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7_完成（１回目）\"/>
    </mc:Choice>
  </mc:AlternateContent>
  <xr:revisionPtr revIDLastSave="0" documentId="13_ncr:1_{CD6AA316-49A0-442D-AB17-2BC0C7C23C6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63" i="12" l="1"/>
  <c r="AU63" i="12"/>
  <c r="AP88" i="12"/>
  <c r="AF88" i="12"/>
  <c r="AA23" i="12"/>
  <c r="V23" i="12"/>
  <c r="Q23" i="12"/>
  <c r="AP23" i="12"/>
  <c r="AF87" i="12"/>
  <c r="AA87" i="12"/>
  <c r="AF86" i="12"/>
  <c r="AF85" i="12"/>
  <c r="AF84" i="12"/>
  <c r="AF83" i="12"/>
  <c r="AF82" i="12"/>
  <c r="AA81" i="12"/>
  <c r="AF81" i="12" s="1"/>
  <c r="AF80" i="12"/>
  <c r="AA79" i="12"/>
  <c r="AF79" i="12" s="1"/>
  <c r="AF78" i="12"/>
  <c r="AA77" i="12"/>
  <c r="AF77" i="12" s="1"/>
  <c r="AF76" i="12"/>
  <c r="AA75" i="12"/>
  <c r="AF75" i="12" s="1"/>
  <c r="AF74" i="12"/>
  <c r="AA73" i="12"/>
  <c r="AF73" i="12" s="1"/>
  <c r="AA72" i="12"/>
  <c r="AF72" i="12" s="1"/>
  <c r="AF71" i="12"/>
  <c r="AA70" i="12"/>
  <c r="AF70" i="12" s="1"/>
  <c r="AF69" i="12"/>
  <c r="AF68" i="12"/>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W34" i="10"/>
  <c r="BW35" i="10" s="1"/>
  <c r="BW36" i="10" s="1"/>
  <c r="BW37" i="10" s="1"/>
  <c r="BW38" i="10" s="1"/>
  <c r="BW39" i="10" s="1"/>
  <c r="BW40" i="10" s="1"/>
  <c r="BW41" i="10" s="1"/>
  <c r="BW42" i="10" s="1"/>
  <c r="BW43" i="10" s="1"/>
  <c r="BE34" i="10"/>
  <c r="U34" i="10"/>
  <c r="U35"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<sst xmlns="http://schemas.openxmlformats.org/spreadsheetml/2006/main" count="1146" uniqueCount="571">
  <si>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</si>
  <si>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</si>
  <si>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</si>
  <si>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</si>
  <si>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</si>
  <si>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</si>
  <si>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</si>
  <si>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</si>
  <si>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</si>
  <si>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</si>
  <si>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</si>
  <si>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</si>
  <si>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</si>
  <si>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</si>
  <si>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</si>
  <si>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</si>
  <si>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</si>
  <si>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</si>
  <si>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</si>
  <si>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</si>
  <si>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</si>
  <si>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</si>
  <si>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</si>
  <si>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</si>
  <si>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</si>
  <si>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</si>
  <si>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</si>
  <si>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</si>
  <si>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</si>
  <si>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</si>
  <si>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</si>
  <si>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</si>
  <si>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</si>
  <si>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</si>
  <si>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</si>
  <si>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</si>
  <si>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</si>
  <si>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</si>
  <si>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</si>
  <si>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</si>
  <si>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</si>
  <si>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</si>
  <si>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</si>
  <si>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</si>
  <si>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</si>
  <si>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</si>
  <si>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</si>
  <si>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</si>
  <si>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</si>
  <si>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</si>
  <si>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</si>
  <si>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</si>
  <si>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</si>
  <si>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</si>
  <si>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</si>
  <si>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</si>
  <si>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</si>
  <si>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</si>
  <si>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</si>
  <si>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</si>
  <si>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</si>
  <si>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</si>
  <si>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</si>
  <si>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</si>
  <si>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</si>
  <si>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</si>
  <si>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</si>
  <si>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</si>
  <si>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</si>
  <si>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</si>
  <si>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</si>
  <si>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</si>
  <si>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</si>
  <si>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</si>
  <si>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</si>
  <si>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</si>
  <si>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</si>
  <si>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</si>
  <si>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</si>
  <si>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</si>
  <si>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</si>
  <si>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</si>
  <si>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</si>
  <si>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</si>
  <si>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</si>
  <si>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</si>
  <si>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</si>
  <si>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</si>
  <si>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</si>
  <si>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</si>
  <si>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</si>
  <si>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</si>
  <si>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</si>
  <si>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</si>
  <si>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</si>
  <si>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</si>
  <si>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</si>
  <si>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</si>
  <si>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</si>
  <si>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</si>
  <si>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</si>
  <si>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</si>
  <si>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</si>
  <si>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</si>
  <si>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</si>
  <si>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</si>
  <si>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</si>
  <si>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</si>
  <si>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</si>
  <si>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</si>
  <si>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</si>
  <si>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</si>
  <si>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</si>
  <si>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</si>
  <si>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</si>
  <si>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</si>
  <si>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</si>
  <si>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</si>
  <si>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</si>
  <si>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</si>
  <si>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</si>
  <si>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</si>
  <si>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</si>
  <si>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</si>
  <si>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</si>
  <si>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</si>
  <si>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</si>
  <si>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</si>
  <si>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</si>
  <si>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</si>
  <si>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</si>
  <si>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</si>
  <si>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</si>
  <si>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</si>
  <si>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</si>
  <si>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</si>
  <si>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</si>
  <si>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</si>
  <si>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</si>
  <si>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</si>
  <si>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</si>
  <si>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</si>
  <si>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</si>
  <si>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</si>
  <si>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</si>
  <si>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</si>
  <si>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</si>
  <si>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</si>
  <si>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</si>
  <si>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</si>
  <si>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</si>
  <si>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</si>
  <si>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</si>
  <si>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</si>
  <si>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</si>
  <si>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</si>
  <si>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</si>
  <si>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</si>
  <si>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</si>
  <si>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</si>
  <si>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</si>
  <si>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</si>
  <si>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</si>
  <si>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</si>
  <si>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</si>
  <si>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</si>
  <si>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</si>
  <si>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</si>
  <si>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</si>
  <si>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</si>
  <si>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</si>
  <si>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</si>
  <si>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</si>
  <si>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</si>
  <si>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</si>
  <si>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</si>
  <si>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</si>
  <si>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</si>
  <si>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</si>
  <si>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</si>
  <si>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</si>
  <si>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</si>
  <si>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</si>
  <si>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</si>
  <si>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</si>
  <si>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</si>
  <si>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</si>
  <si>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</si>
  <si>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</si>
  <si>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</si>
  <si>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</si>
  <si>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</si>
  <si>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</si>
  <si>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</si>
  <si>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</si>
  <si>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</si>
  <si>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</si>
  <si>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</si>
  <si>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</si>
  <si>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</si>
  <si>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</si>
  <si>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</si>
  <si>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</si>
  <si>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三重県御浜町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</si>
  <si>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</si>
  <si>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</si>
  <si>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</si>
  <si>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</si>
  <si>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</si>
  <si>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</si>
  <si>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</si>
  <si>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</si>
  <si>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</si>
  <si>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</si>
  <si>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</si>
  <si>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</si>
  <si>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</si>
  <si>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</si>
  <si>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</si>
  <si>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</si>
  <si>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</si>
  <si>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</si>
  <si>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</si>
  <si>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</si>
  <si>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</si>
  <si>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</si>
  <si>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</si>
  <si>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</si>
  <si>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</si>
  <si>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</si>
  <si>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</si>
  <si>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</si>
  <si>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</si>
  <si>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</si>
  <si>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</si>
  <si>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</si>
  <si>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</si>
  <si>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</si>
  <si>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</si>
  <si>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</si>
  <si>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</si>
  <si>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</si>
  <si>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</si>
  <si>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</si>
  <si>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</si>
  <si>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</si>
  <si>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</si>
  <si>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</si>
  <si>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</si>
  <si>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</si>
  <si>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</si>
  <si>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</si>
  <si>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</si>
  <si>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</si>
  <si>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</si>
  <si>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</si>
  <si>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</si>
  <si>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</si>
  <si>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</si>
  <si>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</si>
  <si>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</si>
  <si>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</si>
  <si>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</si>
  <si>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</si>
  <si>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</si>
  <si>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</si>
  <si>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</si>
  <si>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</si>
  <si>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</si>
  <si>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</si>
  <si>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</si>
  <si>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</si>
  <si>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</si>
  <si>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</si>
  <si>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</si>
  <si>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</si>
  <si>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</si>
  <si>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</si>
  <si>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</si>
  <si>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</si>
  <si>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</si>
  <si>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</si>
  <si>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</si>
  <si>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</si>
  <si>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</si>
  <si>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</si>
  <si>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</si>
  <si>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</si>
  <si>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</si>
  <si>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</si>
  <si>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</si>
  <si>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</si>
  <si>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</si>
  <si>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</si>
  <si>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</si>
  <si>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</si>
  <si>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</si>
  <si>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</si>
  <si>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</si>
  <si>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</si>
  <si>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</si>
  <si>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</si>
  <si>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</si>
  <si>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</si>
  <si>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</si>
  <si>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</si>
  <si>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</si>
  <si>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</si>
  <si>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</si>
  <si>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</si>
  <si>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</si>
  <si>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</si>
  <si>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</si>
  <si>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</si>
  <si>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</si>
  <si>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</si>
  <si>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</si>
  <si>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</si>
  <si>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</si>
  <si>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</si>
  <si>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</si>
  <si>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</si>
  <si>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</si>
  <si>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</si>
  <si>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</si>
  <si>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</si>
  <si>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</si>
  <si>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</si>
  <si>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</si>
  <si>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</si>
  <si>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</si>
  <si>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</si>
  <si>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</si>
  <si>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</si>
  <si>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</si>
  <si>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</si>
  <si>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</si>
  <si>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</si>
  <si>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</si>
  <si>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</si>
  <si>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</si>
  <si>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</si>
  <si>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</si>
  <si>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</si>
  <si>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</si>
  <si>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</si>
  <si>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</si>
  <si>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</si>
  <si>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</si>
  <si>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</si>
  <si>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</si>
  <si>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</si>
  <si>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</si>
  <si>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</si>
  <si>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三重県御浜町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</si>
  <si>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</si>
  <si>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</si>
  <si>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</si>
  <si>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</si>
  <si>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</si>
  <si>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</si>
  <si>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</si>
  <si>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</si>
  <si>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</si>
  <si>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</si>
  <si>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</si>
  <si>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</si>
  <si>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</si>
  <si>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</si>
  <si>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</si>
  <si>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</si>
  <si>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</si>
  <si>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</si>
  <si>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</si>
  <si>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</si>
  <si>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</si>
  <si>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</si>
  <si>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</si>
  <si>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</si>
  <si>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</si>
  <si>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</si>
  <si>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</si>
  <si>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</si>
  <si>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</si>
  <si>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</si>
  <si>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</si>
  <si>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</si>
  <si>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</si>
  <si>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</si>
  <si>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</si>
  <si>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</si>
  <si>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</si>
  <si>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</si>
  <si>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</si>
  <si>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</si>
  <si>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</si>
  <si>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</si>
  <si>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</si>
  <si>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</si>
  <si>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</si>
  <si>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</si>
  <si>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</si>
  <si>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</si>
  <si>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</si>
  <si>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</si>
  <si>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</si>
  <si>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</si>
  <si>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</si>
  <si>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</si>
  <si>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</si>
  <si>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</si>
  <si>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</si>
  <si>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</si>
  <si>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</si>
  <si>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</si>
  <si>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</si>
  <si>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</si>
  <si>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</si>
  <si>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</si>
  <si>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</si>
  <si>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</si>
  <si>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</si>
  <si>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</si>
  <si>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</si>
  <si>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</si>
  <si>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</si>
  <si>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</si>
  <si>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</si>
  <si>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</si>
  <si>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</si>
  <si>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</si>
  <si>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</si>
  <si>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</si>
  <si>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</si>
  <si>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</si>
  <si>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</si>
  <si>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</si>
  <si>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</si>
  <si>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</si>
  <si>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</si>
  <si>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</si>
  <si>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</si>
  <si>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</si>
  <si>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</si>
  <si>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</si>
  <si>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</si>
  <si>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</si>
  <si>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</si>
  <si>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</si>
  <si>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</si>
  <si>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</si>
  <si>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</si>
  <si>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</si>
  <si>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</si>
  <si>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</si>
  <si>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</si>
  <si>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</si>
  <si>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</si>
  <si>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</si>
  <si>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</si>
  <si>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</si>
  <si>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</si>
  <si>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</si>
  <si>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</si>
  <si>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</si>
  <si>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</si>
  <si>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</si>
  <si>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</si>
  <si>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</si>
  <si>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</si>
  <si>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</si>
  <si>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</si>
  <si>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</si>
  <si>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</si>
  <si>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</si>
  <si>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</si>
  <si>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</si>
  <si>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</si>
  <si>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</si>
  <si>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</si>
  <si>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</si>
  <si>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</si>
  <si>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</si>
  <si>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</si>
  <si>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</si>
  <si>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</si>
  <si>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</si>
  <si>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</si>
  <si>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</si>
  <si>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</si>
  <si>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</si>
  <si>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</si>
  <si>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</si>
  <si>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</si>
  <si>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</si>
  <si>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</si>
  <si>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</si>
  <si>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</si>
  <si>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</si>
  <si>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</si>
  <si>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</si>
  <si>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</si>
  <si>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</si>
  <si>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</si>
  <si>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</si>
  <si>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</si>
  <si>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</si>
  <si>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</si>
  <si>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</si>
  <si>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</si>
  <si>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</si>
  <si>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</si>
  <si>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</si>
  <si>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</si>
  <si>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</si>
  <si>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</si>
  <si>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</si>
  <si>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</si>
  <si>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</si>
  <si>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</si>
  <si>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</si>
  <si>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</si>
  <si>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</si>
  <si>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</si>
  <si>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</si>
  <si>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</si>
  <si>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</si>
  <si>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</si>
  <si>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2.13</t>
  </si>
  <si>
    <t>▲ 5.93</t>
  </si>
  <si>
    <t>▲ 3.65</t>
  </si>
  <si>
    <t>▲ 6.61</t>
  </si>
  <si>
    <t>国民健康保険特別会計</t>
  </si>
  <si>
    <t>一般会計</t>
  </si>
  <si>
    <t>水道事業会計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</si>
  <si>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</si>
  <si>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</si>
  <si>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</si>
  <si>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</si>
  <si>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</si>
  <si>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</si>
  <si>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</si>
  <si>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</si>
  <si>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</si>
  <si>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紀南病院組合</t>
    <rPh sb="0" eb="2">
      <t>キナン</t>
    </rPh>
    <rPh sb="2" eb="4">
      <t>ビョウイン</t>
    </rPh>
    <rPh sb="4" eb="6">
      <t>クミアイ</t>
    </rPh>
    <phoneticPr fontId="38"/>
  </si>
  <si>
    <t>法適用企業</t>
  </si>
  <si>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38"/>
  </si>
  <si>
    <t>紀南介護保険広域連合（一般会計）</t>
  </si>
  <si>
    <t>三重県市町総合事務組合（一般会計）</t>
  </si>
  <si>
    <t>〃（デジタル地図特別会計）</t>
  </si>
  <si>
    <t>〃（物品特別会計）</t>
  </si>
  <si>
    <t>〃（退職手当特別会計）</t>
  </si>
  <si>
    <t>〃（消防救急無線特別会計）</t>
  </si>
  <si>
    <t>〃（公平委員会特別会計）</t>
  </si>
  <si>
    <t>南牟婁清掃施設組合</t>
  </si>
  <si>
    <t>紀南特別養護老人ホーム組合（一般会計）</t>
  </si>
  <si>
    <t>〃（地域密着型介護老人福祉事業特別会計）</t>
  </si>
  <si>
    <t>三重県地方税管理回収機構（一般会計）</t>
  </si>
  <si>
    <t>東紀州環境施設組合</t>
  </si>
  <si>
    <t>〃（共同研修特別会計）</t>
    <phoneticPr fontId="2"/>
  </si>
  <si>
    <t>〃（訪問介護　特別会計）</t>
    <rPh sb="2" eb="4">
      <t>ホウモン</t>
    </rPh>
    <rPh sb="4" eb="6">
      <t>カイゴ</t>
    </rPh>
    <rPh sb="7" eb="9">
      <t>トクベツ</t>
    </rPh>
    <rPh sb="9" eb="11">
      <t>カイケイ</t>
    </rPh>
    <phoneticPr fontId="38"/>
  </si>
  <si>
    <t>〃（介護保険事業特別会計）</t>
    <rPh sb="2" eb="4">
      <t>カイゴ</t>
    </rPh>
    <rPh sb="4" eb="6">
      <t>ホケン</t>
    </rPh>
    <rPh sb="6" eb="8">
      <t>ジギョウ</t>
    </rPh>
    <rPh sb="8" eb="12">
      <t>トクベツカイケイ</t>
    </rPh>
    <phoneticPr fontId="38"/>
  </si>
  <si>
    <t>〃（滞納整理拡充事業特別会計）</t>
    <phoneticPr fontId="2"/>
  </si>
  <si>
    <t>三重県後期高齢者医療広域連合（一般会計）</t>
    <rPh sb="0" eb="3">
      <t>ミエケン</t>
    </rPh>
    <rPh sb="3" eb="8">
      <t>コウキコウレイシャ</t>
    </rPh>
    <rPh sb="8" eb="10">
      <t>イリョウ</t>
    </rPh>
    <rPh sb="10" eb="14">
      <t>コウイキレンゴウ</t>
    </rPh>
    <rPh sb="15" eb="19">
      <t>イッパンカイケイ</t>
    </rPh>
    <phoneticPr fontId="2"/>
  </si>
  <si>
    <t>〃（後期高齢者医療特別会計）</t>
    <rPh sb="2" eb="7">
      <t>コウキコウレイシャ</t>
    </rPh>
    <rPh sb="7" eb="9">
      <t>イリョウ</t>
    </rPh>
    <rPh sb="9" eb="13">
      <t>トクベツカイケイ</t>
    </rPh>
    <phoneticPr fontId="2"/>
  </si>
  <si>
    <t>-</t>
    <phoneticPr fontId="2"/>
  </si>
  <si>
    <t>公共施設整備基金</t>
  </si>
  <si>
    <t>福祉基金</t>
  </si>
  <si>
    <t>ふるさと応援基金</t>
    <rPh sb="4" eb="6">
      <t>オウエン</t>
    </rPh>
    <rPh sb="6" eb="8">
      <t>キキン</t>
    </rPh>
    <phoneticPr fontId="38"/>
  </si>
  <si>
    <t>森林環境譲与税基金</t>
  </si>
  <si>
    <t>ふるさと人づくり基金</t>
    <rPh sb="4" eb="5">
      <t>ヒト</t>
    </rPh>
    <rPh sb="8" eb="10">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</si>
</sst>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1E15-49D2-B204-0C59782A6A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85835</c:v>
                </c:pt>
                <c:pt idx="1">
                  <c:v>89082</c:v>
                </c:pt>
                <c:pt idx="2">
                  <c:v>48419</c:v>
                </c:pt>
                <c:pt idx="3">
                  <c:v>70364</c:v>
                </c:pt>
                <c:pt idx="4">
                  <c:v>76246</c:v>
                </c:pt>
              </c:numCache>
            </c:numRef>
          </c:val>
          <c:smooth val="0"/>
          <c:extLst>
            <c:ext xmlns:c16="http://schemas.microsoft.com/office/drawing/2014/chart" uri="{C3380CC4-5D6E-409C-BE32-E72D297353CC}">
              <c16:uniqueId val="{00000001-1E15-49D2-B204-0C59782A6A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7.13</c:v>
                </c:pt>
                <c:pt idx="1">
                  <c:v>11.67</c:v>
                </c:pt>
                <c:pt idx="2">
                  <c:v>7.56</c:v>
                </c:pt>
                <c:pt idx="3">
                  <c:v>3.85</c:v>
                </c:pt>
                <c:pt idx="4">
                  <c:v>5.51</c:v>
                </c:pt>
              </c:numCache>
            </c:numRef>
          </c:val>
          <c:extLst>
            <c:ext xmlns:c16="http://schemas.microsoft.com/office/drawing/2014/chart" uri="{C3380CC4-5D6E-409C-BE32-E72D297353CC}">
              <c16:uniqueId val="{00000000-489D-44AB-8869-7FC0E927D6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33.04</c:v>
                </c:pt>
                <c:pt idx="1">
                  <c:v>34.200000000000003</c:v>
                </c:pt>
                <c:pt idx="2">
                  <c:v>41.15</c:v>
                </c:pt>
                <c:pt idx="3">
                  <c:v>45</c:v>
                </c:pt>
                <c:pt idx="4">
                  <c:v>37.700000000000003</c:v>
                </c:pt>
              </c:numCache>
            </c:numRef>
          </c:val>
          <c:extLst>
            <c:ext xmlns:c16="http://schemas.microsoft.com/office/drawing/2014/chart" uri="{C3380CC4-5D6E-409C-BE32-E72D297353CC}">
              <c16:uniqueId val="{00000001-489D-44AB-8869-7FC0E927D6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-2.13</c:v>
                </c:pt>
                <c:pt idx="1">
                  <c:v>5.07</c:v>
                </c:pt>
                <c:pt idx="2">
                  <c:v>-5.93</c:v>
                </c:pt>
                <c:pt idx="3">
                  <c:v>-3.65</c:v>
                </c:pt>
                <c:pt idx="4">
                  <c:v>-6.61</c:v>
                </c:pt>
              </c:numCache>
            </c:numRef>
          </c:val>
          <c:smooth val="0"/>
          <c:extLst>
            <c:ext xmlns:c16="http://schemas.microsoft.com/office/drawing/2014/chart" uri="{C3380CC4-5D6E-409C-BE32-E72D297353CC}">
              <c16:uniqueId val="{00000002-489D-44AB-8869-7FC0E927D6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0.93</c:v>
                </c:pt>
                <c:pt idx="2">
                  <c:v>#N/A</c:v>
                </c:pt>
                <c:pt idx="3">
                  <c:v>0.77</c:v>
                </c:pt>
                <c:pt idx="4">
                  <c:v>#N/A</c:v>
                </c:pt>
                <c:pt idx="5">
                  <c:v>0.46</c:v>
                </c:pt>
                <c:pt idx="6">
                  <c:v>#N/A</c:v>
                </c:pt>
                <c:pt idx="7">
                  <c:v>0.97</c:v>
                </c:pt>
                <c:pt idx="8">
                  <c:v>0</c:v>
                </c:pt>
                <c:pt idx="9">
                  <c:v>0</c:v>
                </c:pt>
              </c:numCache>
            </c:numRef>
          </c:val>
          <c:extLst>
            <c:ext xmlns:c16="http://schemas.microsoft.com/office/drawing/2014/chart" uri="{C3380CC4-5D6E-409C-BE32-E72D297353CC}">
              <c16:uniqueId val="{00000000-FE0C-4D60-97C3-277B928137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0C-4D60-97C3-277B9281378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E0C-4D60-97C3-277B9281378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E0C-4D60-97C3-277B9281378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E0C-4D60-97C3-277B9281378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5-FE0C-4D60-97C3-277B9281378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2.5499999999999998</c:v>
                </c:pt>
              </c:numCache>
            </c:numRef>
          </c:val>
          <c:extLst>
            <c:ext xmlns:c16="http://schemas.microsoft.com/office/drawing/2014/chart" uri="{C3380CC4-5D6E-409C-BE32-E72D297353CC}">
              <c16:uniqueId val="{00000006-FE0C-4D60-97C3-277B9281378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4.25</c:v>
                </c:pt>
                <c:pt idx="2">
                  <c:v>#N/A</c:v>
                </c:pt>
                <c:pt idx="3">
                  <c:v>4.12</c:v>
                </c:pt>
                <c:pt idx="4">
                  <c:v>#N/A</c:v>
                </c:pt>
                <c:pt idx="5">
                  <c:v>4.28</c:v>
                </c:pt>
                <c:pt idx="6">
                  <c:v>#N/A</c:v>
                </c:pt>
                <c:pt idx="7">
                  <c:v>4.25</c:v>
                </c:pt>
                <c:pt idx="8">
                  <c:v>#N/A</c:v>
                </c:pt>
                <c:pt idx="9">
                  <c:v>3.91</c:v>
                </c:pt>
              </c:numCache>
            </c:numRef>
          </c:val>
          <c:extLst>
            <c:ext xmlns:c16="http://schemas.microsoft.com/office/drawing/2014/chart" uri="{C3380CC4-5D6E-409C-BE32-E72D297353CC}">
              <c16:uniqueId val="{00000007-FE0C-4D60-97C3-277B9281378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7.12</c:v>
                </c:pt>
                <c:pt idx="2">
                  <c:v>#N/A</c:v>
                </c:pt>
                <c:pt idx="3">
                  <c:v>11.67</c:v>
                </c:pt>
                <c:pt idx="4">
                  <c:v>#N/A</c:v>
                </c:pt>
                <c:pt idx="5">
                  <c:v>7.56</c:v>
                </c:pt>
                <c:pt idx="6">
                  <c:v>#N/A</c:v>
                </c:pt>
                <c:pt idx="7">
                  <c:v>3.84</c:v>
                </c:pt>
                <c:pt idx="8">
                  <c:v>#N/A</c:v>
                </c:pt>
                <c:pt idx="9">
                  <c:v>5.51</c:v>
                </c:pt>
              </c:numCache>
            </c:numRef>
          </c:val>
          <c:extLst>
            <c:ext xmlns:c16="http://schemas.microsoft.com/office/drawing/2014/chart" uri="{C3380CC4-5D6E-409C-BE32-E72D297353CC}">
              <c16:uniqueId val="{00000008-FE0C-4D60-97C3-277B92813784}"/>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4.43</c:v>
                </c:pt>
                <c:pt idx="2">
                  <c:v>#N/A</c:v>
                </c:pt>
                <c:pt idx="3">
                  <c:v>5.43</c:v>
                </c:pt>
                <c:pt idx="4">
                  <c:v>#N/A</c:v>
                </c:pt>
                <c:pt idx="5">
                  <c:v>8</c:v>
                </c:pt>
                <c:pt idx="6">
                  <c:v>#N/A</c:v>
                </c:pt>
                <c:pt idx="7">
                  <c:v>8.19</c:v>
                </c:pt>
                <c:pt idx="8">
                  <c:v>#N/A</c:v>
                </c:pt>
                <c:pt idx="9">
                  <c:v>7.58</c:v>
                </c:pt>
              </c:numCache>
            </c:numRef>
          </c:val>
          <c:extLst>
            <c:ext xmlns:c16="http://schemas.microsoft.com/office/drawing/2014/chart" uri="{C3380CC4-5D6E-409C-BE32-E72D297353CC}">
              <c16:uniqueId val="{00000009-FE0C-4D60-97C3-277B928137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422</c:v>
                </c:pt>
                <c:pt idx="5">
                  <c:v>445</c:v>
                </c:pt>
                <c:pt idx="8">
                  <c:v>418</c:v>
                </c:pt>
                <c:pt idx="11">
                  <c:v>413</c:v>
                </c:pt>
                <c:pt idx="14">
                  <c:v>395</c:v>
                </c:pt>
              </c:numCache>
            </c:numRef>
          </c:val>
          <c:extLst>
            <c:ext xmlns:c16="http://schemas.microsoft.com/office/drawing/2014/chart" uri="{C3380CC4-5D6E-409C-BE32-E72D297353CC}">
              <c16:uniqueId val="{00000000-B6A9-4FF3-BC0D-7B9EC2E652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A9-4FF3-BC0D-7B9EC2E652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6A9-4FF3-BC0D-7B9EC2E652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55</c:v>
                </c:pt>
                <c:pt idx="3">
                  <c:v>53</c:v>
                </c:pt>
                <c:pt idx="6">
                  <c:v>62</c:v>
                </c:pt>
                <c:pt idx="9">
                  <c:v>63</c:v>
                </c:pt>
                <c:pt idx="12">
                  <c:v>61</c:v>
                </c:pt>
              </c:numCache>
            </c:numRef>
          </c:val>
          <c:extLst>
            <c:ext xmlns:c16="http://schemas.microsoft.com/office/drawing/2014/chart" uri="{C3380CC4-5D6E-409C-BE32-E72D297353CC}">
              <c16:uniqueId val="{00000003-B6A9-4FF3-BC0D-7B9EC2E652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80</c:v>
                </c:pt>
                <c:pt idx="3">
                  <c:v>81</c:v>
                </c:pt>
                <c:pt idx="6">
                  <c:v>82</c:v>
                </c:pt>
                <c:pt idx="9">
                  <c:v>86</c:v>
                </c:pt>
                <c:pt idx="12">
                  <c:v>84</c:v>
                </c:pt>
              </c:numCache>
            </c:numRef>
          </c:val>
          <c:extLst>
            <c:ext xmlns:c16="http://schemas.microsoft.com/office/drawing/2014/chart" uri="{C3380CC4-5D6E-409C-BE32-E72D297353CC}">
              <c16:uniqueId val="{00000004-B6A9-4FF3-BC0D-7B9EC2E652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A9-4FF3-BC0D-7B9EC2E652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A9-4FF3-BC0D-7B9EC2E652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536</c:v>
                </c:pt>
                <c:pt idx="3">
                  <c:v>562</c:v>
                </c:pt>
                <c:pt idx="6">
                  <c:v>574</c:v>
                </c:pt>
                <c:pt idx="9">
                  <c:v>518</c:v>
                </c:pt>
                <c:pt idx="12">
                  <c:v>518</c:v>
                </c:pt>
              </c:numCache>
            </c:numRef>
          </c:val>
          <c:extLst>
            <c:ext xmlns:c16="http://schemas.microsoft.com/office/drawing/2014/chart" uri="{C3380CC4-5D6E-409C-BE32-E72D297353CC}">
              <c16:uniqueId val="{00000007-B6A9-4FF3-BC0D-7B9EC2E6529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249</c:v>
                </c:pt>
                <c:pt idx="2">
                  <c:v>#N/A</c:v>
                </c:pt>
                <c:pt idx="3">
                  <c:v>#N/A</c:v>
                </c:pt>
                <c:pt idx="4">
                  <c:v>251</c:v>
                </c:pt>
                <c:pt idx="5">
                  <c:v>#N/A</c:v>
                </c:pt>
                <c:pt idx="6">
                  <c:v>#N/A</c:v>
                </c:pt>
                <c:pt idx="7">
                  <c:v>300</c:v>
                </c:pt>
                <c:pt idx="8">
                  <c:v>#N/A</c:v>
                </c:pt>
                <c:pt idx="9">
                  <c:v>#N/A</c:v>
                </c:pt>
                <c:pt idx="10">
                  <c:v>254</c:v>
                </c:pt>
                <c:pt idx="11">
                  <c:v>#N/A</c:v>
                </c:pt>
                <c:pt idx="12">
                  <c:v>#N/A</c:v>
                </c:pt>
                <c:pt idx="13">
                  <c:v>268</c:v>
                </c:pt>
                <c:pt idx="14">
                  <c:v>#N/A</c:v>
                </c:pt>
              </c:numCache>
            </c:numRef>
          </c:val>
          <c:smooth val="0"/>
          <c:extLst>
            <c:ext xmlns:c16="http://schemas.microsoft.com/office/drawing/2014/chart" uri="{C3380CC4-5D6E-409C-BE32-E72D297353CC}">
              <c16:uniqueId val="{00000008-B6A9-4FF3-BC0D-7B9EC2E6529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4393</c:v>
                </c:pt>
                <c:pt idx="5">
                  <c:v>4183</c:v>
                </c:pt>
                <c:pt idx="8">
                  <c:v>3942</c:v>
                </c:pt>
                <c:pt idx="11">
                  <c:v>3762</c:v>
                </c:pt>
                <c:pt idx="14">
                  <c:v>3535</c:v>
                </c:pt>
              </c:numCache>
            </c:numRef>
          </c:val>
          <c:extLst>
            <c:ext xmlns:c16="http://schemas.microsoft.com/office/drawing/2014/chart" uri="{C3380CC4-5D6E-409C-BE32-E72D297353CC}">
              <c16:uniqueId val="{00000000-E286-499E-A0E8-CF157B6F90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286-499E-A0E8-CF157B6F90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2310</c:v>
                </c:pt>
                <c:pt idx="5">
                  <c:v>2542</c:v>
                </c:pt>
                <c:pt idx="8">
                  <c:v>2773</c:v>
                </c:pt>
                <c:pt idx="11">
                  <c:v>2941</c:v>
                </c:pt>
                <c:pt idx="14">
                  <c:v>2712</c:v>
                </c:pt>
              </c:numCache>
            </c:numRef>
          </c:val>
          <c:extLst>
            <c:ext xmlns:c16="http://schemas.microsoft.com/office/drawing/2014/chart" uri="{C3380CC4-5D6E-409C-BE32-E72D297353CC}">
              <c16:uniqueId val="{00000002-E286-499E-A0E8-CF157B6F90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86-499E-A0E8-CF157B6F90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86-499E-A0E8-CF157B6F90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86-499E-A0E8-CF157B6F90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918</c:v>
                </c:pt>
                <c:pt idx="3">
                  <c:v>887</c:v>
                </c:pt>
                <c:pt idx="6">
                  <c:v>939</c:v>
                </c:pt>
                <c:pt idx="9">
                  <c:v>894</c:v>
                </c:pt>
                <c:pt idx="12">
                  <c:v>860</c:v>
                </c:pt>
              </c:numCache>
            </c:numRef>
          </c:val>
          <c:extLst>
            <c:ext xmlns:c16="http://schemas.microsoft.com/office/drawing/2014/chart" uri="{C3380CC4-5D6E-409C-BE32-E72D297353CC}">
              <c16:uniqueId val="{00000006-E286-499E-A0E8-CF157B6F90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568</c:v>
                </c:pt>
                <c:pt idx="3">
                  <c:v>526</c:v>
                </c:pt>
                <c:pt idx="6">
                  <c:v>488</c:v>
                </c:pt>
                <c:pt idx="9">
                  <c:v>428</c:v>
                </c:pt>
                <c:pt idx="12">
                  <c:v>397</c:v>
                </c:pt>
              </c:numCache>
            </c:numRef>
          </c:val>
          <c:extLst>
            <c:ext xmlns:c16="http://schemas.microsoft.com/office/drawing/2014/chart" uri="{C3380CC4-5D6E-409C-BE32-E72D297353CC}">
              <c16:uniqueId val="{00000007-E286-499E-A0E8-CF157B6F90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709</c:v>
                </c:pt>
                <c:pt idx="3">
                  <c:v>657</c:v>
                </c:pt>
                <c:pt idx="6">
                  <c:v>685</c:v>
                </c:pt>
                <c:pt idx="9">
                  <c:v>694</c:v>
                </c:pt>
                <c:pt idx="12">
                  <c:v>710</c:v>
                </c:pt>
              </c:numCache>
            </c:numRef>
          </c:val>
          <c:extLst>
            <c:ext xmlns:c16="http://schemas.microsoft.com/office/drawing/2014/chart" uri="{C3380CC4-5D6E-409C-BE32-E72D297353CC}">
              <c16:uniqueId val="{00000008-E286-499E-A0E8-CF157B6F90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286-499E-A0E8-CF157B6F90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4416</c:v>
                </c:pt>
                <c:pt idx="3">
                  <c:v>4209</c:v>
                </c:pt>
                <c:pt idx="6">
                  <c:v>3747</c:v>
                </c:pt>
                <c:pt idx="9">
                  <c:v>3466</c:v>
                </c:pt>
                <c:pt idx="12">
                  <c:v>3158</c:v>
                </c:pt>
              </c:numCache>
            </c:numRef>
          </c:val>
          <c:extLst>
            <c:ext xmlns:c16="http://schemas.microsoft.com/office/drawing/2014/chart" uri="{C3380CC4-5D6E-409C-BE32-E72D297353CC}">
              <c16:uniqueId val="{0000000A-E286-499E-A0E8-CF157B6F902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286-499E-A0E8-CF157B6F902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1440</c:v>
                </c:pt>
                <c:pt idx="1">
                  <c:v>1581</c:v>
                </c:pt>
                <c:pt idx="2">
                  <c:v>1350</c:v>
                </c:pt>
              </c:numCache>
            </c:numRef>
          </c:val>
          <c:extLst>
            <c:ext xmlns:c16="http://schemas.microsoft.com/office/drawing/2014/chart" uri="{C3380CC4-5D6E-409C-BE32-E72D297353CC}">
              <c16:uniqueId val="{00000000-0D7A-4B44-808C-67D4DC9D37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354</c:v>
                </c:pt>
                <c:pt idx="1">
                  <c:v>354</c:v>
                </c:pt>
                <c:pt idx="2">
                  <c:v>354</c:v>
                </c:pt>
              </c:numCache>
            </c:numRef>
          </c:val>
          <c:extLst>
            <c:ext xmlns:c16="http://schemas.microsoft.com/office/drawing/2014/chart" uri="{C3380CC4-5D6E-409C-BE32-E72D297353CC}">
              <c16:uniqueId val="{00000001-0D7A-4B44-808C-67D4DC9D37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621</c:v>
                </c:pt>
                <c:pt idx="1">
                  <c:v>646</c:v>
                </c:pt>
                <c:pt idx="2">
                  <c:v>648</c:v>
                </c:pt>
              </c:numCache>
            </c:numRef>
          </c:val>
          <c:extLst>
            <c:ext xmlns:c16="http://schemas.microsoft.com/office/drawing/2014/chart" uri="{C3380CC4-5D6E-409C-BE32-E72D297353CC}">
              <c16:uniqueId val="{00000002-0D7A-4B44-808C-67D4DC9D37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は前年と同額となった。</a:t>
          </a:r>
          <a:r>
            <a:rPr kumimoji="1" lang="ja-JP" altLang="ja-JP" sz="1100">
              <a:solidFill>
                <a:schemeClr val="dk1"/>
              </a:solidFill>
              <a:effectLst/>
              <a:latin typeface="+mn-lt"/>
              <a:ea typeface="+mn-ea"/>
              <a:cs typeface="+mn-cs"/>
            </a:rPr>
            <a:t>今後、より有利な地方債の活用に努め、健全な財政運営に努める。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満期一括償還地方債の起債は無し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一般会計等に係る地方債の現在高においては、新規発行債抑制により減少している。</a:t>
          </a:r>
          <a:endParaRPr lang="ja-JP" altLang="ja-JP" sz="1400">
            <a:effectLst/>
          </a:endParaRPr>
        </a:p>
        <a:p>
          <a:r>
            <a:rPr kumimoji="1" lang="ja-JP" altLang="ja-JP" sz="1100">
              <a:solidFill>
                <a:schemeClr val="dk1"/>
              </a:solidFill>
              <a:effectLst/>
              <a:latin typeface="+mn-lt"/>
              <a:ea typeface="+mn-ea"/>
              <a:cs typeface="+mn-cs"/>
            </a:rPr>
            <a:t>将来負担比率の分子はマイナスとなったが、今後も、新規発行債抑制や交付税措置の高い地方債を優先的に借入れるなど、財政の健全化に努めていく。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三重県御浜町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財政調整基金の取崩し額が基金積立て額を上回った等により、全体として減少となった。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基金の使途の明確化を図るため、計画的な各基金への積立、取り崩しを行う。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公共施設整備基金：公用又は公共用に供する施設の整備の財源として活用。</a:t>
          </a:r>
          <a:endParaRPr lang="ja-JP" altLang="ja-JP" sz="1400">
            <a:effectLst/>
          </a:endParaRPr>
        </a:p>
        <a:p>
          <a:r>
            <a:rPr kumimoji="1" lang="ja-JP" altLang="ja-JP" sz="1100">
              <a:solidFill>
                <a:schemeClr val="dk1"/>
              </a:solidFill>
              <a:effectLst/>
              <a:latin typeface="+mn-lt"/>
              <a:ea typeface="+mn-ea"/>
              <a:cs typeface="+mn-cs"/>
            </a:rPr>
            <a:t>　福祉基金：保健福祉の増進を図る。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ふるさと応援基金：</a:t>
          </a:r>
          <a:r>
            <a:rPr lang="ja-JP" altLang="ja-JP" sz="1100" b="0" i="0">
              <a:solidFill>
                <a:schemeClr val="dk1"/>
              </a:solidFill>
              <a:effectLst/>
              <a:latin typeface="+mn-lt"/>
              <a:ea typeface="+mn-ea"/>
              <a:cs typeface="+mn-cs"/>
            </a:rPr>
            <a:t>町を応援するために寄せられた寄附金を活用</a:t>
          </a:r>
          <a:r>
            <a:rPr lang="ja-JP" altLang="en-US" sz="1100" b="0" i="0">
              <a:solidFill>
                <a:schemeClr val="dk1"/>
              </a:solidFill>
              <a:effectLst/>
              <a:latin typeface="+mn-lt"/>
              <a:ea typeface="+mn-ea"/>
              <a:cs typeface="+mn-cs"/>
            </a:rPr>
            <a:t>し活力あるまちづくりに資する施策を推進する。</a:t>
          </a:r>
          <a:endParaRPr lang="en-US" altLang="ja-JP"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森林環境譲与税基金：</a:t>
          </a:r>
          <a:r>
            <a:rPr lang="ja-JP" altLang="en-US" sz="1100" b="0" i="0">
              <a:solidFill>
                <a:schemeClr val="dk1"/>
              </a:solidFill>
              <a:effectLst/>
              <a:latin typeface="+mn-lt"/>
              <a:ea typeface="+mn-ea"/>
              <a:cs typeface="+mn-cs"/>
            </a:rPr>
            <a:t>森林整備が不十分な森林を効果的に減少させる取組及び町民全体で森林を支える社会づくりを推進する施策に要する経費の財源に充てる。</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ふるさと人づくり基金：</a:t>
          </a:r>
          <a:r>
            <a:rPr lang="ja-JP" altLang="en-US" sz="1100" b="0" i="0">
              <a:solidFill>
                <a:schemeClr val="dk1"/>
              </a:solidFill>
              <a:effectLst/>
              <a:latin typeface="+mn-lt"/>
              <a:ea typeface="+mn-ea"/>
              <a:cs typeface="+mn-cs"/>
            </a:rPr>
            <a:t>町を担う人材の育成に要する経費の財源に充てる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公共施設整備基金：</a:t>
          </a:r>
          <a:r>
            <a:rPr kumimoji="1" lang="ja-JP" altLang="en-US" sz="1100">
              <a:solidFill>
                <a:schemeClr val="dk1"/>
              </a:solidFill>
              <a:effectLst/>
              <a:latin typeface="+mn-lt"/>
              <a:ea typeface="+mn-ea"/>
              <a:cs typeface="+mn-cs"/>
            </a:rPr>
            <a:t>取崩しを行わず、</a:t>
          </a:r>
          <a:r>
            <a:rPr kumimoji="1" lang="ja-JP" altLang="ja-JP" sz="1100">
              <a:solidFill>
                <a:schemeClr val="dk1"/>
              </a:solidFill>
              <a:effectLst/>
              <a:latin typeface="+mn-lt"/>
              <a:ea typeface="+mn-ea"/>
              <a:cs typeface="+mn-cs"/>
            </a:rPr>
            <a:t>基金運用益（利子）分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積立て</a:t>
          </a:r>
          <a:r>
            <a:rPr kumimoji="1" lang="ja-JP" altLang="en-US" sz="1100">
              <a:solidFill>
                <a:schemeClr val="dk1"/>
              </a:solidFill>
              <a:effectLst/>
              <a:latin typeface="+mn-lt"/>
              <a:ea typeface="+mn-ea"/>
              <a:cs typeface="+mn-cs"/>
            </a:rPr>
            <a:t>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福祉基金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取崩しを行わず、基金運用益（利子）分を積立て</a:t>
          </a:r>
          <a:r>
            <a:rPr kumimoji="1" lang="ja-JP" altLang="en-US" sz="1100">
              <a:solidFill>
                <a:schemeClr val="dk1"/>
              </a:solidFill>
              <a:effectLst/>
              <a:latin typeface="+mn-lt"/>
              <a:ea typeface="+mn-ea"/>
              <a:cs typeface="+mn-cs"/>
            </a:rPr>
            <a:t>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ふるさと応援基金：</a:t>
          </a:r>
          <a:r>
            <a:rPr kumimoji="1" lang="ja-JP" altLang="en-US" sz="1100">
              <a:solidFill>
                <a:schemeClr val="dk1"/>
              </a:solidFill>
              <a:effectLst/>
              <a:latin typeface="+mn-lt"/>
              <a:ea typeface="+mn-ea"/>
              <a:cs typeface="+mn-cs"/>
            </a:rPr>
            <a:t>取崩しを行わず、基金及び</a:t>
          </a:r>
          <a:r>
            <a:rPr kumimoji="1" lang="ja-JP" altLang="ja-JP" sz="1100">
              <a:solidFill>
                <a:schemeClr val="dk1"/>
              </a:solidFill>
              <a:effectLst/>
              <a:latin typeface="+mn-lt"/>
              <a:ea typeface="+mn-ea"/>
              <a:cs typeface="+mn-cs"/>
            </a:rPr>
            <a:t>基金運用益（利子）分を積立て</a:t>
          </a:r>
          <a:r>
            <a:rPr kumimoji="1" lang="ja-JP" altLang="en-US" sz="1100">
              <a:solidFill>
                <a:schemeClr val="dk1"/>
              </a:solidFill>
              <a:effectLst/>
              <a:latin typeface="+mn-lt"/>
              <a:ea typeface="+mn-ea"/>
              <a:cs typeface="+mn-cs"/>
            </a:rPr>
            <a:t>た。</a:t>
          </a:r>
          <a:endParaRPr lang="ja-JP" altLang="ja-JP">
            <a:effectLst/>
          </a:endParaRPr>
        </a:p>
        <a:p>
          <a:r>
            <a:rPr kumimoji="1" lang="ja-JP" altLang="ja-JP" sz="1100">
              <a:solidFill>
                <a:schemeClr val="dk1"/>
              </a:solidFill>
              <a:effectLst/>
              <a:latin typeface="+mn-lt"/>
              <a:ea typeface="+mn-ea"/>
              <a:cs typeface="+mn-cs"/>
            </a:rPr>
            <a:t>　森林環境譲与税基金：基金取崩し額が基金積立て額を上回ったため全体として減少となった</a:t>
          </a:r>
          <a:r>
            <a:rPr kumimoji="1" lang="ja-JP" altLang="en-US" sz="1100">
              <a:solidFill>
                <a:schemeClr val="dk1"/>
              </a:solidFill>
              <a:effectLst/>
              <a:latin typeface="+mn-lt"/>
              <a:ea typeface="+mn-ea"/>
              <a:cs typeface="+mn-cs"/>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ふるさと人づくり基金：基金取崩し</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が基金積立て額を</a:t>
          </a:r>
          <a:r>
            <a:rPr kumimoji="1" lang="ja-JP" altLang="en-US" sz="1100">
              <a:solidFill>
                <a:schemeClr val="dk1"/>
              </a:solidFill>
              <a:effectLst/>
              <a:latin typeface="+mn-lt"/>
              <a:ea typeface="+mn-ea"/>
              <a:cs typeface="+mn-cs"/>
            </a:rPr>
            <a:t>下回ったため</a:t>
          </a:r>
          <a:r>
            <a:rPr kumimoji="1" lang="ja-JP" altLang="ja-JP" sz="1100">
              <a:solidFill>
                <a:schemeClr val="dk1"/>
              </a:solidFill>
              <a:effectLst/>
              <a:latin typeface="+mn-lt"/>
              <a:ea typeface="+mn-ea"/>
              <a:cs typeface="+mn-cs"/>
            </a:rPr>
            <a:t>全体として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a:effectLst/>
          </a:endParaRPr>
        </a:p>
        <a:p>
          <a:endParaRPr lang="ja-JP" altLang="ja-JP">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基金の使途の明確化を図るため、計画的な各基金への積立、取り崩しを行う。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基金</a:t>
          </a:r>
          <a:r>
            <a:rPr kumimoji="1" lang="ja-JP" altLang="ja-JP" sz="1100">
              <a:solidFill>
                <a:schemeClr val="dk1"/>
              </a:solidFill>
              <a:effectLst/>
              <a:latin typeface="+mn-lt"/>
              <a:ea typeface="+mn-ea"/>
              <a:cs typeface="+mn-cs"/>
            </a:rPr>
            <a:t>取崩し</a:t>
          </a:r>
          <a:r>
            <a:rPr kumimoji="1" lang="ja-JP" altLang="en-US" sz="1100">
              <a:solidFill>
                <a:schemeClr val="dk1"/>
              </a:solidFill>
              <a:effectLst/>
              <a:latin typeface="+mn-lt"/>
              <a:ea typeface="+mn-ea"/>
              <a:cs typeface="+mn-cs"/>
            </a:rPr>
            <a:t>額が</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積</a:t>
          </a:r>
          <a:r>
            <a:rPr kumimoji="1" lang="ja-JP" altLang="ja-JP" sz="1100">
              <a:solidFill>
                <a:schemeClr val="dk1"/>
              </a:solidFill>
              <a:effectLst/>
              <a:latin typeface="+mn-lt"/>
              <a:ea typeface="+mn-ea"/>
              <a:cs typeface="+mn-cs"/>
            </a:rPr>
            <a:t>立</a:t>
          </a:r>
          <a:r>
            <a:rPr kumimoji="1" lang="ja-JP" altLang="en-US" sz="1100">
              <a:solidFill>
                <a:schemeClr val="dk1"/>
              </a:solidFill>
              <a:effectLst/>
              <a:latin typeface="+mn-lt"/>
              <a:ea typeface="+mn-ea"/>
              <a:cs typeface="+mn-cs"/>
            </a:rPr>
            <a:t>て額を上回ったため</a:t>
          </a:r>
          <a:r>
            <a:rPr kumimoji="1" lang="ja-JP" altLang="ja-JP" sz="1100">
              <a:solidFill>
                <a:schemeClr val="dk1"/>
              </a:solidFill>
              <a:effectLst/>
              <a:latin typeface="+mn-lt"/>
              <a:ea typeface="+mn-ea"/>
              <a:cs typeface="+mn-cs"/>
            </a:rPr>
            <a:t>全体として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財政調整基金の残高については、災害への備え等のため適切な運用を行う。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取り崩し</a:t>
          </a:r>
          <a:r>
            <a:rPr kumimoji="1" lang="ja-JP" altLang="en-US" sz="1100">
              <a:solidFill>
                <a:schemeClr val="dk1"/>
              </a:solidFill>
              <a:effectLst/>
              <a:latin typeface="+mn-lt"/>
              <a:ea typeface="+mn-ea"/>
              <a:cs typeface="+mn-cs"/>
            </a:rPr>
            <a:t>は行わず、基金運用益（利子）分のみ積立てを行ったため、大きな</a:t>
          </a:r>
          <a:r>
            <a:rPr kumimoji="1" lang="ja-JP" altLang="ja-JP" sz="1100">
              <a:solidFill>
                <a:schemeClr val="dk1"/>
              </a:solidFill>
              <a:effectLst/>
              <a:latin typeface="+mn-lt"/>
              <a:ea typeface="+mn-ea"/>
              <a:cs typeface="+mn-cs"/>
            </a:rPr>
            <a:t>増減</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無しとなった。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今後、公債費の動向を見極めて、計画的な積立て、取崩しを行う。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7,809
7,752
88.13
6,041,809
5,713,326
197,376
3,581,615
3,157,961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第一次産業を基幹産業としているが、財政基盤が弱いため、毎年度、予算フレームを設定し経常的経費の抑制を図っている。</a:t>
          </a:r>
          <a:endParaRPr lang="ja-JP" altLang="ja-JP" sz="1400">
            <a:effectLst/>
          </a:endParaRPr>
        </a:p>
        <a:p>
          <a:r>
            <a:rPr kumimoji="1" lang="ja-JP" altLang="ja-JP" sz="1100">
              <a:solidFill>
                <a:schemeClr val="dk1"/>
              </a:solidFill>
              <a:effectLst/>
              <a:latin typeface="+mn-lt"/>
              <a:ea typeface="+mn-ea"/>
              <a:cs typeface="+mn-cs"/>
            </a:rPr>
            <a:t>　しかしながら、財政力指数は数年横ばいであるため、行政の効率化や、地域活性化の推進に取り組むことにより、財政の健全化に努める。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118429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30739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交付税の増収や、経常一般財源等（扶助費、公債費等）が減となったため、昨年度に比べ</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下降した。</a:t>
          </a:r>
          <a:endParaRPr lang="ja-JP" altLang="ja-JP" sz="1400">
            <a:effectLst/>
          </a:endParaRPr>
        </a:p>
        <a:p>
          <a:r>
            <a:rPr kumimoji="1" lang="ja-JP" altLang="ja-JP" sz="1100">
              <a:solidFill>
                <a:schemeClr val="dk1"/>
              </a:solidFill>
              <a:effectLst/>
              <a:latin typeface="+mn-lt"/>
              <a:ea typeface="+mn-ea"/>
              <a:cs typeface="+mn-cs"/>
            </a:rPr>
            <a:t>　類似平均団体、全国平均よりも高い水準であり、今後、人件費や公債費の増により悪化する可能性がある。引き続き経常経費の削減に努める。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5588</xdr:rowOff>
    </xdr:from>
    <xdr:to>
      <xdr:col>23</xdr:col>
      <xdr:colOff>133350</xdr:colOff>
      <xdr:row>65</xdr:row>
      <xdr:rowOff>51308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78388"/>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5588</xdr:rowOff>
    </xdr:from>
    <xdr:to>
      <xdr:col>19</xdr:col>
      <xdr:colOff>133350</xdr:colOff>
      <xdr:row>65</xdr:row>
      <xdr:rowOff>118872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7838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135890</xdr:rowOff>
    </xdr:from>
    <xdr:to>
      <xdr:col>15</xdr:col>
      <xdr:colOff>82550</xdr:colOff>
      <xdr:row>65</xdr:row>
      <xdr:rowOff>118872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0869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135890</xdr:rowOff>
    </xdr:from>
    <xdr:to>
      <xdr:col>11</xdr:col>
      <xdr:colOff>31750</xdr:colOff>
      <xdr:row>65</xdr:row>
      <xdr:rowOff>143002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08690"/>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508</xdr:rowOff>
    </xdr:from>
    <xdr:to>
      <xdr:col>23</xdr:col>
      <xdr:colOff>184150</xdr:colOff>
      <xdr:row>65</xdr:row>
      <xdr:rowOff>102108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144035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16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126238</xdr:rowOff>
    </xdr:from>
    <xdr:to>
      <xdr:col>19</xdr:col>
      <xdr:colOff>184150</xdr:colOff>
      <xdr:row>64</xdr:row>
      <xdr:rowOff>56388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41165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68072</xdr:rowOff>
    </xdr:from>
    <xdr:to>
      <xdr:col>15</xdr:col>
      <xdr:colOff>133350</xdr:colOff>
      <xdr:row>65</xdr:row>
      <xdr:rowOff>169672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154449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92202</xdr:rowOff>
    </xdr:from>
    <xdr:to>
      <xdr:col>7</xdr:col>
      <xdr:colOff>31750</xdr:colOff>
      <xdr:row>66</xdr:row>
      <xdr:rowOff>22352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7129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[276,697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人件費では職員給与（基本給）</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物件費では行政システム標準化委託料等</a:t>
          </a:r>
          <a:r>
            <a:rPr kumimoji="1" lang="ja-JP" altLang="ja-JP" sz="1100">
              <a:solidFill>
                <a:schemeClr val="dk1"/>
              </a:solidFill>
              <a:effectLst/>
              <a:latin typeface="+mn-lt"/>
              <a:ea typeface="+mn-ea"/>
              <a:cs typeface="+mn-cs"/>
            </a:rPr>
            <a:t>が増加したため、昨年度より</a:t>
          </a:r>
          <a:r>
            <a:rPr kumimoji="1" lang="en-US" altLang="ja-JP" sz="1100">
              <a:solidFill>
                <a:schemeClr val="dk1"/>
              </a:solidFill>
              <a:effectLst/>
              <a:latin typeface="+mn-lt"/>
              <a:ea typeface="+mn-ea"/>
              <a:cs typeface="+mn-cs"/>
            </a:rPr>
            <a:t>20,299</a:t>
          </a:r>
          <a:r>
            <a:rPr kumimoji="1" lang="ja-JP" altLang="ja-JP" sz="1100">
              <a:solidFill>
                <a:schemeClr val="dk1"/>
              </a:solidFill>
              <a:effectLst/>
              <a:latin typeface="+mn-lt"/>
              <a:ea typeface="+mn-ea"/>
              <a:cs typeface="+mn-cs"/>
            </a:rPr>
            <a:t>円増加している。</a:t>
          </a:r>
          <a:endParaRPr lang="ja-JP" altLang="ja-JP" sz="1400">
            <a:effectLst/>
          </a:endParaRPr>
        </a:p>
        <a:p>
          <a:r>
            <a:rPr kumimoji="1" lang="ja-JP" altLang="ja-JP" sz="1100">
              <a:solidFill>
                <a:schemeClr val="dk1"/>
              </a:solidFill>
              <a:effectLst/>
              <a:latin typeface="+mn-lt"/>
              <a:ea typeface="+mn-ea"/>
              <a:cs typeface="+mn-cs"/>
            </a:rPr>
            <a:t>　類似団体平均を下回っているが、近年上昇傾向にある。今後、業務の委託化や、行政改革基本方針に沿った事務改善の取組などを進めコストの低減を図る。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129738</xdr:rowOff>
    </xdr:from>
    <xdr:to>
      <xdr:col>23</xdr:col>
      <xdr:colOff>133350</xdr:colOff>
      <xdr:row>82</xdr:row>
      <xdr:rowOff>7269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17188"/>
          <a:ext cx="838200" cy="4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86649</xdr:rowOff>
    </xdr:from>
    <xdr:to>
      <xdr:col>19</xdr:col>
      <xdr:colOff>133350</xdr:colOff>
      <xdr:row>81</xdr:row>
      <xdr:rowOff>129738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74099"/>
          <a:ext cx="889000" cy="4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74555</xdr:rowOff>
    </xdr:from>
    <xdr:to>
      <xdr:col>15</xdr:col>
      <xdr:colOff>82550</xdr:colOff>
      <xdr:row>81</xdr:row>
      <xdr:rowOff>86649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62005"/>
          <a:ext cx="889000" cy="1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65101</xdr:rowOff>
    </xdr:from>
    <xdr:to>
      <xdr:col>11</xdr:col>
      <xdr:colOff>31750</xdr:colOff>
      <xdr:row>81</xdr:row>
      <xdr:rowOff>74555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52551"/>
          <a:ext cx="889000" cy="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127919</xdr:rowOff>
    </xdr:from>
    <xdr:to>
      <xdr:col>23</xdr:col>
      <xdr:colOff>184150</xdr:colOff>
      <xdr:row>82</xdr:row>
      <xdr:rowOff>58069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144446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6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78938</xdr:rowOff>
    </xdr:from>
    <xdr:to>
      <xdr:col>19</xdr:col>
      <xdr:colOff>184150</xdr:colOff>
      <xdr:row>82</xdr:row>
      <xdr:rowOff>9088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6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19265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3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35849</xdr:rowOff>
    </xdr:from>
    <xdr:to>
      <xdr:col>15</xdr:col>
      <xdr:colOff>133350</xdr:colOff>
      <xdr:row>81</xdr:row>
      <xdr:rowOff>137449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2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147626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9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23755</xdr:rowOff>
    </xdr:from>
    <xdr:to>
      <xdr:col>11</xdr:col>
      <xdr:colOff>82550</xdr:colOff>
      <xdr:row>81</xdr:row>
      <xdr:rowOff>125355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135532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14301</xdr:rowOff>
    </xdr:from>
    <xdr:to>
      <xdr:col>7</xdr:col>
      <xdr:colOff>31750</xdr:colOff>
      <xdr:row>81</xdr:row>
      <xdr:rowOff>115901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126078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7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新規採用、退職などによる職員厚生の変動により、昨年度から</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今後も、人事院勧告及び公務員制度改革の動向に注視し、給与の適正化に努める。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86</xdr:row>
      <xdr:rowOff>115005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658622"/>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85372</xdr:rowOff>
    </xdr:from>
    <xdr:to>
      <xdr:col>77</xdr:col>
      <xdr:colOff>44450</xdr:colOff>
      <xdr:row>87</xdr:row>
      <xdr:rowOff>64205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658622"/>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88</xdr:row>
      <xdr:rowOff>40216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9803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144639</xdr:rowOff>
    </xdr:from>
    <xdr:to>
      <xdr:col>68</xdr:col>
      <xdr:colOff>152400</xdr:colOff>
      <xdr:row>88</xdr:row>
      <xdr:rowOff>40216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50607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93839</xdr:rowOff>
    </xdr:from>
    <xdr:to>
      <xdr:col>64</xdr:col>
      <xdr:colOff>152400</xdr:colOff>
      <xdr:row>88</xdr:row>
      <xdr:rowOff>23989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一定期間実施してきた新規採用抑制により、類似団体平均を下回っているが、近年は定員計画に沿って新規採用を積極的に行っている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引き続き、適切な定員管理に努める。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109500</xdr:rowOff>
    </xdr:from>
    <xdr:to>
      <xdr:col>81</xdr:col>
      <xdr:colOff>44450</xdr:colOff>
      <xdr:row>59</xdr:row>
      <xdr:rowOff>111430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225050"/>
          <a:ext cx="8382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93573</xdr:rowOff>
    </xdr:from>
    <xdr:to>
      <xdr:col>77</xdr:col>
      <xdr:colOff>44450</xdr:colOff>
      <xdr:row>59</xdr:row>
      <xdr:rowOff>111430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09123"/>
          <a:ext cx="889000" cy="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76200</xdr:rowOff>
    </xdr:from>
    <xdr:to>
      <xdr:col>72</xdr:col>
      <xdr:colOff>203200</xdr:colOff>
      <xdr:row>59</xdr:row>
      <xdr:rowOff>93573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91750"/>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67996</xdr:rowOff>
    </xdr:from>
    <xdr:to>
      <xdr:col>68</xdr:col>
      <xdr:colOff>152400</xdr:colOff>
      <xdr:row>59</xdr:row>
      <xdr:rowOff>76200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83546"/>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58700</xdr:rowOff>
    </xdr:from>
    <xdr:to>
      <xdr:col>81</xdr:col>
      <xdr:colOff>95250</xdr:colOff>
      <xdr:row>59</xdr:row>
      <xdr:rowOff>160300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75227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1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60630</xdr:rowOff>
    </xdr:from>
    <xdr:to>
      <xdr:col>77</xdr:col>
      <xdr:colOff>95250</xdr:colOff>
      <xdr:row>59</xdr:row>
      <xdr:rowOff>162230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957</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45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42773</xdr:rowOff>
    </xdr:from>
    <xdr:to>
      <xdr:col>73</xdr:col>
      <xdr:colOff>44450</xdr:colOff>
      <xdr:row>59</xdr:row>
      <xdr:rowOff>144373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5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154550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2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25400</xdr:rowOff>
    </xdr:from>
    <xdr:to>
      <xdr:col>68</xdr:col>
      <xdr:colOff>203200</xdr:colOff>
      <xdr:row>59</xdr:row>
      <xdr:rowOff>127000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137177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17196</xdr:rowOff>
    </xdr:from>
    <xdr:to>
      <xdr:col>64</xdr:col>
      <xdr:colOff>152400</xdr:colOff>
      <xdr:row>59</xdr:row>
      <xdr:rowOff>118796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128973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0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実質公債費比率は、元利償還金の額が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となったこと等により、昨年度より</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類似団体は下回っているものの、全国平均及び三重県平均を上回っているため、投資的経費の抑制や、公債費の平準化を図るなど、起債に大きく依存することのない財政運営に努める。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96838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44783"/>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96838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447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96838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04567"/>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26458</xdr:rowOff>
    </xdr:from>
    <xdr:to>
      <xdr:col>68</xdr:col>
      <xdr:colOff>152400</xdr:colOff>
      <xdr:row>40</xdr:row>
      <xdr:rowOff>46567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46038</xdr:rowOff>
    </xdr:from>
    <xdr:to>
      <xdr:col>81</xdr:col>
      <xdr:colOff>95250</xdr:colOff>
      <xdr:row>40</xdr:row>
      <xdr:rowOff>147638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62565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4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46038</xdr:rowOff>
    </xdr:from>
    <xdr:to>
      <xdr:col>73</xdr:col>
      <xdr:colOff>44450</xdr:colOff>
      <xdr:row>40</xdr:row>
      <xdr:rowOff>147638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157815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147108</xdr:rowOff>
    </xdr:from>
    <xdr:to>
      <xdr:col>64</xdr:col>
      <xdr:colOff>152400</xdr:colOff>
      <xdr:row>40</xdr:row>
      <xdr:rowOff>77258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87435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将来負担比率は、地方債現在高などが減および、標準財政規模及び充当可能基金が増となったことから、前年度と同様に「ー」となっている。</a:t>
          </a:r>
          <a:endParaRPr lang="ja-JP" altLang="ja-JP" sz="1400">
            <a:effectLst/>
          </a:endParaRPr>
        </a:p>
        <a:p>
          <a:r>
            <a:rPr kumimoji="1" lang="ja-JP" altLang="ja-JP" sz="1100">
              <a:solidFill>
                <a:schemeClr val="dk1"/>
              </a:solidFill>
              <a:effectLst/>
              <a:latin typeface="+mn-lt"/>
              <a:ea typeface="+mn-ea"/>
              <a:cs typeface="+mn-cs"/>
            </a:rPr>
            <a:t>　これからも、緊急性必要性を的確に把握した充当事業の選択により地方債の新規発行の抑制に努める。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7,809
7,752
88.13
6,041,809
5,713,326
197,376
3,581,615
3,157,961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職員</a:t>
          </a:r>
          <a:r>
            <a:rPr kumimoji="1" lang="ja-JP" altLang="ja-JP" sz="1100">
              <a:solidFill>
                <a:schemeClr val="dk1"/>
              </a:solidFill>
              <a:effectLst/>
              <a:latin typeface="+mn-lt"/>
              <a:ea typeface="+mn-ea"/>
              <a:cs typeface="+mn-cs"/>
            </a:rPr>
            <a:t>基本給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会計年度任用職員報酬及び期末手当</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3.3</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類似団体平均を上回っているため、定員管理や時間外手当の抑制を図るなどの取組みを進め人件費の削減に努める。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38</xdr:row>
      <xdr:rowOff>68217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67780"/>
          <a:ext cx="8382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128633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6778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95976</xdr:rowOff>
    </xdr:from>
    <xdr:to>
      <xdr:col>15</xdr:col>
      <xdr:colOff>98425</xdr:colOff>
      <xdr:row>37</xdr:row>
      <xdr:rowOff>128633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396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95976</xdr:rowOff>
    </xdr:from>
    <xdr:to>
      <xdr:col>11</xdr:col>
      <xdr:colOff>9525</xdr:colOff>
      <xdr:row>38</xdr:row>
      <xdr:rowOff>42091</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39626"/>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17417</xdr:rowOff>
    </xdr:from>
    <xdr:to>
      <xdr:col>24</xdr:col>
      <xdr:colOff>76200</xdr:colOff>
      <xdr:row>38</xdr:row>
      <xdr:rowOff>119017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5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160944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0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77833</xdr:rowOff>
    </xdr:from>
    <xdr:to>
      <xdr:col>15</xdr:col>
      <xdr:colOff>149225</xdr:colOff>
      <xdr:row>38</xdr:row>
      <xdr:rowOff>7982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164210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45176</xdr:rowOff>
    </xdr:from>
    <xdr:to>
      <xdr:col>11</xdr:col>
      <xdr:colOff>60325</xdr:colOff>
      <xdr:row>37</xdr:row>
      <xdr:rowOff>146776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131553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7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162741</xdr:rowOff>
    </xdr:from>
    <xdr:to>
      <xdr:col>6</xdr:col>
      <xdr:colOff>171450</xdr:colOff>
      <xdr:row>38</xdr:row>
      <xdr:rowOff>92891</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77668</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類似団体平均、全国平均及び三重県平均を下回っているが、今後も徹底した歳出の見直しを行い、経費の縮減に努める。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155575</xdr:rowOff>
    </xdr:from>
    <xdr:to>
      <xdr:col>82</xdr:col>
      <xdr:colOff>107950</xdr:colOff>
      <xdr:row>17</xdr:row>
      <xdr:rowOff>3175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727325"/>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41275</xdr:rowOff>
    </xdr:from>
    <xdr:to>
      <xdr:col>78</xdr:col>
      <xdr:colOff>69850</xdr:colOff>
      <xdr:row>17</xdr:row>
      <xdr:rowOff>3175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844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117475</xdr:rowOff>
    </xdr:from>
    <xdr:to>
      <xdr:col>73</xdr:col>
      <xdr:colOff>180975</xdr:colOff>
      <xdr:row>16</xdr:row>
      <xdr:rowOff>41275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892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50800</xdr:rowOff>
    </xdr:from>
    <xdr:to>
      <xdr:col>69</xdr:col>
      <xdr:colOff>92075</xdr:colOff>
      <xdr:row>15</xdr:row>
      <xdr:rowOff>117475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6225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104775</xdr:rowOff>
    </xdr:from>
    <xdr:to>
      <xdr:col>82</xdr:col>
      <xdr:colOff>158750</xdr:colOff>
      <xdr:row>16</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121302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2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123825</xdr:rowOff>
    </xdr:from>
    <xdr:to>
      <xdr:col>78</xdr:col>
      <xdr:colOff>120650</xdr:colOff>
      <xdr:row>17</xdr:row>
      <xdr:rowOff>53975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38752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95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161925</xdr:rowOff>
    </xdr:from>
    <xdr:to>
      <xdr:col>74</xdr:col>
      <xdr:colOff>31750</xdr:colOff>
      <xdr:row>16</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102252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66675</xdr:rowOff>
    </xdr:from>
    <xdr:to>
      <xdr:col>69</xdr:col>
      <xdr:colOff>142875</xdr:colOff>
      <xdr:row>15</xdr:row>
      <xdr:rowOff>168275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7002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0</xdr:rowOff>
    </xdr:from>
    <xdr:to>
      <xdr:col>65</xdr:col>
      <xdr:colOff>53975</xdr:colOff>
      <xdr:row>15</xdr:row>
      <xdr:rowOff>101600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111777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全国平均及び三重県平均を下回っているが、類似団体平均は上回っている。</a:t>
          </a:r>
          <a:endParaRPr lang="ja-JP" altLang="ja-JP" sz="1400">
            <a:effectLst/>
          </a:endParaRPr>
        </a:p>
        <a:p>
          <a:r>
            <a:rPr kumimoji="1" lang="ja-JP" altLang="ja-JP" sz="1100">
              <a:solidFill>
                <a:schemeClr val="dk1"/>
              </a:solidFill>
              <a:effectLst/>
              <a:latin typeface="+mn-lt"/>
              <a:ea typeface="+mn-ea"/>
              <a:cs typeface="+mn-cs"/>
            </a:rPr>
            <a:t>今後上昇傾向になることが予想されるため、その動向を注視する必要がある。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13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56</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50800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全国平均及び三重県平均を上回っており、高い水準となっているのは、介護保険事業会計（紀南介護保険広域連合への負担）、下水道事業会計（法適用）への繰出金の割合が高いことが主な要因と考えられる。</a:t>
          </a:r>
          <a:endParaRPr lang="ja-JP" altLang="ja-JP" sz="1400">
            <a:effectLst/>
          </a:endParaRPr>
        </a:p>
        <a:p>
          <a:r>
            <a:rPr kumimoji="1" lang="ja-JP" altLang="ja-JP" sz="1100">
              <a:solidFill>
                <a:schemeClr val="dk1"/>
              </a:solidFill>
              <a:effectLst/>
              <a:latin typeface="+mn-lt"/>
              <a:ea typeface="+mn-ea"/>
              <a:cs typeface="+mn-cs"/>
            </a:rPr>
            <a:t>　今後、下水道事業などの各事業会計における経費を節減し、普通会計の負担を減らしていくよう努める。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8890</xdr:rowOff>
    </xdr:from>
    <xdr:to>
      <xdr:col>82</xdr:col>
      <xdr:colOff>107950</xdr:colOff>
      <xdr:row>60</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1012444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1029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60</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1026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146050</xdr:rowOff>
    </xdr:from>
    <xdr:to>
      <xdr:col>69</xdr:col>
      <xdr:colOff>92075</xdr:colOff>
      <xdr:row>60</xdr:row>
      <xdr:rowOff>88900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10261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129540</xdr:rowOff>
    </xdr:from>
    <xdr:to>
      <xdr:col>82</xdr:col>
      <xdr:colOff>158750</xdr:colOff>
      <xdr:row>59</xdr:row>
      <xdr:rowOff>59690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101617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95250</xdr:rowOff>
    </xdr:from>
    <xdr:to>
      <xdr:col>69</xdr:col>
      <xdr:colOff>142875</xdr:colOff>
      <xdr:row>60</xdr:row>
      <xdr:rowOff>25400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下水道事業会計繰出金の増加により</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5.7</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三重県平均</a:t>
          </a:r>
          <a:r>
            <a:rPr kumimoji="1" lang="ja-JP" altLang="en-US" sz="1100">
              <a:solidFill>
                <a:schemeClr val="dk1"/>
              </a:solidFill>
              <a:effectLst/>
              <a:latin typeface="+mn-lt"/>
              <a:ea typeface="+mn-ea"/>
              <a:cs typeface="+mn-cs"/>
            </a:rPr>
            <a:t>よ</a:t>
          </a:r>
          <a:r>
            <a:rPr kumimoji="1" lang="ja-JP" altLang="ja-JP" sz="1100">
              <a:solidFill>
                <a:schemeClr val="dk1"/>
              </a:solidFill>
              <a:effectLst/>
              <a:latin typeface="+mn-lt"/>
              <a:ea typeface="+mn-ea"/>
              <a:cs typeface="+mn-cs"/>
            </a:rPr>
            <a:t>り高い水準となっている。紀南病院組合、熊野市消防本部（常備消防）への負担金が多額となっているため、今後、構成市町として適正な負担に努める。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155575</xdr:rowOff>
    </xdr:from>
    <xdr:to>
      <xdr:col>82</xdr:col>
      <xdr:colOff>107950</xdr:colOff>
      <xdr:row>36</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84875"/>
          <a:ext cx="8382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155575</xdr:rowOff>
    </xdr:from>
    <xdr:to>
      <xdr:col>78</xdr:col>
      <xdr:colOff>69850</xdr:colOff>
      <xdr:row>36</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984875"/>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306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92710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306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87630</xdr:rowOff>
    </xdr:from>
    <xdr:to>
      <xdr:col>82</xdr:col>
      <xdr:colOff>158750</xdr:colOff>
      <xdr:row>37</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59707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104775</xdr:rowOff>
    </xdr:from>
    <xdr:to>
      <xdr:col>78</xdr:col>
      <xdr:colOff>120650</xdr:colOff>
      <xdr:row>35</xdr:row>
      <xdr:rowOff>34925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41910</xdr:rowOff>
    </xdr:from>
    <xdr:to>
      <xdr:col>74</xdr:col>
      <xdr:colOff>31750</xdr:colOff>
      <xdr:row>36</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41910</xdr:rowOff>
    </xdr:from>
    <xdr:to>
      <xdr:col>65</xdr:col>
      <xdr:colOff>53975</xdr:colOff>
      <xdr:row>36</xdr:row>
      <xdr:rowOff>143510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128287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一般単独事業債の減など公債費は減少しており、昨年度より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減となった。</a:t>
          </a:r>
          <a:endParaRPr lang="ja-JP" altLang="ja-JP" sz="1400">
            <a:effectLst/>
          </a:endParaRPr>
        </a:p>
        <a:p>
          <a:r>
            <a:rPr kumimoji="1" lang="ja-JP" altLang="ja-JP" sz="1100">
              <a:solidFill>
                <a:schemeClr val="dk1"/>
              </a:solidFill>
              <a:effectLst/>
              <a:latin typeface="+mn-lt"/>
              <a:ea typeface="+mn-ea"/>
              <a:cs typeface="+mn-cs"/>
            </a:rPr>
            <a:t>類似団体平均及び全国平均は下回っているが、事業内容等の精査を行い、起債に大きく依存することのないよう、より健全な財政運営に努める。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16511</xdr:rowOff>
    </xdr:from>
    <xdr:to>
      <xdr:col>24</xdr:col>
      <xdr:colOff>25400</xdr:colOff>
      <xdr:row>76</xdr:row>
      <xdr:rowOff>27939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467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581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62230</xdr:rowOff>
    </xdr:from>
    <xdr:to>
      <xdr:col>15</xdr:col>
      <xdr:colOff>98425</xdr:colOff>
      <xdr:row>76</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92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62230</xdr:rowOff>
    </xdr:from>
    <xdr:to>
      <xdr:col>11</xdr:col>
      <xdr:colOff>9525</xdr:colOff>
      <xdr:row>76</xdr:row>
      <xdr:rowOff>81280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92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137160</xdr:rowOff>
    </xdr:from>
    <xdr:to>
      <xdr:col>24</xdr:col>
      <xdr:colOff>76200</xdr:colOff>
      <xdr:row>76</xdr:row>
      <xdr:rowOff>67311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153687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xdr:rowOff>
    </xdr:from>
    <xdr:to>
      <xdr:col>11</xdr:col>
      <xdr:colOff>60325</xdr:colOff>
      <xdr:row>76</xdr:row>
      <xdr:rowOff>113030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123207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4.8</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となっており、類似団体平均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三重県平均</a:t>
          </a:r>
          <a:r>
            <a:rPr kumimoji="1" lang="ja-JP" altLang="en-US" sz="1100">
              <a:solidFill>
                <a:schemeClr val="dk1"/>
              </a:solidFill>
              <a:effectLst/>
              <a:latin typeface="+mn-lt"/>
              <a:ea typeface="+mn-ea"/>
              <a:cs typeface="+mn-cs"/>
            </a:rPr>
            <a:t>いずれも上回っている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特に物件費等（</a:t>
          </a:r>
          <a:r>
            <a:rPr kumimoji="1" lang="en-US" altLang="ja-JP" sz="1100">
              <a:solidFill>
                <a:schemeClr val="dk1"/>
              </a:solidFill>
              <a:effectLst/>
              <a:latin typeface="+mn-lt"/>
              <a:ea typeface="+mn-ea"/>
              <a:cs typeface="+mn-cs"/>
            </a:rPr>
            <a:t>16.3%</a:t>
          </a:r>
          <a:r>
            <a:rPr kumimoji="1" lang="ja-JP" altLang="ja-JP" sz="1100">
              <a:solidFill>
                <a:schemeClr val="dk1"/>
              </a:solidFill>
              <a:effectLst/>
              <a:latin typeface="+mn-lt"/>
              <a:ea typeface="+mn-ea"/>
              <a:cs typeface="+mn-cs"/>
            </a:rPr>
            <a:t>）の割合が高く、財政の硬直化が進んでいる。</a:t>
          </a:r>
          <a:endParaRPr lang="ja-JP" altLang="ja-JP" sz="1400">
            <a:effectLst/>
          </a:endParaRPr>
        </a:p>
        <a:p>
          <a:r>
            <a:rPr kumimoji="1" lang="ja-JP" altLang="ja-JP" sz="1100">
              <a:solidFill>
                <a:schemeClr val="dk1"/>
              </a:solidFill>
              <a:effectLst/>
              <a:latin typeface="+mn-lt"/>
              <a:ea typeface="+mn-ea"/>
              <a:cs typeface="+mn-cs"/>
            </a:rPr>
            <a:t>今後は、行政コストの削減や財源の確保、事業・施策の見直しなどを図り、持続可能な財政運営を行う必要がある。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66039</xdr:rowOff>
    </xdr:from>
    <xdr:to>
      <xdr:col>82</xdr:col>
      <xdr:colOff>107950</xdr:colOff>
      <xdr:row>79</xdr:row>
      <xdr:rowOff>77470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39139"/>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79</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439139"/>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134620</xdr:rowOff>
    </xdr:from>
    <xdr:to>
      <xdr:col>73</xdr:col>
      <xdr:colOff>180975</xdr:colOff>
      <xdr:row>79</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5077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134620</xdr:rowOff>
    </xdr:from>
    <xdr:to>
      <xdr:col>69</xdr:col>
      <xdr:colOff>92075</xdr:colOff>
      <xdr:row>79</xdr:row>
      <xdr:rowOff>85089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5077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26670</xdr:rowOff>
    </xdr:from>
    <xdr:to>
      <xdr:col>82</xdr:col>
      <xdr:colOff>158750</xdr:colOff>
      <xdr:row>79</xdr:row>
      <xdr:rowOff>128270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170197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15239</xdr:rowOff>
    </xdr:from>
    <xdr:to>
      <xdr:col>78</xdr:col>
      <xdr:colOff>120650</xdr:colOff>
      <xdr:row>78</xdr:row>
      <xdr:rowOff>116839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101616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7620</xdr:rowOff>
    </xdr:from>
    <xdr:to>
      <xdr:col>74</xdr:col>
      <xdr:colOff>31750</xdr:colOff>
      <xdr:row>79</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93997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83820</xdr:rowOff>
    </xdr:from>
    <xdr:to>
      <xdr:col>69</xdr:col>
      <xdr:colOff>142875</xdr:colOff>
      <xdr:row>79</xdr:row>
      <xdr:rowOff>13970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170197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120666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23187</xdr:rowOff>
    </xdr:from>
    <xdr:to>
      <xdr:col>29</xdr:col>
      <xdr:colOff>127000</xdr:colOff>
      <xdr:row>18</xdr:row>
      <xdr:rowOff>68701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56912"/>
          <a:ext cx="647700" cy="45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68701</xdr:rowOff>
    </xdr:from>
    <xdr:to>
      <xdr:col>26</xdr:col>
      <xdr:colOff>50800</xdr:colOff>
      <xdr:row>18</xdr:row>
      <xdr:rowOff>78997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02426"/>
          <a:ext cx="698500" cy="10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78997</xdr:rowOff>
    </xdr:from>
    <xdr:to>
      <xdr:col>22</xdr:col>
      <xdr:colOff>114300</xdr:colOff>
      <xdr:row>18</xdr:row>
      <xdr:rowOff>96782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12722"/>
          <a:ext cx="698500" cy="17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96782</xdr:rowOff>
    </xdr:from>
    <xdr:to>
      <xdr:col>18</xdr:col>
      <xdr:colOff>177800</xdr:colOff>
      <xdr:row>18</xdr:row>
      <xdr:rowOff>115308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30507"/>
          <a:ext cx="698500" cy="18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143837</xdr:rowOff>
    </xdr:from>
    <xdr:to>
      <xdr:col>29</xdr:col>
      <xdr:colOff>177800</xdr:colOff>
      <xdr:row>18</xdr:row>
      <xdr:rowOff>73987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06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115914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7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17901</xdr:rowOff>
    </xdr:from>
    <xdr:to>
      <xdr:col>26</xdr:col>
      <xdr:colOff>101600</xdr:colOff>
      <xdr:row>18</xdr:row>
      <xdr:rowOff>119501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51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104278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38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28197</xdr:rowOff>
    </xdr:from>
    <xdr:to>
      <xdr:col>22</xdr:col>
      <xdr:colOff>165100</xdr:colOff>
      <xdr:row>18</xdr:row>
      <xdr:rowOff>129797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61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114574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4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45982</xdr:rowOff>
    </xdr:from>
    <xdr:to>
      <xdr:col>19</xdr:col>
      <xdr:colOff>38100</xdr:colOff>
      <xdr:row>18</xdr:row>
      <xdr:rowOff>147582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79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132359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6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64508</xdr:rowOff>
    </xdr:from>
    <xdr:to>
      <xdr:col>15</xdr:col>
      <xdr:colOff>101600</xdr:colOff>
      <xdr:row>18</xdr:row>
      <xdr:rowOff>166108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98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8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158890</xdr:rowOff>
    </xdr:from>
    <xdr:to>
      <xdr:col>29</xdr:col>
      <xdr:colOff>127000</xdr:colOff>
      <xdr:row>37</xdr:row>
      <xdr:rowOff>202724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83590"/>
          <a:ext cx="647700" cy="43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105207</xdr:rowOff>
    </xdr:from>
    <xdr:to>
      <xdr:col>26</xdr:col>
      <xdr:colOff>50800</xdr:colOff>
      <xdr:row>37</xdr:row>
      <xdr:rowOff>202724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229907"/>
          <a:ext cx="698500" cy="97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105207</xdr:rowOff>
    </xdr:from>
    <xdr:to>
      <xdr:col>22</xdr:col>
      <xdr:colOff>114300</xdr:colOff>
      <xdr:row>37</xdr:row>
      <xdr:rowOff>227699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29907"/>
          <a:ext cx="698500" cy="122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227699</xdr:rowOff>
    </xdr:from>
    <xdr:to>
      <xdr:col>18</xdr:col>
      <xdr:colOff>177800</xdr:colOff>
      <xdr:row>37</xdr:row>
      <xdr:rowOff>244786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52399"/>
          <a:ext cx="698500" cy="17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108090</xdr:rowOff>
    </xdr:from>
    <xdr:to>
      <xdr:col>29</xdr:col>
      <xdr:colOff>177800</xdr:colOff>
      <xdr:row>37</xdr:row>
      <xdr:rowOff>209690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232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80167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0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151924</xdr:rowOff>
    </xdr:from>
    <xdr:to>
      <xdr:col>26</xdr:col>
      <xdr:colOff>101600</xdr:colOff>
      <xdr:row>37</xdr:row>
      <xdr:rowOff>253524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76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238301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6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54407</xdr:rowOff>
    </xdr:from>
    <xdr:to>
      <xdr:col>22</xdr:col>
      <xdr:colOff>165100</xdr:colOff>
      <xdr:row>37</xdr:row>
      <xdr:rowOff>156007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79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140784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6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176899</xdr:rowOff>
    </xdr:from>
    <xdr:to>
      <xdr:col>19</xdr:col>
      <xdr:colOff>38100</xdr:colOff>
      <xdr:row>37</xdr:row>
      <xdr:rowOff>278499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01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263276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87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193986</xdr:rowOff>
    </xdr:from>
    <xdr:to>
      <xdr:col>15</xdr:col>
      <xdr:colOff>101600</xdr:colOff>
      <xdr:row>37</xdr:row>
      <xdr:rowOff>295586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18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280363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0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7,809
7,752
88.13
6,041,809
5,713,326
197,376
3,581,615
3,157,961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23361</xdr:rowOff>
    </xdr:from>
    <xdr:to>
      <xdr:col>24</xdr:col>
      <xdr:colOff>63500</xdr:colOff>
      <xdr:row>37</xdr:row>
      <xdr:rowOff>71865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67011"/>
          <a:ext cx="838200" cy="4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71865</xdr:rowOff>
    </xdr:from>
    <xdr:to>
      <xdr:col>19</xdr:col>
      <xdr:colOff>177800</xdr:colOff>
      <xdr:row>37</xdr:row>
      <xdr:rowOff>84699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15515"/>
          <a:ext cx="889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84699</xdr:rowOff>
    </xdr:from>
    <xdr:to>
      <xdr:col>15</xdr:col>
      <xdr:colOff>50800</xdr:colOff>
      <xdr:row>37</xdr:row>
      <xdr:rowOff>102754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28349"/>
          <a:ext cx="889000" cy="1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102754</xdr:rowOff>
    </xdr:from>
    <xdr:to>
      <xdr:col>10</xdr:col>
      <xdr:colOff>114300</xdr:colOff>
      <xdr:row>37</xdr:row>
      <xdr:rowOff>125083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46404"/>
          <a:ext cx="889000" cy="2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144011</xdr:rowOff>
    </xdr:from>
    <xdr:to>
      <xdr:col>24</xdr:col>
      <xdr:colOff>114300</xdr:colOff>
      <xdr:row>37</xdr:row>
      <xdr:rowOff>74161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1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122438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9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21065</xdr:rowOff>
    </xdr:from>
    <xdr:to>
      <xdr:col>20</xdr:col>
      <xdr:colOff>38100</xdr:colOff>
      <xdr:row>37</xdr:row>
      <xdr:rowOff>122665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6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113792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5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33899</xdr:rowOff>
    </xdr:from>
    <xdr:to>
      <xdr:col>15</xdr:col>
      <xdr:colOff>101600</xdr:colOff>
      <xdr:row>37</xdr:row>
      <xdr:rowOff>135499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126626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47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51954</xdr:rowOff>
    </xdr:from>
    <xdr:to>
      <xdr:col>10</xdr:col>
      <xdr:colOff>165100</xdr:colOff>
      <xdr:row>37</xdr:row>
      <xdr:rowOff>153554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144680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8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74283</xdr:rowOff>
    </xdr:from>
    <xdr:to>
      <xdr:col>6</xdr:col>
      <xdr:colOff>38100</xdr:colOff>
      <xdr:row>38</xdr:row>
      <xdr:rowOff>4434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179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167010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51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141967</xdr:rowOff>
    </xdr:from>
    <xdr:to>
      <xdr:col>24</xdr:col>
      <xdr:colOff>63500</xdr:colOff>
      <xdr:row>59</xdr:row>
      <xdr:rowOff>6114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86067"/>
          <a:ext cx="838200" cy="3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6114</xdr:rowOff>
    </xdr:from>
    <xdr:to>
      <xdr:col>19</xdr:col>
      <xdr:colOff>177800</xdr:colOff>
      <xdr:row>59</xdr:row>
      <xdr:rowOff>68225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121664"/>
          <a:ext cx="889000" cy="6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68225</xdr:rowOff>
    </xdr:from>
    <xdr:to>
      <xdr:col>15</xdr:col>
      <xdr:colOff>50800</xdr:colOff>
      <xdr:row>59</xdr:row>
      <xdr:rowOff>73047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83775"/>
          <a:ext cx="889000" cy="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64658</xdr:rowOff>
    </xdr:from>
    <xdr:to>
      <xdr:col>10</xdr:col>
      <xdr:colOff>114300</xdr:colOff>
      <xdr:row>59</xdr:row>
      <xdr:rowOff>73047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180208"/>
          <a:ext cx="889000" cy="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91167</xdr:rowOff>
    </xdr:from>
    <xdr:to>
      <xdr:col>24</xdr:col>
      <xdr:colOff>114300</xdr:colOff>
      <xdr:row>59</xdr:row>
      <xdr:rowOff>21317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3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6094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126764</xdr:rowOff>
    </xdr:from>
    <xdr:to>
      <xdr:col>20</xdr:col>
      <xdr:colOff>38100</xdr:colOff>
      <xdr:row>59</xdr:row>
      <xdr:rowOff>56914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7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48041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6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17425</xdr:rowOff>
    </xdr:from>
    <xdr:to>
      <xdr:col>15</xdr:col>
      <xdr:colOff>101600</xdr:colOff>
      <xdr:row>59</xdr:row>
      <xdr:rowOff>119025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110152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22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22247</xdr:rowOff>
    </xdr:from>
    <xdr:to>
      <xdr:col>10</xdr:col>
      <xdr:colOff>165100</xdr:colOff>
      <xdr:row>59</xdr:row>
      <xdr:rowOff>123847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114974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13858</xdr:rowOff>
    </xdr:from>
    <xdr:to>
      <xdr:col>6</xdr:col>
      <xdr:colOff>38100</xdr:colOff>
      <xdr:row>59</xdr:row>
      <xdr:rowOff>115458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2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106585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12240</xdr:rowOff>
    </xdr:from>
    <xdr:to>
      <xdr:col>24</xdr:col>
      <xdr:colOff>63500</xdr:colOff>
      <xdr:row>79</xdr:row>
      <xdr:rowOff>25220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56790"/>
          <a:ext cx="838200" cy="1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18314</xdr:rowOff>
    </xdr:from>
    <xdr:to>
      <xdr:col>19</xdr:col>
      <xdr:colOff>177800</xdr:colOff>
      <xdr:row>79</xdr:row>
      <xdr:rowOff>25220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62864"/>
          <a:ext cx="889000" cy="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12892</xdr:rowOff>
    </xdr:from>
    <xdr:to>
      <xdr:col>15</xdr:col>
      <xdr:colOff>50800</xdr:colOff>
      <xdr:row>79</xdr:row>
      <xdr:rowOff>18314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57442"/>
          <a:ext cx="889000" cy="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12892</xdr:rowOff>
    </xdr:from>
    <xdr:to>
      <xdr:col>10</xdr:col>
      <xdr:colOff>114300</xdr:colOff>
      <xdr:row>79</xdr:row>
      <xdr:rowOff>38643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57442"/>
          <a:ext cx="889000" cy="2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132890</xdr:rowOff>
    </xdr:from>
    <xdr:to>
      <xdr:col>24</xdr:col>
      <xdr:colOff>114300</xdr:colOff>
      <xdr:row>79</xdr:row>
      <xdr:rowOff>63040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0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47817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2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145870</xdr:rowOff>
    </xdr:from>
    <xdr:to>
      <xdr:col>20</xdr:col>
      <xdr:colOff>38100</xdr:colOff>
      <xdr:row>79</xdr:row>
      <xdr:rowOff>76020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1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67147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61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138964</xdr:rowOff>
    </xdr:from>
    <xdr:to>
      <xdr:col>15</xdr:col>
      <xdr:colOff>101600</xdr:colOff>
      <xdr:row>79</xdr:row>
      <xdr:rowOff>69114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60241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60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133542</xdr:rowOff>
    </xdr:from>
    <xdr:to>
      <xdr:col>10</xdr:col>
      <xdr:colOff>165100</xdr:colOff>
      <xdr:row>79</xdr:row>
      <xdr:rowOff>63692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54819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9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159293</xdr:rowOff>
    </xdr:from>
    <xdr:to>
      <xdr:col>6</xdr:col>
      <xdr:colOff>38100</xdr:colOff>
      <xdr:row>79</xdr:row>
      <xdr:rowOff>89443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3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80570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2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35925</xdr:rowOff>
    </xdr:from>
    <xdr:to>
      <xdr:col>24</xdr:col>
      <xdr:colOff>63500</xdr:colOff>
      <xdr:row>98</xdr:row>
      <xdr:rowOff>78271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838025"/>
          <a:ext cx="838200" cy="4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3656</xdr:rowOff>
    </xdr:from>
    <xdr:to>
      <xdr:col>19</xdr:col>
      <xdr:colOff>177800</xdr:colOff>
      <xdr:row>98</xdr:row>
      <xdr:rowOff>78271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805756"/>
          <a:ext cx="889000" cy="7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14629</xdr:rowOff>
    </xdr:from>
    <xdr:to>
      <xdr:col>15</xdr:col>
      <xdr:colOff>50800</xdr:colOff>
      <xdr:row>98</xdr:row>
      <xdr:rowOff>3656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45279"/>
          <a:ext cx="889000" cy="16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14629</xdr:rowOff>
    </xdr:from>
    <xdr:to>
      <xdr:col>10</xdr:col>
      <xdr:colOff>114300</xdr:colOff>
      <xdr:row>98</xdr:row>
      <xdr:rowOff>117425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45279"/>
          <a:ext cx="889000" cy="27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156575</xdr:rowOff>
    </xdr:from>
    <xdr:to>
      <xdr:col>24</xdr:col>
      <xdr:colOff>114300</xdr:colOff>
      <xdr:row>98</xdr:row>
      <xdr:rowOff>86725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8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71502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0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27471</xdr:rowOff>
    </xdr:from>
    <xdr:to>
      <xdr:col>20</xdr:col>
      <xdr:colOff>38100</xdr:colOff>
      <xdr:row>98</xdr:row>
      <xdr:rowOff>129071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120198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92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124306</xdr:rowOff>
    </xdr:from>
    <xdr:to>
      <xdr:col>15</xdr:col>
      <xdr:colOff>101600</xdr:colOff>
      <xdr:row>98</xdr:row>
      <xdr:rowOff>54456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5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45583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4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135279</xdr:rowOff>
    </xdr:from>
    <xdr:to>
      <xdr:col>10</xdr:col>
      <xdr:colOff>165100</xdr:colOff>
      <xdr:row>97</xdr:row>
      <xdr:rowOff>65429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9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56556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8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66625</xdr:rowOff>
    </xdr:from>
    <xdr:to>
      <xdr:col>6</xdr:col>
      <xdr:colOff>38100</xdr:colOff>
      <xdr:row>98</xdr:row>
      <xdr:rowOff>168225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159352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6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130287</xdr:rowOff>
    </xdr:from>
    <xdr:to>
      <xdr:col>55</xdr:col>
      <xdr:colOff>0</xdr:colOff>
      <xdr:row>38</xdr:row>
      <xdr:rowOff>17328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73937"/>
          <a:ext cx="838200" cy="5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144413</xdr:rowOff>
    </xdr:from>
    <xdr:to>
      <xdr:col>50</xdr:col>
      <xdr:colOff>114300</xdr:colOff>
      <xdr:row>38</xdr:row>
      <xdr:rowOff>17328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88063"/>
          <a:ext cx="889000" cy="4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144413</xdr:rowOff>
    </xdr:from>
    <xdr:to>
      <xdr:col>45</xdr:col>
      <xdr:colOff>177800</xdr:colOff>
      <xdr:row>38</xdr:row>
      <xdr:rowOff>14667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88063"/>
          <a:ext cx="889000" cy="4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151298</xdr:rowOff>
    </xdr:from>
    <xdr:to>
      <xdr:col>41</xdr:col>
      <xdr:colOff>50800</xdr:colOff>
      <xdr:row>38</xdr:row>
      <xdr:rowOff>14667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23498"/>
          <a:ext cx="889000" cy="20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79487</xdr:rowOff>
    </xdr:from>
    <xdr:to>
      <xdr:col>55</xdr:col>
      <xdr:colOff>50800</xdr:colOff>
      <xdr:row>38</xdr:row>
      <xdr:rowOff>9637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165864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3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137978</xdr:rowOff>
    </xdr:from>
    <xdr:to>
      <xdr:col>50</xdr:col>
      <xdr:colOff>165100</xdr:colOff>
      <xdr:row>38</xdr:row>
      <xdr:rowOff>68128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8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59255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7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93613</xdr:rowOff>
    </xdr:from>
    <xdr:to>
      <xdr:col>46</xdr:col>
      <xdr:colOff>38100</xdr:colOff>
      <xdr:row>38</xdr:row>
      <xdr:rowOff>23763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3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14890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52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135317</xdr:rowOff>
    </xdr:from>
    <xdr:to>
      <xdr:col>41</xdr:col>
      <xdr:colOff>101600</xdr:colOff>
      <xdr:row>38</xdr:row>
      <xdr:rowOff>65467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7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56594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7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100498</xdr:rowOff>
    </xdr:from>
    <xdr:to>
      <xdr:col>36</xdr:col>
      <xdr:colOff>165100</xdr:colOff>
      <xdr:row>37</xdr:row>
      <xdr:rowOff>30648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7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21775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6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145830</xdr:rowOff>
    </xdr:from>
    <xdr:to>
      <xdr:col>55</xdr:col>
      <xdr:colOff>0</xdr:colOff>
      <xdr:row>58</xdr:row>
      <xdr:rowOff>155434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89930"/>
          <a:ext cx="838200" cy="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155434</xdr:rowOff>
    </xdr:from>
    <xdr:to>
      <xdr:col>50</xdr:col>
      <xdr:colOff>114300</xdr:colOff>
      <xdr:row>59</xdr:row>
      <xdr:rowOff>19817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099534"/>
          <a:ext cx="889000" cy="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124871</xdr:rowOff>
    </xdr:from>
    <xdr:to>
      <xdr:col>45</xdr:col>
      <xdr:colOff>177800</xdr:colOff>
      <xdr:row>59</xdr:row>
      <xdr:rowOff>19817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068971"/>
          <a:ext cx="889000" cy="6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124871</xdr:rowOff>
    </xdr:from>
    <xdr:to>
      <xdr:col>41</xdr:col>
      <xdr:colOff>50800</xdr:colOff>
      <xdr:row>58</xdr:row>
      <xdr:rowOff>130172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10068971"/>
          <a:ext cx="889000" cy="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95030</xdr:rowOff>
    </xdr:from>
    <xdr:to>
      <xdr:col>55</xdr:col>
      <xdr:colOff>50800</xdr:colOff>
      <xdr:row>59</xdr:row>
      <xdr:rowOff>25180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9957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104634</xdr:rowOff>
    </xdr:from>
    <xdr:to>
      <xdr:col>50</xdr:col>
      <xdr:colOff>165100</xdr:colOff>
      <xdr:row>59</xdr:row>
      <xdr:rowOff>34784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4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25911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4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140467</xdr:rowOff>
    </xdr:from>
    <xdr:to>
      <xdr:col>46</xdr:col>
      <xdr:colOff>38100</xdr:colOff>
      <xdr:row>59</xdr:row>
      <xdr:rowOff>70617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08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61744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17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74071</xdr:rowOff>
    </xdr:from>
    <xdr:to>
      <xdr:col>41</xdr:col>
      <xdr:colOff>101600</xdr:colOff>
      <xdr:row>59</xdr:row>
      <xdr:rowOff>4221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1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166798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11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79372</xdr:rowOff>
    </xdr:from>
    <xdr:to>
      <xdr:col>36</xdr:col>
      <xdr:colOff>165100</xdr:colOff>
      <xdr:row>59</xdr:row>
      <xdr:rowOff>9522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1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105908</xdr:rowOff>
    </xdr:from>
    <xdr:to>
      <xdr:col>55</xdr:col>
      <xdr:colOff>0</xdr:colOff>
      <xdr:row>78</xdr:row>
      <xdr:rowOff>9604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07558"/>
          <a:ext cx="838200" cy="7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560</xdr:rowOff>
    </xdr:from>
    <xdr:to>
      <xdr:col>50</xdr:col>
      <xdr:colOff>114300</xdr:colOff>
      <xdr:row>78</xdr:row>
      <xdr:rowOff>9604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73660"/>
          <a:ext cx="8890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165207</xdr:rowOff>
    </xdr:from>
    <xdr:to>
      <xdr:col>45</xdr:col>
      <xdr:colOff>177800</xdr:colOff>
      <xdr:row>78</xdr:row>
      <xdr:rowOff>560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195407"/>
          <a:ext cx="889000" cy="17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165207</xdr:rowOff>
    </xdr:from>
    <xdr:to>
      <xdr:col>41</xdr:col>
      <xdr:colOff>50800</xdr:colOff>
      <xdr:row>76</xdr:row>
      <xdr:rowOff>169359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195407"/>
          <a:ext cx="8890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55108</xdr:rowOff>
    </xdr:from>
    <xdr:to>
      <xdr:col>55</xdr:col>
      <xdr:colOff>50800</xdr:colOff>
      <xdr:row>77</xdr:row>
      <xdr:rowOff>156708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5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33535</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130254</xdr:rowOff>
    </xdr:from>
    <xdr:to>
      <xdr:col>50</xdr:col>
      <xdr:colOff>165100</xdr:colOff>
      <xdr:row>78</xdr:row>
      <xdr:rowOff>60404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51531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2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121210</xdr:rowOff>
    </xdr:from>
    <xdr:to>
      <xdr:col>46</xdr:col>
      <xdr:colOff>38100</xdr:colOff>
      <xdr:row>78</xdr:row>
      <xdr:rowOff>51360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42487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1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114407</xdr:rowOff>
    </xdr:from>
    <xdr:to>
      <xdr:col>41</xdr:col>
      <xdr:colOff>101600</xdr:colOff>
      <xdr:row>77</xdr:row>
      <xdr:rowOff>44557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1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118559</xdr:rowOff>
    </xdr:from>
    <xdr:to>
      <xdr:col>36</xdr:col>
      <xdr:colOff>165100</xdr:colOff>
      <xdr:row>77</xdr:row>
      <xdr:rowOff>48709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4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65236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2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154146</xdr:rowOff>
    </xdr:from>
    <xdr:to>
      <xdr:col>55</xdr:col>
      <xdr:colOff>0</xdr:colOff>
      <xdr:row>99</xdr:row>
      <xdr:rowOff>21321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956246"/>
          <a:ext cx="838200" cy="3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154146</xdr:rowOff>
    </xdr:from>
    <xdr:to>
      <xdr:col>50</xdr:col>
      <xdr:colOff>114300</xdr:colOff>
      <xdr:row>99</xdr:row>
      <xdr:rowOff>30880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956246"/>
          <a:ext cx="889000" cy="4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30722</xdr:rowOff>
    </xdr:from>
    <xdr:to>
      <xdr:col>45</xdr:col>
      <xdr:colOff>177800</xdr:colOff>
      <xdr:row>99</xdr:row>
      <xdr:rowOff>30880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7004272"/>
          <a:ext cx="88900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28533</xdr:rowOff>
    </xdr:from>
    <xdr:to>
      <xdr:col>41</xdr:col>
      <xdr:colOff>50800</xdr:colOff>
      <xdr:row>99</xdr:row>
      <xdr:rowOff>30722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7002083"/>
          <a:ext cx="8890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141971</xdr:rowOff>
    </xdr:from>
    <xdr:to>
      <xdr:col>55</xdr:col>
      <xdr:colOff>50800</xdr:colOff>
      <xdr:row>99</xdr:row>
      <xdr:rowOff>72121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9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56898</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85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103346</xdr:rowOff>
    </xdr:from>
    <xdr:to>
      <xdr:col>50</xdr:col>
      <xdr:colOff>165100</xdr:colOff>
      <xdr:row>99</xdr:row>
      <xdr:rowOff>33496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90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24623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9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151530</xdr:rowOff>
    </xdr:from>
    <xdr:to>
      <xdr:col>46</xdr:col>
      <xdr:colOff>38100</xdr:colOff>
      <xdr:row>99</xdr:row>
      <xdr:rowOff>81680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95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72807</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15428" y="1704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151372</xdr:rowOff>
    </xdr:from>
    <xdr:to>
      <xdr:col>41</xdr:col>
      <xdr:colOff>101600</xdr:colOff>
      <xdr:row>99</xdr:row>
      <xdr:rowOff>81522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9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72649</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26428" y="1704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149183</xdr:rowOff>
    </xdr:from>
    <xdr:to>
      <xdr:col>36</xdr:col>
      <xdr:colOff>165100</xdr:colOff>
      <xdr:row>99</xdr:row>
      <xdr:rowOff>79333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95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70460</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37428" y="1704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77836</xdr:rowOff>
    </xdr:from>
    <xdr:to>
      <xdr:col>85</xdr:col>
      <xdr:colOff>127000</xdr:colOff>
      <xdr:row>39</xdr:row>
      <xdr:rowOff>80232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64386"/>
          <a:ext cx="8382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80232</xdr:rowOff>
    </xdr:from>
    <xdr:to>
      <xdr:col>81</xdr:col>
      <xdr:colOff>50800</xdr:colOff>
      <xdr:row>39</xdr:row>
      <xdr:rowOff>95863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66782"/>
          <a:ext cx="889000" cy="1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89833</xdr:rowOff>
    </xdr:from>
    <xdr:to>
      <xdr:col>76</xdr:col>
      <xdr:colOff>114300</xdr:colOff>
      <xdr:row>39</xdr:row>
      <xdr:rowOff>95863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76383"/>
          <a:ext cx="889000" cy="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73428</xdr:rowOff>
    </xdr:from>
    <xdr:to>
      <xdr:col>71</xdr:col>
      <xdr:colOff>177800</xdr:colOff>
      <xdr:row>39</xdr:row>
      <xdr:rowOff>89833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59978"/>
          <a:ext cx="889000" cy="1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27036</xdr:rowOff>
    </xdr:from>
    <xdr:to>
      <xdr:col>85</xdr:col>
      <xdr:colOff>177800</xdr:colOff>
      <xdr:row>39</xdr:row>
      <xdr:rowOff>128636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1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113413</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2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29432</xdr:rowOff>
    </xdr:from>
    <xdr:to>
      <xdr:col>81</xdr:col>
      <xdr:colOff>101600</xdr:colOff>
      <xdr:row>39</xdr:row>
      <xdr:rowOff>131032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1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122159</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80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45063</xdr:rowOff>
    </xdr:from>
    <xdr:to>
      <xdr:col>76</xdr:col>
      <xdr:colOff>165100</xdr:colOff>
      <xdr:row>39</xdr:row>
      <xdr:rowOff>146663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137790</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82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39033</xdr:rowOff>
    </xdr:from>
    <xdr:to>
      <xdr:col>72</xdr:col>
      <xdr:colOff>38100</xdr:colOff>
      <xdr:row>39</xdr:row>
      <xdr:rowOff>140633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2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131760</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818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22628</xdr:rowOff>
    </xdr:from>
    <xdr:to>
      <xdr:col>67</xdr:col>
      <xdr:colOff>101600</xdr:colOff>
      <xdr:row>39</xdr:row>
      <xdr:rowOff>124228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0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115355</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80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7793</xdr:rowOff>
    </xdr:from>
    <xdr:to>
      <xdr:col>85</xdr:col>
      <xdr:colOff>127000</xdr:colOff>
      <xdr:row>77</xdr:row>
      <xdr:rowOff>13043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09443"/>
          <a:ext cx="838200" cy="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157980</xdr:rowOff>
    </xdr:from>
    <xdr:to>
      <xdr:col>81</xdr:col>
      <xdr:colOff>50800</xdr:colOff>
      <xdr:row>77</xdr:row>
      <xdr:rowOff>13043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88180"/>
          <a:ext cx="889000" cy="2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157980</xdr:rowOff>
    </xdr:from>
    <xdr:to>
      <xdr:col>76</xdr:col>
      <xdr:colOff>114300</xdr:colOff>
      <xdr:row>76</xdr:row>
      <xdr:rowOff>170442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88180"/>
          <a:ext cx="889000" cy="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170442</xdr:rowOff>
    </xdr:from>
    <xdr:to>
      <xdr:col>71</xdr:col>
      <xdr:colOff>177800</xdr:colOff>
      <xdr:row>77</xdr:row>
      <xdr:rowOff>17490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00642"/>
          <a:ext cx="8890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128443</xdr:rowOff>
    </xdr:from>
    <xdr:to>
      <xdr:col>85</xdr:col>
      <xdr:colOff>177800</xdr:colOff>
      <xdr:row>77</xdr:row>
      <xdr:rowOff>58593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106870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3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133693</xdr:rowOff>
    </xdr:from>
    <xdr:to>
      <xdr:col>81</xdr:col>
      <xdr:colOff>101600</xdr:colOff>
      <xdr:row>77</xdr:row>
      <xdr:rowOff>63843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6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54970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5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107180</xdr:rowOff>
    </xdr:from>
    <xdr:to>
      <xdr:col>76</xdr:col>
      <xdr:colOff>165100</xdr:colOff>
      <xdr:row>77</xdr:row>
      <xdr:rowOff>37330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28457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3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119642</xdr:rowOff>
    </xdr:from>
    <xdr:to>
      <xdr:col>72</xdr:col>
      <xdr:colOff>38100</xdr:colOff>
      <xdr:row>77</xdr:row>
      <xdr:rowOff>49792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4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40919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138140</xdr:rowOff>
    </xdr:from>
    <xdr:to>
      <xdr:col>67</xdr:col>
      <xdr:colOff>101600</xdr:colOff>
      <xdr:row>77</xdr:row>
      <xdr:rowOff>68290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59417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144405</xdr:rowOff>
    </xdr:from>
    <xdr:to>
      <xdr:col>85</xdr:col>
      <xdr:colOff>127000</xdr:colOff>
      <xdr:row>99</xdr:row>
      <xdr:rowOff>10015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46505"/>
          <a:ext cx="838200" cy="3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10015</xdr:rowOff>
    </xdr:from>
    <xdr:to>
      <xdr:col>81</xdr:col>
      <xdr:colOff>50800</xdr:colOff>
      <xdr:row>99</xdr:row>
      <xdr:rowOff>10582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83565"/>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160826</xdr:rowOff>
    </xdr:from>
    <xdr:to>
      <xdr:col>76</xdr:col>
      <xdr:colOff>114300</xdr:colOff>
      <xdr:row>99</xdr:row>
      <xdr:rowOff>10582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962926"/>
          <a:ext cx="889000" cy="2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160826</xdr:rowOff>
    </xdr:from>
    <xdr:to>
      <xdr:col>71</xdr:col>
      <xdr:colOff>177800</xdr:colOff>
      <xdr:row>99</xdr:row>
      <xdr:rowOff>35832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62926"/>
          <a:ext cx="889000" cy="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93605</xdr:rowOff>
    </xdr:from>
    <xdr:to>
      <xdr:col>85</xdr:col>
      <xdr:colOff>177800</xdr:colOff>
      <xdr:row>99</xdr:row>
      <xdr:rowOff>23755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8532</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1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130665</xdr:rowOff>
    </xdr:from>
    <xdr:to>
      <xdr:col>81</xdr:col>
      <xdr:colOff>101600</xdr:colOff>
      <xdr:row>99</xdr:row>
      <xdr:rowOff>60815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51942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702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131232</xdr:rowOff>
    </xdr:from>
    <xdr:to>
      <xdr:col>76</xdr:col>
      <xdr:colOff>165100</xdr:colOff>
      <xdr:row>99</xdr:row>
      <xdr:rowOff>61382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52509</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702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110026</xdr:rowOff>
    </xdr:from>
    <xdr:to>
      <xdr:col>72</xdr:col>
      <xdr:colOff>38100</xdr:colOff>
      <xdr:row>99</xdr:row>
      <xdr:rowOff>40176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1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31303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700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156482</xdr:rowOff>
    </xdr:from>
    <xdr:to>
      <xdr:col>67</xdr:col>
      <xdr:colOff>101600</xdr:colOff>
      <xdr:row>99</xdr:row>
      <xdr:rowOff>86632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5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77759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5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58509</xdr:rowOff>
    </xdr:from>
    <xdr:to>
      <xdr:col>116</xdr:col>
      <xdr:colOff>63500</xdr:colOff>
      <xdr:row>38</xdr:row>
      <xdr:rowOff>5779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059259"/>
          <a:ext cx="838200" cy="4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46601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9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5779</xdr:rowOff>
    </xdr:from>
    <xdr:to>
      <xdr:col>111</xdr:col>
      <xdr:colOff>177800</xdr:colOff>
      <xdr:row>38</xdr:row>
      <xdr:rowOff>26924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520879"/>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83253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26924</xdr:rowOff>
    </xdr:from>
    <xdr:to>
      <xdr:col>107</xdr:col>
      <xdr:colOff>50800</xdr:colOff>
      <xdr:row>38</xdr:row>
      <xdr:rowOff>33820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542024"/>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114838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33820</xdr:rowOff>
    </xdr:from>
    <xdr:to>
      <xdr:col>102</xdr:col>
      <xdr:colOff>114300</xdr:colOff>
      <xdr:row>38</xdr:row>
      <xdr:rowOff>45555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548920"/>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112475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7709</xdr:rowOff>
    </xdr:from>
    <xdr:to>
      <xdr:col>116</xdr:col>
      <xdr:colOff>114300</xdr:colOff>
      <xdr:row>35</xdr:row>
      <xdr:rowOff>109309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00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30586</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85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126428</xdr:rowOff>
    </xdr:from>
    <xdr:to>
      <xdr:col>112</xdr:col>
      <xdr:colOff>38100</xdr:colOff>
      <xdr:row>38</xdr:row>
      <xdr:rowOff>56578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47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73105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2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147574</xdr:rowOff>
    </xdr:from>
    <xdr:to>
      <xdr:col>107</xdr:col>
      <xdr:colOff>101600</xdr:colOff>
      <xdr:row>38</xdr:row>
      <xdr:rowOff>77724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4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94251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26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154470</xdr:rowOff>
    </xdr:from>
    <xdr:to>
      <xdr:col>102</xdr:col>
      <xdr:colOff>165100</xdr:colOff>
      <xdr:row>38</xdr:row>
      <xdr:rowOff>84620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9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75747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5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166205</xdr:rowOff>
    </xdr:from>
    <xdr:to>
      <xdr:col>98</xdr:col>
      <xdr:colOff>38100</xdr:colOff>
      <xdr:row>38</xdr:row>
      <xdr:rowOff>96355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112882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28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85344</xdr:rowOff>
    </xdr:from>
    <xdr:to>
      <xdr:col>116</xdr:col>
      <xdr:colOff>63500</xdr:colOff>
      <xdr:row>74</xdr:row>
      <xdr:rowOff>53835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601194"/>
          <a:ext cx="838200" cy="13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85344</xdr:rowOff>
    </xdr:from>
    <xdr:to>
      <xdr:col>111</xdr:col>
      <xdr:colOff>177800</xdr:colOff>
      <xdr:row>73</xdr:row>
      <xdr:rowOff>148399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01194"/>
          <a:ext cx="889000" cy="6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148399</xdr:rowOff>
    </xdr:from>
    <xdr:to>
      <xdr:col>107</xdr:col>
      <xdr:colOff>50800</xdr:colOff>
      <xdr:row>73</xdr:row>
      <xdr:rowOff>163932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64249"/>
          <a:ext cx="889000" cy="1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155587</xdr:rowOff>
    </xdr:from>
    <xdr:to>
      <xdr:col>102</xdr:col>
      <xdr:colOff>114300</xdr:colOff>
      <xdr:row>73</xdr:row>
      <xdr:rowOff>163932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671437"/>
          <a:ext cx="889000" cy="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3035</xdr:rowOff>
    </xdr:from>
    <xdr:to>
      <xdr:col>116</xdr:col>
      <xdr:colOff>114300</xdr:colOff>
      <xdr:row>74</xdr:row>
      <xdr:rowOff>104635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152912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34544</xdr:rowOff>
    </xdr:from>
    <xdr:to>
      <xdr:col>112</xdr:col>
      <xdr:colOff>38100</xdr:colOff>
      <xdr:row>73</xdr:row>
      <xdr:rowOff>136144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5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127271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64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97599</xdr:rowOff>
    </xdr:from>
    <xdr:to>
      <xdr:col>107</xdr:col>
      <xdr:colOff>101600</xdr:colOff>
      <xdr:row>74</xdr:row>
      <xdr:rowOff>27749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1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18876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7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113132</xdr:rowOff>
    </xdr:from>
    <xdr:to>
      <xdr:col>102</xdr:col>
      <xdr:colOff>165100</xdr:colOff>
      <xdr:row>74</xdr:row>
      <xdr:rowOff>43282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2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34409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2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104787</xdr:rowOff>
    </xdr:from>
    <xdr:to>
      <xdr:col>98</xdr:col>
      <xdr:colOff>38100</xdr:colOff>
      <xdr:row>74</xdr:row>
      <xdr:rowOff>34937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26064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1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住民一人当たりの人件費は、</a:t>
          </a:r>
          <a:r>
            <a:rPr kumimoji="1" lang="en-US" altLang="ja-JP" sz="1100">
              <a:solidFill>
                <a:schemeClr val="dk1"/>
              </a:solidFill>
              <a:effectLst/>
              <a:latin typeface="+mn-lt"/>
              <a:ea typeface="+mn-ea"/>
              <a:cs typeface="+mn-cs"/>
            </a:rPr>
            <a:t>162,946</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10,609</a:t>
          </a:r>
          <a:r>
            <a:rPr kumimoji="1" lang="ja-JP" altLang="ja-JP" sz="1100">
              <a:solidFill>
                <a:schemeClr val="dk1"/>
              </a:solidFill>
              <a:effectLst/>
              <a:latin typeface="+mn-lt"/>
              <a:ea typeface="+mn-ea"/>
              <a:cs typeface="+mn-cs"/>
            </a:rPr>
            <a:t>円増と</a:t>
          </a:r>
          <a:r>
            <a:rPr kumimoji="1" lang="ja-JP" altLang="en-US" sz="1100">
              <a:solidFill>
                <a:schemeClr val="dk1"/>
              </a:solidFill>
              <a:effectLst/>
              <a:latin typeface="+mn-lt"/>
              <a:ea typeface="+mn-ea"/>
              <a:cs typeface="+mn-cs"/>
            </a:rPr>
            <a:t>なった</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職員</a:t>
          </a:r>
          <a:r>
            <a:rPr kumimoji="1" lang="ja-JP" altLang="ja-JP" sz="1100">
              <a:solidFill>
                <a:schemeClr val="dk1"/>
              </a:solidFill>
              <a:effectLst/>
              <a:latin typeface="+mn-lt"/>
              <a:ea typeface="+mn-ea"/>
              <a:cs typeface="+mn-cs"/>
            </a:rPr>
            <a:t>基本給等の増加や会計年度任用職員の報酬及び期末手当が増加したことによるものである。引き続き職員の適正配置や給与制度の見直し等による人件費の抑制に努めていく。</a:t>
          </a:r>
          <a:endParaRPr lang="ja-JP" altLang="ja-JP" sz="1400">
            <a:effectLst/>
          </a:endParaRPr>
        </a:p>
        <a:p>
          <a:r>
            <a:rPr kumimoji="1" lang="ja-JP" altLang="ja-JP" sz="1100">
              <a:solidFill>
                <a:schemeClr val="dk1"/>
              </a:solidFill>
              <a:effectLst/>
              <a:latin typeface="+mn-lt"/>
              <a:ea typeface="+mn-ea"/>
              <a:cs typeface="+mn-cs"/>
            </a:rPr>
            <a:t>　住民一人当たりの公債費は、</a:t>
          </a:r>
          <a:r>
            <a:rPr kumimoji="1" lang="en-US" altLang="ja-JP" sz="1100">
              <a:solidFill>
                <a:schemeClr val="dk1"/>
              </a:solidFill>
              <a:effectLst/>
              <a:latin typeface="+mn-lt"/>
              <a:ea typeface="+mn-ea"/>
              <a:cs typeface="+mn-cs"/>
            </a:rPr>
            <a:t>66,351</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1,148</a:t>
          </a:r>
          <a:r>
            <a:rPr kumimoji="1" lang="ja-JP" altLang="ja-JP" sz="1100">
              <a:solidFill>
                <a:schemeClr val="dk1"/>
              </a:solidFill>
              <a:effectLst/>
              <a:latin typeface="+mn-lt"/>
              <a:ea typeface="+mn-ea"/>
              <a:cs typeface="+mn-cs"/>
            </a:rPr>
            <a:t>円減となった。令和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ピーク</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年度以降は減少に転じている。引き続き効果的かつ効率的な町債の発行に努めていく。</a:t>
          </a:r>
          <a:endParaRPr lang="ja-JP" altLang="ja-JP" sz="1400">
            <a:effectLst/>
          </a:endParaRPr>
        </a:p>
        <a:p>
          <a:r>
            <a:rPr kumimoji="1" lang="ja-JP" altLang="ja-JP" sz="1100">
              <a:solidFill>
                <a:schemeClr val="dk1"/>
              </a:solidFill>
              <a:effectLst/>
              <a:latin typeface="+mn-lt"/>
              <a:ea typeface="+mn-ea"/>
              <a:cs typeface="+mn-cs"/>
            </a:rPr>
            <a:t>　住民一人当たりの扶助費は、</a:t>
          </a:r>
          <a:r>
            <a:rPr kumimoji="1" lang="en-US" altLang="ja-JP" sz="1100">
              <a:solidFill>
                <a:schemeClr val="dk1"/>
              </a:solidFill>
              <a:effectLst/>
              <a:latin typeface="+mn-lt"/>
              <a:ea typeface="+mn-ea"/>
              <a:cs typeface="+mn-cs"/>
            </a:rPr>
            <a:t>61,349</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4,6310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なった。これは、</a:t>
          </a:r>
          <a:r>
            <a:rPr kumimoji="1" lang="ja-JP" altLang="en-US" sz="1100">
              <a:solidFill>
                <a:schemeClr val="dk1"/>
              </a:solidFill>
              <a:effectLst/>
              <a:latin typeface="+mn-lt"/>
              <a:ea typeface="+mn-ea"/>
              <a:cs typeface="+mn-cs"/>
            </a:rPr>
            <a:t>下水道事業会計繰出金したことによるものである。</a:t>
          </a:r>
          <a:r>
            <a:rPr kumimoji="1" lang="ja-JP" altLang="ja-JP" sz="1100">
              <a:solidFill>
                <a:schemeClr val="dk1"/>
              </a:solidFill>
              <a:effectLst/>
              <a:latin typeface="+mn-lt"/>
              <a:ea typeface="+mn-ea"/>
              <a:cs typeface="+mn-cs"/>
            </a:rPr>
            <a:t>今後上昇傾向になることが予想されるため、その動向を注視する必要がある。</a:t>
          </a:r>
          <a:endParaRPr lang="ja-JP" altLang="ja-JP" sz="1400">
            <a:effectLst/>
          </a:endParaRPr>
        </a:p>
        <a:p>
          <a:r>
            <a:rPr kumimoji="1" lang="ja-JP" altLang="ja-JP" sz="1100">
              <a:solidFill>
                <a:schemeClr val="dk1"/>
              </a:solidFill>
              <a:effectLst/>
              <a:latin typeface="+mn-lt"/>
              <a:ea typeface="+mn-ea"/>
              <a:cs typeface="+mn-cs"/>
            </a:rPr>
            <a:t>　住民一人当たりの普通建設事業費（うち新規整備）は、</a:t>
          </a:r>
          <a:r>
            <a:rPr kumimoji="1" lang="en-US" altLang="ja-JP" sz="1100">
              <a:solidFill>
                <a:schemeClr val="dk1"/>
              </a:solidFill>
              <a:effectLst/>
              <a:latin typeface="+mn-lt"/>
              <a:ea typeface="+mn-ea"/>
              <a:cs typeface="+mn-cs"/>
            </a:rPr>
            <a:t>44,891</a:t>
          </a:r>
          <a:r>
            <a:rPr kumimoji="1" lang="ja-JP" altLang="ja-JP" sz="1100">
              <a:solidFill>
                <a:schemeClr val="dk1"/>
              </a:solidFill>
              <a:effectLst/>
              <a:latin typeface="+mn-lt"/>
              <a:ea typeface="+mn-ea"/>
              <a:cs typeface="+mn-cs"/>
            </a:rPr>
            <a:t>円となっ</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16,436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となりました。これは、</a:t>
          </a:r>
          <a:r>
            <a:rPr kumimoji="1" lang="ja-JP" altLang="en-US" sz="1100">
              <a:solidFill>
                <a:schemeClr val="dk1"/>
              </a:solidFill>
              <a:effectLst/>
              <a:latin typeface="+mn-lt"/>
              <a:ea typeface="+mn-ea"/>
              <a:cs typeface="+mn-cs"/>
            </a:rPr>
            <a:t>社会資本整備総合交付金事業等費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したためである。</a:t>
          </a:r>
          <a:endParaRPr lang="ja-JP" altLang="ja-JP" sz="1400">
            <a:effectLst/>
          </a:endParaRPr>
        </a:p>
        <a:p>
          <a:r>
            <a:rPr kumimoji="1" lang="ja-JP" altLang="ja-JP" sz="1100">
              <a:solidFill>
                <a:schemeClr val="dk1"/>
              </a:solidFill>
              <a:effectLst/>
              <a:latin typeface="+mn-lt"/>
              <a:ea typeface="+mn-ea"/>
              <a:cs typeface="+mn-cs"/>
            </a:rPr>
            <a:t>　住民一人当たりの積立金は、</a:t>
          </a:r>
          <a:r>
            <a:rPr kumimoji="1" lang="en-US" altLang="ja-JP" sz="1100">
              <a:solidFill>
                <a:schemeClr val="dk1"/>
              </a:solidFill>
              <a:effectLst/>
              <a:latin typeface="+mn-lt"/>
              <a:ea typeface="+mn-ea"/>
              <a:cs typeface="+mn-cs"/>
            </a:rPr>
            <a:t>18,765</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9,727</a:t>
          </a:r>
          <a:r>
            <a:rPr kumimoji="1" lang="ja-JP" altLang="ja-JP" sz="1100">
              <a:solidFill>
                <a:schemeClr val="dk1"/>
              </a:solidFill>
              <a:effectLst/>
              <a:latin typeface="+mn-lt"/>
              <a:ea typeface="+mn-ea"/>
              <a:cs typeface="+mn-cs"/>
            </a:rPr>
            <a:t>円増となった。今後も計画的な各基金への積立を行う。</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7,809
7,752
88.13
6,041,809
5,713,326
197,376
3,581,615
3,157,961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59146</xdr:rowOff>
    </xdr:from>
    <xdr:to>
      <xdr:col>24</xdr:col>
      <xdr:colOff>63500</xdr:colOff>
      <xdr:row>38</xdr:row>
      <xdr:rowOff>100730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574246"/>
          <a:ext cx="838200" cy="4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59146</xdr:rowOff>
    </xdr:from>
    <xdr:to>
      <xdr:col>19</xdr:col>
      <xdr:colOff>177800</xdr:colOff>
      <xdr:row>38</xdr:row>
      <xdr:rowOff>60452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7424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60452</xdr:rowOff>
    </xdr:from>
    <xdr:to>
      <xdr:col>15</xdr:col>
      <xdr:colOff>50800</xdr:colOff>
      <xdr:row>38</xdr:row>
      <xdr:rowOff>76998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75552"/>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76998</xdr:rowOff>
    </xdr:from>
    <xdr:to>
      <xdr:col>10</xdr:col>
      <xdr:colOff>114300</xdr:colOff>
      <xdr:row>38</xdr:row>
      <xdr:rowOff>140570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92098"/>
          <a:ext cx="889000" cy="6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49930</xdr:rowOff>
    </xdr:from>
    <xdr:to>
      <xdr:col>24</xdr:col>
      <xdr:colOff>114300</xdr:colOff>
      <xdr:row>38</xdr:row>
      <xdr:rowOff>151530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136307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7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8346</xdr:rowOff>
    </xdr:from>
    <xdr:to>
      <xdr:col>20</xdr:col>
      <xdr:colOff>38100</xdr:colOff>
      <xdr:row>38</xdr:row>
      <xdr:rowOff>109946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2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101073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61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9652</xdr:rowOff>
    </xdr:from>
    <xdr:to>
      <xdr:col>15</xdr:col>
      <xdr:colOff>101600</xdr:colOff>
      <xdr:row>38</xdr:row>
      <xdr:rowOff>111252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102379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26198</xdr:rowOff>
    </xdr:from>
    <xdr:to>
      <xdr:col>10</xdr:col>
      <xdr:colOff>165100</xdr:colOff>
      <xdr:row>38</xdr:row>
      <xdr:rowOff>127798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4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118925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3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89770</xdr:rowOff>
    </xdr:from>
    <xdr:to>
      <xdr:col>6</xdr:col>
      <xdr:colOff>38100</xdr:colOff>
      <xdr:row>39</xdr:row>
      <xdr:rowOff>19920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6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11047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9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162009</xdr:rowOff>
    </xdr:from>
    <xdr:to>
      <xdr:col>24</xdr:col>
      <xdr:colOff>63500</xdr:colOff>
      <xdr:row>58</xdr:row>
      <xdr:rowOff>26415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34659"/>
          <a:ext cx="838200" cy="3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26415</xdr:rowOff>
    </xdr:from>
    <xdr:to>
      <xdr:col>19</xdr:col>
      <xdr:colOff>177800</xdr:colOff>
      <xdr:row>58</xdr:row>
      <xdr:rowOff>37061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70515"/>
          <a:ext cx="889000" cy="1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34451</xdr:rowOff>
    </xdr:from>
    <xdr:to>
      <xdr:col>15</xdr:col>
      <xdr:colOff>50800</xdr:colOff>
      <xdr:row>58</xdr:row>
      <xdr:rowOff>37061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78551"/>
          <a:ext cx="8890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36491</xdr:rowOff>
    </xdr:from>
    <xdr:to>
      <xdr:col>10</xdr:col>
      <xdr:colOff>114300</xdr:colOff>
      <xdr:row>58</xdr:row>
      <xdr:rowOff>34451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09141"/>
          <a:ext cx="889000" cy="16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111209</xdr:rowOff>
    </xdr:from>
    <xdr:to>
      <xdr:col>24</xdr:col>
      <xdr:colOff>114300</xdr:colOff>
      <xdr:row>58</xdr:row>
      <xdr:rowOff>41359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26136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147065</xdr:rowOff>
    </xdr:from>
    <xdr:to>
      <xdr:col>20</xdr:col>
      <xdr:colOff>38100</xdr:colOff>
      <xdr:row>58</xdr:row>
      <xdr:rowOff>77215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68342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1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157711</xdr:rowOff>
    </xdr:from>
    <xdr:to>
      <xdr:col>15</xdr:col>
      <xdr:colOff>101600</xdr:colOff>
      <xdr:row>58</xdr:row>
      <xdr:rowOff>87861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3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78988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2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155101</xdr:rowOff>
    </xdr:from>
    <xdr:to>
      <xdr:col>10</xdr:col>
      <xdr:colOff>165100</xdr:colOff>
      <xdr:row>58</xdr:row>
      <xdr:rowOff>85251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2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76378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2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157141</xdr:rowOff>
    </xdr:from>
    <xdr:to>
      <xdr:col>6</xdr:col>
      <xdr:colOff>38100</xdr:colOff>
      <xdr:row>57</xdr:row>
      <xdr:rowOff>87291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5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78418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5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26025</xdr:rowOff>
    </xdr:from>
    <xdr:to>
      <xdr:col>24</xdr:col>
      <xdr:colOff>63500</xdr:colOff>
      <xdr:row>76</xdr:row>
      <xdr:rowOff>35375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56225"/>
          <a:ext cx="8382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35375</xdr:rowOff>
    </xdr:from>
    <xdr:to>
      <xdr:col>19</xdr:col>
      <xdr:colOff>177800</xdr:colOff>
      <xdr:row>76</xdr:row>
      <xdr:rowOff>146977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65575"/>
          <a:ext cx="889000" cy="1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80028</xdr:rowOff>
    </xdr:from>
    <xdr:to>
      <xdr:col>15</xdr:col>
      <xdr:colOff>50800</xdr:colOff>
      <xdr:row>76</xdr:row>
      <xdr:rowOff>146977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10228"/>
          <a:ext cx="889000" cy="6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80028</xdr:rowOff>
    </xdr:from>
    <xdr:to>
      <xdr:col>10</xdr:col>
      <xdr:colOff>114300</xdr:colOff>
      <xdr:row>77</xdr:row>
      <xdr:rowOff>142283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10228"/>
          <a:ext cx="889000" cy="23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146675</xdr:rowOff>
    </xdr:from>
    <xdr:to>
      <xdr:col>24</xdr:col>
      <xdr:colOff>114300</xdr:colOff>
      <xdr:row>76</xdr:row>
      <xdr:rowOff>76825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0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125102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8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156025</xdr:rowOff>
    </xdr:from>
    <xdr:to>
      <xdr:col>20</xdr:col>
      <xdr:colOff>38100</xdr:colOff>
      <xdr:row>76</xdr:row>
      <xdr:rowOff>86175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1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77302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0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96177</xdr:rowOff>
    </xdr:from>
    <xdr:to>
      <xdr:col>15</xdr:col>
      <xdr:colOff>101600</xdr:colOff>
      <xdr:row>77</xdr:row>
      <xdr:rowOff>26327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17454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1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29228</xdr:rowOff>
    </xdr:from>
    <xdr:to>
      <xdr:col>10</xdr:col>
      <xdr:colOff>165100</xdr:colOff>
      <xdr:row>76</xdr:row>
      <xdr:rowOff>130828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121955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5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91483</xdr:rowOff>
    </xdr:from>
    <xdr:to>
      <xdr:col>6</xdr:col>
      <xdr:colOff>38100</xdr:colOff>
      <xdr:row>78</xdr:row>
      <xdr:rowOff>21633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12760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8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111663</xdr:rowOff>
    </xdr:from>
    <xdr:to>
      <xdr:col>24</xdr:col>
      <xdr:colOff>63500</xdr:colOff>
      <xdr:row>97</xdr:row>
      <xdr:rowOff>119283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42313"/>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115678</xdr:rowOff>
    </xdr:from>
    <xdr:to>
      <xdr:col>19</xdr:col>
      <xdr:colOff>177800</xdr:colOff>
      <xdr:row>97</xdr:row>
      <xdr:rowOff>119283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46328"/>
          <a:ext cx="889000" cy="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112340</xdr:rowOff>
    </xdr:from>
    <xdr:to>
      <xdr:col>15</xdr:col>
      <xdr:colOff>50800</xdr:colOff>
      <xdr:row>97</xdr:row>
      <xdr:rowOff>115678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742990"/>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112340</xdr:rowOff>
    </xdr:from>
    <xdr:to>
      <xdr:col>10</xdr:col>
      <xdr:colOff>114300</xdr:colOff>
      <xdr:row>97</xdr:row>
      <xdr:rowOff>138790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42990"/>
          <a:ext cx="889000" cy="2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60863</xdr:rowOff>
    </xdr:from>
    <xdr:to>
      <xdr:col>24</xdr:col>
      <xdr:colOff>114300</xdr:colOff>
      <xdr:row>97</xdr:row>
      <xdr:rowOff>162463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9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39290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6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68483</xdr:rowOff>
    </xdr:from>
    <xdr:to>
      <xdr:col>20</xdr:col>
      <xdr:colOff>38100</xdr:colOff>
      <xdr:row>97</xdr:row>
      <xdr:rowOff>170083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9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161210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9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64878</xdr:rowOff>
    </xdr:from>
    <xdr:to>
      <xdr:col>15</xdr:col>
      <xdr:colOff>101600</xdr:colOff>
      <xdr:row>97</xdr:row>
      <xdr:rowOff>166478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157605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8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61540</xdr:rowOff>
    </xdr:from>
    <xdr:to>
      <xdr:col>10</xdr:col>
      <xdr:colOff>165100</xdr:colOff>
      <xdr:row>97</xdr:row>
      <xdr:rowOff>163140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154267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8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87990</xdr:rowOff>
    </xdr:from>
    <xdr:to>
      <xdr:col>6</xdr:col>
      <xdr:colOff>38100</xdr:colOff>
      <xdr:row>98</xdr:row>
      <xdr:rowOff>18140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9267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8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35832</xdr:rowOff>
    </xdr:from>
    <xdr:to>
      <xdr:col>55</xdr:col>
      <xdr:colOff>0</xdr:colOff>
      <xdr:row>58</xdr:row>
      <xdr:rowOff>67150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79932"/>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66357</xdr:rowOff>
    </xdr:from>
    <xdr:to>
      <xdr:col>50</xdr:col>
      <xdr:colOff>114300</xdr:colOff>
      <xdr:row>58</xdr:row>
      <xdr:rowOff>67150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10457"/>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50245</xdr:rowOff>
    </xdr:from>
    <xdr:to>
      <xdr:col>45</xdr:col>
      <xdr:colOff>177800</xdr:colOff>
      <xdr:row>58</xdr:row>
      <xdr:rowOff>66357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94345"/>
          <a:ext cx="889000" cy="1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50245</xdr:rowOff>
    </xdr:from>
    <xdr:to>
      <xdr:col>41</xdr:col>
      <xdr:colOff>50800</xdr:colOff>
      <xdr:row>58</xdr:row>
      <xdr:rowOff>60524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94345"/>
          <a:ext cx="889000" cy="1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156482</xdr:rowOff>
    </xdr:from>
    <xdr:to>
      <xdr:col>55</xdr:col>
      <xdr:colOff>50800</xdr:colOff>
      <xdr:row>58</xdr:row>
      <xdr:rowOff>86632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2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71409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4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16350</xdr:rowOff>
    </xdr:from>
    <xdr:to>
      <xdr:col>50</xdr:col>
      <xdr:colOff>165100</xdr:colOff>
      <xdr:row>58</xdr:row>
      <xdr:rowOff>117950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109077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5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15557</xdr:rowOff>
    </xdr:from>
    <xdr:to>
      <xdr:col>46</xdr:col>
      <xdr:colOff>38100</xdr:colOff>
      <xdr:row>58</xdr:row>
      <xdr:rowOff>117157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5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108284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5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170895</xdr:rowOff>
    </xdr:from>
    <xdr:to>
      <xdr:col>41</xdr:col>
      <xdr:colOff>101600</xdr:colOff>
      <xdr:row>58</xdr:row>
      <xdr:rowOff>101045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4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92172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3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9724</xdr:rowOff>
    </xdr:from>
    <xdr:to>
      <xdr:col>36</xdr:col>
      <xdr:colOff>165100</xdr:colOff>
      <xdr:row>58</xdr:row>
      <xdr:rowOff>111324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5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102451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4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52941</xdr:rowOff>
    </xdr:from>
    <xdr:to>
      <xdr:col>55</xdr:col>
      <xdr:colOff>0</xdr:colOff>
      <xdr:row>78</xdr:row>
      <xdr:rowOff>81851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26041"/>
          <a:ext cx="838200" cy="2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164888</xdr:rowOff>
    </xdr:from>
    <xdr:to>
      <xdr:col>50</xdr:col>
      <xdr:colOff>114300</xdr:colOff>
      <xdr:row>78</xdr:row>
      <xdr:rowOff>81851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66538"/>
          <a:ext cx="889000" cy="8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164888</xdr:rowOff>
    </xdr:from>
    <xdr:to>
      <xdr:col>45</xdr:col>
      <xdr:colOff>177800</xdr:colOff>
      <xdr:row>78</xdr:row>
      <xdr:rowOff>41484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66538"/>
          <a:ext cx="889000" cy="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171270</xdr:rowOff>
    </xdr:from>
    <xdr:to>
      <xdr:col>41</xdr:col>
      <xdr:colOff>50800</xdr:colOff>
      <xdr:row>78</xdr:row>
      <xdr:rowOff>41484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72920"/>
          <a:ext cx="889000" cy="4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2141</xdr:rowOff>
    </xdr:from>
    <xdr:to>
      <xdr:col>55</xdr:col>
      <xdr:colOff>50800</xdr:colOff>
      <xdr:row>78</xdr:row>
      <xdr:rowOff>103741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7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88518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31051</xdr:rowOff>
    </xdr:from>
    <xdr:to>
      <xdr:col>50</xdr:col>
      <xdr:colOff>165100</xdr:colOff>
      <xdr:row>78</xdr:row>
      <xdr:rowOff>132651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123778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114088</xdr:rowOff>
    </xdr:from>
    <xdr:to>
      <xdr:col>46</xdr:col>
      <xdr:colOff>38100</xdr:colOff>
      <xdr:row>78</xdr:row>
      <xdr:rowOff>44238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1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35365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0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162134</xdr:rowOff>
    </xdr:from>
    <xdr:to>
      <xdr:col>41</xdr:col>
      <xdr:colOff>101600</xdr:colOff>
      <xdr:row>78</xdr:row>
      <xdr:rowOff>92284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83411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120470</xdr:rowOff>
    </xdr:from>
    <xdr:to>
      <xdr:col>36</xdr:col>
      <xdr:colOff>165100</xdr:colOff>
      <xdr:row>78</xdr:row>
      <xdr:rowOff>50620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41747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1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76991</xdr:rowOff>
    </xdr:from>
    <xdr:to>
      <xdr:col>55</xdr:col>
      <xdr:colOff>0</xdr:colOff>
      <xdr:row>97</xdr:row>
      <xdr:rowOff>59607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36191"/>
          <a:ext cx="838200" cy="15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59607</xdr:rowOff>
    </xdr:from>
    <xdr:to>
      <xdr:col>50</xdr:col>
      <xdr:colOff>114300</xdr:colOff>
      <xdr:row>97</xdr:row>
      <xdr:rowOff>83671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90257"/>
          <a:ext cx="889000" cy="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131649</xdr:rowOff>
    </xdr:from>
    <xdr:to>
      <xdr:col>45</xdr:col>
      <xdr:colOff>177800</xdr:colOff>
      <xdr:row>97</xdr:row>
      <xdr:rowOff>83671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90849"/>
          <a:ext cx="889000" cy="1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120421</xdr:rowOff>
    </xdr:from>
    <xdr:to>
      <xdr:col>41</xdr:col>
      <xdr:colOff>50800</xdr:colOff>
      <xdr:row>96</xdr:row>
      <xdr:rowOff>131649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79621"/>
          <a:ext cx="889000" cy="1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26191</xdr:rowOff>
    </xdr:from>
    <xdr:to>
      <xdr:col>55</xdr:col>
      <xdr:colOff>50800</xdr:colOff>
      <xdr:row>96</xdr:row>
      <xdr:rowOff>127791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8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4618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6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8807</xdr:rowOff>
    </xdr:from>
    <xdr:to>
      <xdr:col>50</xdr:col>
      <xdr:colOff>165100</xdr:colOff>
      <xdr:row>97</xdr:row>
      <xdr:rowOff>110407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101534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32871</xdr:rowOff>
    </xdr:from>
    <xdr:to>
      <xdr:col>46</xdr:col>
      <xdr:colOff>38100</xdr:colOff>
      <xdr:row>97</xdr:row>
      <xdr:rowOff>134471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6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125598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5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80849</xdr:rowOff>
    </xdr:from>
    <xdr:to>
      <xdr:col>41</xdr:col>
      <xdr:colOff>101600</xdr:colOff>
      <xdr:row>97</xdr:row>
      <xdr:rowOff>10999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4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2126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3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69621</xdr:rowOff>
    </xdr:from>
    <xdr:to>
      <xdr:col>36</xdr:col>
      <xdr:colOff>165100</xdr:colOff>
      <xdr:row>96</xdr:row>
      <xdr:rowOff>171221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2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162348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2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85042</xdr:rowOff>
    </xdr:from>
    <xdr:to>
      <xdr:col>85</xdr:col>
      <xdr:colOff>127000</xdr:colOff>
      <xdr:row>37</xdr:row>
      <xdr:rowOff>124803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28692"/>
          <a:ext cx="838200" cy="3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85042</xdr:rowOff>
    </xdr:from>
    <xdr:to>
      <xdr:col>81</xdr:col>
      <xdr:colOff>50800</xdr:colOff>
      <xdr:row>37</xdr:row>
      <xdr:rowOff>156716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28692"/>
          <a:ext cx="889000" cy="7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94094</xdr:rowOff>
    </xdr:from>
    <xdr:to>
      <xdr:col>76</xdr:col>
      <xdr:colOff>114300</xdr:colOff>
      <xdr:row>37</xdr:row>
      <xdr:rowOff>156716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37744"/>
          <a:ext cx="889000" cy="6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94094</xdr:rowOff>
    </xdr:from>
    <xdr:to>
      <xdr:col>71</xdr:col>
      <xdr:colOff>177800</xdr:colOff>
      <xdr:row>37</xdr:row>
      <xdr:rowOff>157782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37744"/>
          <a:ext cx="889000" cy="6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74003</xdr:rowOff>
    </xdr:from>
    <xdr:to>
      <xdr:col>85</xdr:col>
      <xdr:colOff>177800</xdr:colOff>
      <xdr:row>38</xdr:row>
      <xdr:rowOff>4153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1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160380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3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34242</xdr:rowOff>
    </xdr:from>
    <xdr:to>
      <xdr:col>81</xdr:col>
      <xdr:colOff>101600</xdr:colOff>
      <xdr:row>37</xdr:row>
      <xdr:rowOff>135842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7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126969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7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105916</xdr:rowOff>
    </xdr:from>
    <xdr:to>
      <xdr:col>76</xdr:col>
      <xdr:colOff>165100</xdr:colOff>
      <xdr:row>38</xdr:row>
      <xdr:rowOff>36066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27192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4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43294</xdr:rowOff>
    </xdr:from>
    <xdr:to>
      <xdr:col>72</xdr:col>
      <xdr:colOff>38100</xdr:colOff>
      <xdr:row>37</xdr:row>
      <xdr:rowOff>144894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136021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106982</xdr:rowOff>
    </xdr:from>
    <xdr:to>
      <xdr:col>67</xdr:col>
      <xdr:colOff>101600</xdr:colOff>
      <xdr:row>38</xdr:row>
      <xdr:rowOff>37133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506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28260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4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55955</xdr:rowOff>
    </xdr:from>
    <xdr:to>
      <xdr:col>85</xdr:col>
      <xdr:colOff>127000</xdr:colOff>
      <xdr:row>57</xdr:row>
      <xdr:rowOff>92979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828605"/>
          <a:ext cx="838200" cy="3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92979</xdr:rowOff>
    </xdr:from>
    <xdr:to>
      <xdr:col>81</xdr:col>
      <xdr:colOff>50800</xdr:colOff>
      <xdr:row>57</xdr:row>
      <xdr:rowOff>94935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865629"/>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94935</xdr:rowOff>
    </xdr:from>
    <xdr:to>
      <xdr:col>76</xdr:col>
      <xdr:colOff>114300</xdr:colOff>
      <xdr:row>57</xdr:row>
      <xdr:rowOff>114252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67585"/>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79084</xdr:rowOff>
    </xdr:from>
    <xdr:to>
      <xdr:col>71</xdr:col>
      <xdr:colOff>177800</xdr:colOff>
      <xdr:row>57</xdr:row>
      <xdr:rowOff>114252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851734"/>
          <a:ext cx="889000" cy="3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5155</xdr:rowOff>
    </xdr:from>
    <xdr:to>
      <xdr:col>85</xdr:col>
      <xdr:colOff>177800</xdr:colOff>
      <xdr:row>57</xdr:row>
      <xdr:rowOff>106755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91532</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42179</xdr:rowOff>
    </xdr:from>
    <xdr:to>
      <xdr:col>81</xdr:col>
      <xdr:colOff>101600</xdr:colOff>
      <xdr:row>57</xdr:row>
      <xdr:rowOff>143779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1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134906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0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44135</xdr:rowOff>
    </xdr:from>
    <xdr:to>
      <xdr:col>76</xdr:col>
      <xdr:colOff>165100</xdr:colOff>
      <xdr:row>57</xdr:row>
      <xdr:rowOff>145735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136862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0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63452</xdr:rowOff>
    </xdr:from>
    <xdr:to>
      <xdr:col>72</xdr:col>
      <xdr:colOff>38100</xdr:colOff>
      <xdr:row>57</xdr:row>
      <xdr:rowOff>165052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3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156179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2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28284</xdr:rowOff>
    </xdr:from>
    <xdr:to>
      <xdr:col>67</xdr:col>
      <xdr:colOff>101600</xdr:colOff>
      <xdr:row>57</xdr:row>
      <xdr:rowOff>129884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8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121011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9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77837</xdr:rowOff>
    </xdr:from>
    <xdr:to>
      <xdr:col>85</xdr:col>
      <xdr:colOff>127000</xdr:colOff>
      <xdr:row>79</xdr:row>
      <xdr:rowOff>80231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622387"/>
          <a:ext cx="838200" cy="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80231</xdr:rowOff>
    </xdr:from>
    <xdr:to>
      <xdr:col>81</xdr:col>
      <xdr:colOff>50800</xdr:colOff>
      <xdr:row>79</xdr:row>
      <xdr:rowOff>95864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624781"/>
          <a:ext cx="889000" cy="1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89833</xdr:rowOff>
    </xdr:from>
    <xdr:to>
      <xdr:col>76</xdr:col>
      <xdr:colOff>114300</xdr:colOff>
      <xdr:row>79</xdr:row>
      <xdr:rowOff>95864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634383"/>
          <a:ext cx="8890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73428</xdr:rowOff>
    </xdr:from>
    <xdr:to>
      <xdr:col>71</xdr:col>
      <xdr:colOff>177800</xdr:colOff>
      <xdr:row>79</xdr:row>
      <xdr:rowOff>89833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17978"/>
          <a:ext cx="889000" cy="1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27037</xdr:rowOff>
    </xdr:from>
    <xdr:to>
      <xdr:col>85</xdr:col>
      <xdr:colOff>177800</xdr:colOff>
      <xdr:row>79</xdr:row>
      <xdr:rowOff>128637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7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113414</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8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29431</xdr:rowOff>
    </xdr:from>
    <xdr:to>
      <xdr:col>81</xdr:col>
      <xdr:colOff>101600</xdr:colOff>
      <xdr:row>79</xdr:row>
      <xdr:rowOff>131031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122158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66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45064</xdr:rowOff>
    </xdr:from>
    <xdr:to>
      <xdr:col>76</xdr:col>
      <xdr:colOff>165100</xdr:colOff>
      <xdr:row>79</xdr:row>
      <xdr:rowOff>146664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137791</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682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39033</xdr:rowOff>
    </xdr:from>
    <xdr:to>
      <xdr:col>72</xdr:col>
      <xdr:colOff>38100</xdr:colOff>
      <xdr:row>79</xdr:row>
      <xdr:rowOff>140633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8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131760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676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22628</xdr:rowOff>
    </xdr:from>
    <xdr:to>
      <xdr:col>67</xdr:col>
      <xdr:colOff>101600</xdr:colOff>
      <xdr:row>79</xdr:row>
      <xdr:rowOff>124228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115355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5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7793</xdr:rowOff>
    </xdr:from>
    <xdr:to>
      <xdr:col>85</xdr:col>
      <xdr:colOff>127000</xdr:colOff>
      <xdr:row>97</xdr:row>
      <xdr:rowOff>13043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38443"/>
          <a:ext cx="838200" cy="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157980</xdr:rowOff>
    </xdr:from>
    <xdr:to>
      <xdr:col>81</xdr:col>
      <xdr:colOff>50800</xdr:colOff>
      <xdr:row>97</xdr:row>
      <xdr:rowOff>13043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617180"/>
          <a:ext cx="889000" cy="2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157980</xdr:rowOff>
    </xdr:from>
    <xdr:to>
      <xdr:col>76</xdr:col>
      <xdr:colOff>114300</xdr:colOff>
      <xdr:row>96</xdr:row>
      <xdr:rowOff>170442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17180"/>
          <a:ext cx="889000" cy="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170442</xdr:rowOff>
    </xdr:from>
    <xdr:to>
      <xdr:col>71</xdr:col>
      <xdr:colOff>177800</xdr:colOff>
      <xdr:row>97</xdr:row>
      <xdr:rowOff>17490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29642"/>
          <a:ext cx="8890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128443</xdr:rowOff>
    </xdr:from>
    <xdr:to>
      <xdr:col>85</xdr:col>
      <xdr:colOff>177800</xdr:colOff>
      <xdr:row>97</xdr:row>
      <xdr:rowOff>58593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106870</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6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133693</xdr:rowOff>
    </xdr:from>
    <xdr:to>
      <xdr:col>81</xdr:col>
      <xdr:colOff>101600</xdr:colOff>
      <xdr:row>97</xdr:row>
      <xdr:rowOff>63843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9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54970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107180</xdr:rowOff>
    </xdr:from>
    <xdr:to>
      <xdr:col>76</xdr:col>
      <xdr:colOff>165100</xdr:colOff>
      <xdr:row>97</xdr:row>
      <xdr:rowOff>37330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6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28457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119642</xdr:rowOff>
    </xdr:from>
    <xdr:to>
      <xdr:col>72</xdr:col>
      <xdr:colOff>38100</xdr:colOff>
      <xdr:row>97</xdr:row>
      <xdr:rowOff>49792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7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40919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138140</xdr:rowOff>
    </xdr:from>
    <xdr:to>
      <xdr:col>67</xdr:col>
      <xdr:colOff>101600</xdr:colOff>
      <xdr:row>97</xdr:row>
      <xdr:rowOff>68290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59417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69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住民一人当たりの民生費は、</a:t>
          </a:r>
          <a:r>
            <a:rPr kumimoji="1" lang="en-US" altLang="ja-JP" sz="1100">
              <a:solidFill>
                <a:schemeClr val="dk1"/>
              </a:solidFill>
              <a:effectLst/>
              <a:latin typeface="+mn-lt"/>
              <a:ea typeface="+mn-ea"/>
              <a:cs typeface="+mn-cs"/>
            </a:rPr>
            <a:t>219,918</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1,227</a:t>
          </a:r>
          <a:r>
            <a:rPr kumimoji="1" lang="ja-JP" altLang="ja-JP" sz="1100">
              <a:solidFill>
                <a:schemeClr val="dk1"/>
              </a:solidFill>
              <a:effectLst/>
              <a:latin typeface="+mn-lt"/>
              <a:ea typeface="+mn-ea"/>
              <a:cs typeface="+mn-cs"/>
            </a:rPr>
            <a:t>円増</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障害福祉サービス費支給事業費</a:t>
          </a:r>
          <a:r>
            <a:rPr kumimoji="1" lang="ja-JP" altLang="ja-JP" sz="1100">
              <a:solidFill>
                <a:schemeClr val="dk1"/>
              </a:solidFill>
              <a:effectLst/>
              <a:latin typeface="+mn-lt"/>
              <a:ea typeface="+mn-ea"/>
              <a:cs typeface="+mn-cs"/>
            </a:rPr>
            <a:t>が増加したためである。</a:t>
          </a:r>
          <a:endParaRPr lang="ja-JP" altLang="ja-JP" sz="1400">
            <a:effectLst/>
          </a:endParaRPr>
        </a:p>
        <a:p>
          <a:r>
            <a:rPr kumimoji="1" lang="ja-JP" altLang="ja-JP" sz="1100">
              <a:solidFill>
                <a:schemeClr val="dk1"/>
              </a:solidFill>
              <a:effectLst/>
              <a:latin typeface="+mn-lt"/>
              <a:ea typeface="+mn-ea"/>
              <a:cs typeface="+mn-cs"/>
            </a:rPr>
            <a:t>　住民一人当たりの商工費は、</a:t>
          </a:r>
          <a:r>
            <a:rPr kumimoji="1" lang="en-US" altLang="ja-JP" sz="1100">
              <a:solidFill>
                <a:schemeClr val="dk1"/>
              </a:solidFill>
              <a:effectLst/>
              <a:latin typeface="+mn-lt"/>
              <a:ea typeface="+mn-ea"/>
              <a:cs typeface="+mn-cs"/>
            </a:rPr>
            <a:t>18,976</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6,323</a:t>
          </a:r>
          <a:r>
            <a:rPr kumimoji="1" lang="ja-JP" altLang="en-US" sz="1100">
              <a:solidFill>
                <a:schemeClr val="dk1"/>
              </a:solidFill>
              <a:effectLst/>
              <a:latin typeface="+mn-lt"/>
              <a:ea typeface="+mn-ea"/>
              <a:cs typeface="+mn-cs"/>
            </a:rPr>
            <a:t>円増</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道の駅環境整備工事費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したためである。</a:t>
          </a:r>
          <a:endParaRPr lang="ja-JP" altLang="ja-JP" sz="1400">
            <a:effectLst/>
          </a:endParaRPr>
        </a:p>
        <a:p>
          <a:r>
            <a:rPr kumimoji="1" lang="ja-JP" altLang="ja-JP" sz="1100">
              <a:solidFill>
                <a:schemeClr val="dk1"/>
              </a:solidFill>
              <a:effectLst/>
              <a:latin typeface="+mn-lt"/>
              <a:ea typeface="+mn-ea"/>
              <a:cs typeface="+mn-cs"/>
            </a:rPr>
            <a:t>　住民一人当たりの土木費は、</a:t>
          </a:r>
          <a:r>
            <a:rPr kumimoji="1" lang="en-US" altLang="ja-JP" sz="1100">
              <a:solidFill>
                <a:schemeClr val="dk1"/>
              </a:solidFill>
              <a:effectLst/>
              <a:latin typeface="+mn-lt"/>
              <a:ea typeface="+mn-ea"/>
              <a:cs typeface="+mn-cs"/>
            </a:rPr>
            <a:t>88,716</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33,698</a:t>
          </a:r>
          <a:r>
            <a:rPr kumimoji="1" lang="ja-JP" altLang="ja-JP" sz="1100">
              <a:solidFill>
                <a:schemeClr val="dk1"/>
              </a:solidFill>
              <a:effectLst/>
              <a:latin typeface="+mn-lt"/>
              <a:ea typeface="+mn-ea"/>
              <a:cs typeface="+mn-cs"/>
            </a:rPr>
            <a:t>円増となった。これは、社会資本整備総合交付金事業</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が増加したためである。</a:t>
          </a:r>
          <a:endParaRPr lang="ja-JP" altLang="ja-JP" sz="1400">
            <a:effectLst/>
          </a:endParaRPr>
        </a:p>
        <a:p>
          <a:r>
            <a:rPr kumimoji="1" lang="ja-JP" altLang="ja-JP" sz="1100">
              <a:solidFill>
                <a:schemeClr val="dk1"/>
              </a:solidFill>
              <a:effectLst/>
              <a:latin typeface="+mn-lt"/>
              <a:ea typeface="+mn-ea"/>
              <a:cs typeface="+mn-cs"/>
            </a:rPr>
            <a:t>　住民一人当たりの消防費は、</a:t>
          </a:r>
          <a:r>
            <a:rPr kumimoji="1" lang="en-US" altLang="ja-JP" sz="1100">
              <a:solidFill>
                <a:schemeClr val="dk1"/>
              </a:solidFill>
              <a:effectLst/>
              <a:latin typeface="+mn-lt"/>
              <a:ea typeface="+mn-ea"/>
              <a:cs typeface="+mn-cs"/>
            </a:rPr>
            <a:t>34,455</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5,218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となった。これは、防災行政無線サーバー更新委託料が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財政調整基金については、決算剰余金を中心に積み立てるとともに、最低水準の取り崩しに努めている。令和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年度は、取崩しを行</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、昨年度に比べ</a:t>
          </a:r>
          <a:r>
            <a:rPr kumimoji="1" lang="en-US" altLang="ja-JP" sz="1100">
              <a:solidFill>
                <a:schemeClr val="dk1"/>
              </a:solidFill>
              <a:effectLst/>
              <a:latin typeface="+mn-lt"/>
              <a:ea typeface="+mn-ea"/>
              <a:cs typeface="+mn-cs"/>
            </a:rPr>
            <a:t>7.30</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37.70%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毎年、財政調整基金の取り崩しを前提に当初予算を編成しているため、財政調整基金への依存度合の軽減と歳出抑制を図り、財政運営を改善する必要がある。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全会計を対象とした連結実質赤字比率は、算定されていない。</a:t>
          </a:r>
          <a:endParaRPr lang="ja-JP" altLang="ja-JP" sz="1400">
            <a:effectLst/>
          </a:endParaRPr>
        </a:p>
        <a:p>
          <a:r>
            <a:rPr kumimoji="1" lang="ja-JP" altLang="ja-JP" sz="1100">
              <a:solidFill>
                <a:schemeClr val="dk1"/>
              </a:solidFill>
              <a:effectLst/>
              <a:latin typeface="+mn-lt"/>
              <a:ea typeface="+mn-ea"/>
              <a:cs typeface="+mn-cs"/>
            </a:rPr>
            <a:t>現時点では各会計とも概ね健全な財政運営が保たれているといえるが、各特別会計において、一般会計繰入金への依存度が高くなっていることから、財源の確保を含め、引き続き、財政運営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6041809</v>
      </c>
      <c r="BO4" s="358"/>
      <c r="BP4" s="358"/>
      <c r="BQ4" s="358"/>
      <c r="BR4" s="358"/>
      <c r="BS4" s="358"/>
      <c r="BT4" s="358"/>
      <c r="BU4" s="359"/>
      <c r="BV4" s="357">
        <v>5422362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5.5</v>
      </c>
      <c r="CU4" s="364"/>
      <c r="CV4" s="364"/>
      <c r="CW4" s="364"/>
      <c r="CX4" s="364"/>
      <c r="CY4" s="364"/>
      <c r="CZ4" s="364"/>
      <c r="DA4" s="365"/>
      <c r="DB4" s="363">
        <v>3.8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5713326</v>
      </c>
      <c r="BO5" s="395"/>
      <c r="BP5" s="395"/>
      <c r="BQ5" s="395"/>
      <c r="BR5" s="395"/>
      <c r="BS5" s="395"/>
      <c r="BT5" s="395"/>
      <c r="BU5" s="396"/>
      <c r="BV5" s="394">
        <v>5219054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93.3</v>
      </c>
      <c r="CU5" s="392"/>
      <c r="CV5" s="392"/>
      <c r="CW5" s="392"/>
      <c r="CX5" s="392"/>
      <c r="CY5" s="392"/>
      <c r="CZ5" s="392"/>
      <c r="DA5" s="393"/>
      <c r="DB5" s="391">
        <v>88.8</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328483</v>
      </c>
      <c r="BO6" s="395"/>
      <c r="BP6" s="395"/>
      <c r="BQ6" s="395"/>
      <c r="BR6" s="395"/>
      <c r="BS6" s="395"/>
      <c r="BT6" s="395"/>
      <c r="BU6" s="396"/>
      <c r="BV6" s="394">
        <v>203308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93.5</v>
      </c>
      <c r="CU6" s="432"/>
      <c r="CV6" s="432"/>
      <c r="CW6" s="432"/>
      <c r="CX6" s="432"/>
      <c r="CY6" s="432"/>
      <c r="CZ6" s="432"/>
      <c r="DA6" s="433"/>
      <c r="DB6" s="431">
        <v>89.2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131107</v>
      </c>
      <c r="BO7" s="395"/>
      <c r="BP7" s="395"/>
      <c r="BQ7" s="395"/>
      <c r="BR7" s="395"/>
      <c r="BS7" s="395"/>
      <c r="BT7" s="395"/>
      <c r="BU7" s="396"/>
      <c r="BV7" s="394">
        <v>68102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3581615</v>
      </c>
      <c r="CU7" s="395"/>
      <c r="CV7" s="395"/>
      <c r="CW7" s="395"/>
      <c r="CX7" s="395"/>
      <c r="CY7" s="395"/>
      <c r="CZ7" s="395"/>
      <c r="DA7" s="396"/>
      <c r="DB7" s="394">
        <v>3513922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197376</v>
      </c>
      <c r="BO8" s="395"/>
      <c r="BP8" s="395"/>
      <c r="BQ8" s="395"/>
      <c r="BR8" s="395"/>
      <c r="BS8" s="395"/>
      <c r="BT8" s="395"/>
      <c r="BU8" s="396"/>
      <c r="BV8" s="394">
        <v>135206</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0.28000000000000003</v>
      </c>
      <c r="CU8" s="435"/>
      <c r="CV8" s="435"/>
      <c r="CW8" s="435"/>
      <c r="CX8" s="435"/>
      <c r="CY8" s="435"/>
      <c r="CZ8" s="435"/>
      <c r="DA8" s="436"/>
      <c r="DB8" s="434">
        <v>0.27</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8079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62170</v>
      </c>
      <c r="BO9" s="395"/>
      <c r="BP9" s="395"/>
      <c r="BQ9" s="395"/>
      <c r="BR9" s="395"/>
      <c r="BS9" s="395"/>
      <c r="BT9" s="395"/>
      <c r="BU9" s="396"/>
      <c r="BV9" s="394">
        <v>-129489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11.2</v>
      </c>
      <c r="CU9" s="392"/>
      <c r="CV9" s="392"/>
      <c r="CW9" s="392"/>
      <c r="CX9" s="392"/>
      <c r="CY9" s="392"/>
      <c r="CZ9" s="392"/>
      <c r="DA9" s="393"/>
      <c r="DB9" s="391">
        <v>12</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8741</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101013</v>
      </c>
      <c r="BO10" s="395"/>
      <c r="BP10" s="395"/>
      <c r="BQ10" s="395"/>
      <c r="BR10" s="395"/>
      <c r="BS10" s="395"/>
      <c r="BT10" s="395"/>
      <c r="BU10" s="396"/>
      <c r="BV10" s="394">
        <v>1107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7809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400000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7752</v>
      </c>
      <c r="S13" s="479"/>
      <c r="T13" s="479"/>
      <c r="U13" s="479"/>
      <c r="V13" s="480"/>
      <c r="W13" s="410" t="s">
        <v>131</v>
      </c>
      <c r="X13" s="411"/>
      <c r="Y13" s="411"/>
      <c r="Z13" s="411"/>
      <c r="AA13" s="411"/>
      <c r="AB13" s="401"/>
      <c r="AC13" s="445">
        <v>905</v>
      </c>
      <c r="AD13" s="446"/>
      <c r="AE13" s="446"/>
      <c r="AF13" s="446"/>
      <c r="AG13" s="488"/>
      <c r="AH13" s="445">
        <v>976</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-236817</v>
      </c>
      <c r="BO13" s="395"/>
      <c r="BP13" s="395"/>
      <c r="BQ13" s="395"/>
      <c r="BR13" s="395"/>
      <c r="BS13" s="395"/>
      <c r="BT13" s="395"/>
      <c r="BU13" s="396"/>
      <c r="BV13" s="394">
        <v>-128382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8.6999999999999993</v>
      </c>
      <c r="CU13" s="392"/>
      <c r="CV13" s="392"/>
      <c r="CW13" s="392"/>
      <c r="CX13" s="392"/>
      <c r="CY13" s="392"/>
      <c r="CZ13" s="392"/>
      <c r="DA13" s="393"/>
      <c r="DB13" s="391">
        <v>8.6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7938</v>
      </c>
      <c r="S14" s="479"/>
      <c r="T14" s="479"/>
      <c r="U14" s="479"/>
      <c r="V14" s="480"/>
      <c r="W14" s="384"/>
      <c r="X14" s="385"/>
      <c r="Y14" s="385"/>
      <c r="Z14" s="385"/>
      <c r="AA14" s="385"/>
      <c r="AB14" s="374"/>
      <c r="AC14" s="481">
        <v>22.5</v>
      </c>
      <c r="AD14" s="482"/>
      <c r="AE14" s="482"/>
      <c r="AF14" s="482"/>
      <c r="AG14" s="483"/>
      <c r="AH14" s="481">
        <v>23.2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7883</v>
      </c>
      <c r="S15" s="479"/>
      <c r="T15" s="479"/>
      <c r="U15" s="479"/>
      <c r="V15" s="480"/>
      <c r="W15" s="410" t="s">
        <v>137</v>
      </c>
      <c r="X15" s="411"/>
      <c r="Y15" s="411"/>
      <c r="Z15" s="411"/>
      <c r="AA15" s="411"/>
      <c r="AB15" s="401"/>
      <c r="AC15" s="445">
        <v>561</v>
      </c>
      <c r="AD15" s="446"/>
      <c r="AE15" s="446"/>
      <c r="AF15" s="446"/>
      <c r="AG15" s="488"/>
      <c r="AH15" s="445">
        <v>617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897481</v>
      </c>
      <c r="BO15" s="358"/>
      <c r="BP15" s="358"/>
      <c r="BQ15" s="358"/>
      <c r="BR15" s="358"/>
      <c r="BS15" s="358"/>
      <c r="BT15" s="358"/>
      <c r="BU15" s="359"/>
      <c r="BV15" s="357">
        <v>901306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14</v>
      </c>
      <c r="AD16" s="482"/>
      <c r="AE16" s="482"/>
      <c r="AF16" s="482"/>
      <c r="AG16" s="483"/>
      <c r="AH16" s="481">
        <v>14.7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3350471</v>
      </c>
      <c r="BO16" s="395"/>
      <c r="BP16" s="395"/>
      <c r="BQ16" s="395"/>
      <c r="BR16" s="395"/>
      <c r="BS16" s="395"/>
      <c r="BT16" s="395"/>
      <c r="BU16" s="396"/>
      <c r="BV16" s="394">
        <v>3276934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2554</v>
      </c>
      <c r="AD17" s="446"/>
      <c r="AE17" s="446"/>
      <c r="AF17" s="446"/>
      <c r="AG17" s="488"/>
      <c r="AH17" s="445">
        <v>2618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1117155</v>
      </c>
      <c r="BO17" s="395"/>
      <c r="BP17" s="395"/>
      <c r="BQ17" s="395"/>
      <c r="BR17" s="395"/>
      <c r="BS17" s="395"/>
      <c r="BT17" s="395"/>
      <c r="BU17" s="396"/>
      <c r="BV17" s="394">
        <v>1122107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88.13</v>
      </c>
      <c r="M18" s="518"/>
      <c r="N18" s="518"/>
      <c r="O18" s="518"/>
      <c r="P18" s="518"/>
      <c r="Q18" s="518"/>
      <c r="R18" s="519"/>
      <c r="S18" s="519"/>
      <c r="T18" s="519"/>
      <c r="U18" s="519"/>
      <c r="V18" s="520"/>
      <c r="W18" s="412"/>
      <c r="X18" s="413"/>
      <c r="Y18" s="413"/>
      <c r="Z18" s="413"/>
      <c r="AA18" s="413"/>
      <c r="AB18" s="404"/>
      <c r="AC18" s="521">
        <v>63.5</v>
      </c>
      <c r="AD18" s="522"/>
      <c r="AE18" s="522"/>
      <c r="AF18" s="522"/>
      <c r="AG18" s="523"/>
      <c r="AH18" s="521">
        <v>62.2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3388959</v>
      </c>
      <c r="BO18" s="395"/>
      <c r="BP18" s="395"/>
      <c r="BQ18" s="395"/>
      <c r="BR18" s="395"/>
      <c r="BS18" s="395"/>
      <c r="BT18" s="395"/>
      <c r="BU18" s="396"/>
      <c r="BV18" s="394">
        <v>3171523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92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4597019</v>
      </c>
      <c r="BO19" s="395"/>
      <c r="BP19" s="395"/>
      <c r="BQ19" s="395"/>
      <c r="BR19" s="395"/>
      <c r="BS19" s="395"/>
      <c r="BT19" s="395"/>
      <c r="BU19" s="396"/>
      <c r="BV19" s="394">
        <v>4265507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3711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3157961</v>
      </c>
      <c r="BO22" s="358"/>
      <c r="BP22" s="358"/>
      <c r="BQ22" s="358"/>
      <c r="BR22" s="358"/>
      <c r="BS22" s="358"/>
      <c r="BT22" s="358"/>
      <c r="BU22" s="359"/>
      <c r="BV22" s="357">
        <v>3465790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2983180</v>
      </c>
      <c r="BO23" s="395"/>
      <c r="BP23" s="395"/>
      <c r="BQ23" s="395"/>
      <c r="BR23" s="395"/>
      <c r="BS23" s="395"/>
      <c r="BT23" s="395"/>
      <c r="BU23" s="396"/>
      <c r="BV23" s="394">
        <v>3279671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6760</v>
      </c>
      <c r="R24" s="446"/>
      <c r="S24" s="446"/>
      <c r="T24" s="446"/>
      <c r="U24" s="446"/>
      <c r="V24" s="488"/>
      <c r="W24" s="540"/>
      <c r="X24" s="541"/>
      <c r="Y24" s="542"/>
      <c r="Z24" s="444" t="s">
        <v>162</v>
      </c>
      <c r="AA24" s="424"/>
      <c r="AB24" s="424"/>
      <c r="AC24" s="424"/>
      <c r="AD24" s="424"/>
      <c r="AE24" s="424"/>
      <c r="AF24" s="424"/>
      <c r="AG24" s="425"/>
      <c r="AH24" s="445">
        <v>103</v>
      </c>
      <c r="AI24" s="446"/>
      <c r="AJ24" s="446"/>
      <c r="AK24" s="446"/>
      <c r="AL24" s="488"/>
      <c r="AM24" s="445">
        <v>323111</v>
      </c>
      <c r="AN24" s="446"/>
      <c r="AO24" s="446"/>
      <c r="AP24" s="446"/>
      <c r="AQ24" s="446"/>
      <c r="AR24" s="488"/>
      <c r="AS24" s="445">
        <v>3137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1788947</v>
      </c>
      <c r="BO24" s="395"/>
      <c r="BP24" s="395"/>
      <c r="BQ24" s="395"/>
      <c r="BR24" s="395"/>
      <c r="BS24" s="395"/>
      <c r="BT24" s="395"/>
      <c r="BU24" s="396"/>
      <c r="BV24" s="394">
        <v>1938713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5510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644584</v>
      </c>
      <c r="BO25" s="358"/>
      <c r="BP25" s="358"/>
      <c r="BQ25" s="358"/>
      <c r="BR25" s="358"/>
      <c r="BS25" s="358"/>
      <c r="BT25" s="358"/>
      <c r="BU25" s="359"/>
      <c r="BV25" s="357">
        <v>501309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5240</v>
      </c>
      <c r="R26" s="446"/>
      <c r="S26" s="446"/>
      <c r="T26" s="446"/>
      <c r="U26" s="446"/>
      <c r="V26" s="488"/>
      <c r="W26" s="540"/>
      <c r="X26" s="541"/>
      <c r="Y26" s="542"/>
      <c r="Z26" s="444" t="s">
        <v>168</v>
      </c>
      <c r="AA26" s="546"/>
      <c r="AB26" s="546"/>
      <c r="AC26" s="546"/>
      <c r="AD26" s="546"/>
      <c r="AE26" s="546"/>
      <c r="AF26" s="546"/>
      <c r="AG26" s="547"/>
      <c r="AH26" s="445">
        <v>4</v>
      </c>
      <c r="AI26" s="446"/>
      <c r="AJ26" s="446"/>
      <c r="AK26" s="446"/>
      <c r="AL26" s="488"/>
      <c r="AM26" s="445">
        <v>12212</v>
      </c>
      <c r="AN26" s="446"/>
      <c r="AO26" s="446"/>
      <c r="AP26" s="446"/>
      <c r="AQ26" s="446"/>
      <c r="AR26" s="488"/>
      <c r="AS26" s="445">
        <v>3053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2850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129683</v>
      </c>
      <c r="BO27" s="514"/>
      <c r="BP27" s="514"/>
      <c r="BQ27" s="514"/>
      <c r="BR27" s="514"/>
      <c r="BS27" s="514"/>
      <c r="BT27" s="514"/>
      <c r="BU27" s="515"/>
      <c r="BV27" s="513">
        <v>129660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2250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1350405</v>
      </c>
      <c r="BO28" s="358"/>
      <c r="BP28" s="358"/>
      <c r="BQ28" s="358"/>
      <c r="BR28" s="358"/>
      <c r="BS28" s="358"/>
      <c r="BT28" s="358"/>
      <c r="BU28" s="359"/>
      <c r="BV28" s="357">
        <v>1581392</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8</v>
      </c>
      <c r="M29" s="446"/>
      <c r="N29" s="446"/>
      <c r="O29" s="446"/>
      <c r="P29" s="488"/>
      <c r="Q29" s="445">
        <v>2100</v>
      </c>
      <c r="R29" s="446"/>
      <c r="S29" s="446"/>
      <c r="T29" s="446"/>
      <c r="U29" s="446"/>
      <c r="V29" s="488"/>
      <c r="W29" s="543"/>
      <c r="X29" s="544"/>
      <c r="Y29" s="545"/>
      <c r="Z29" s="444" t="s">
        <v>177</v>
      </c>
      <c r="AA29" s="424"/>
      <c r="AB29" s="424"/>
      <c r="AC29" s="424"/>
      <c r="AD29" s="424"/>
      <c r="AE29" s="424"/>
      <c r="AF29" s="424"/>
      <c r="AG29" s="425"/>
      <c r="AH29" s="445">
        <v>103</v>
      </c>
      <c r="AI29" s="446"/>
      <c r="AJ29" s="446"/>
      <c r="AK29" s="446"/>
      <c r="AL29" s="488"/>
      <c r="AM29" s="445">
        <v>323111</v>
      </c>
      <c r="AN29" s="446"/>
      <c r="AO29" s="446"/>
      <c r="AP29" s="446"/>
      <c r="AQ29" s="446"/>
      <c r="AR29" s="488"/>
      <c r="AS29" s="445">
        <v>3137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354059</v>
      </c>
      <c r="BO29" s="395"/>
      <c r="BP29" s="395"/>
      <c r="BQ29" s="395"/>
      <c r="BR29" s="395"/>
      <c r="BS29" s="395"/>
      <c r="BT29" s="395"/>
      <c r="BU29" s="396"/>
      <c r="BV29" s="394">
        <v>353898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648368</v>
      </c>
      <c r="BO30" s="514"/>
      <c r="BP30" s="514"/>
      <c r="BQ30" s="514"/>
      <c r="BR30" s="514"/>
      <c r="BS30" s="514"/>
      <c r="BT30" s="514"/>
      <c r="BU30" s="515"/>
      <c r="BV30" s="513">
        <v>646159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4</v>
      </c>
      <c r="AN34" s="584"/>
      <c r="AO34" s="585" t="str">
        <f>IF('各会計、関係団体の財政状況及び健全化判断比率'!B30="","",'各会計、関係団体の財政状況及び健全化判断比率'!B30)</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紀南社会福祉施設組合（一般会計）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5</v>
      </c>
      <c r="AN35" s="584"/>
      <c r="AO35" s="585" t="str">
        <f>IF('各会計、関係団体の財政状況及び健全化判断比率'!B31="","",'各会計、関係団体の財政状況及び健全化判断比率'!B31)</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〃（訪問介護　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紀南病院組合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南牟婁清掃施設組合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紀南特別養護老人ホーム組合（一般会計）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〃（地域密着型介護老人福祉事業特別会計）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三重県市町総合事務組合（一般会計）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〃（共同研修特別会計）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〃（デジタル地図特別会計）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〃（物品特別会計）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5R1p8yDwqBO9ONHxyZa/pC041M+jfpXWgYph/XCt2Y+faJ2HNjugCVKXcpj2G6KiPUjMdM4IrhiJwXF249OVxQ==" saltValue="p4CrPBiaabQTCzGZ6Sl45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30" zoomScaleSheetLayoutView="100" workbookViewId="0">
      <selection activeCell="AM8" sqref="AM8:AT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532</v>
      </c>
      <c r="D34" s="1136"/>
      <c r="E34" s="1137"/>
      <c r="F34" s="32">
        <v>4.43</v>
      </c>
      <c r="G34" s="33">
        <v>5.43</v>
      </c>
      <c r="H34" s="33">
        <v>8</v>
      </c>
      <c r="I34" s="33">
        <v>8.19</v>
      </c>
      <c r="J34" s="34">
        <v>7.58</v>
      </c>
      <c r="K34" s="22"/>
      <c r="L34" s="22"/>
      <c r="M34" s="22"/>
      <c r="N34" s="22"/>
      <c r="O34" s="22"/>
      <c r="P34" s="22"/>
    </row>
    <row r="35" spans="1:16" ht="39" customHeight="1" x14ac:dyDescent="0.15">
      <c r="A35" s="22"/>
      <c r="B35" s="35"/>
      <c r="C35" s="1132" t="s">
        <v>533</v>
      </c>
      <c r="D35" s="1132"/>
      <c r="E35" s="1133"/>
      <c r="F35" s="36">
        <v>7.12</v>
      </c>
      <c r="G35" s="37">
        <v>11.67</v>
      </c>
      <c r="H35" s="37">
        <v>7.56</v>
      </c>
      <c r="I35" s="37">
        <v>3.84</v>
      </c>
      <c r="J35" s="38">
        <v>5.51</v>
      </c>
      <c r="K35" s="22"/>
      <c r="L35" s="22"/>
      <c r="M35" s="22"/>
      <c r="N35" s="22"/>
      <c r="O35" s="22"/>
      <c r="P35" s="22"/>
    </row>
    <row r="36" spans="1:16" ht="39" customHeight="1" x14ac:dyDescent="0.15">
      <c r="A36" s="22"/>
      <c r="B36" s="35"/>
      <c r="C36" s="1132" t="s">
        <v>534</v>
      </c>
      <c r="D36" s="1132"/>
      <c r="E36" s="1133"/>
      <c r="F36" s="36">
        <v>4.25</v>
      </c>
      <c r="G36" s="37">
        <v>4.12</v>
      </c>
      <c r="H36" s="37">
        <v>4.28</v>
      </c>
      <c r="I36" s="37">
        <v>4.25</v>
      </c>
      <c r="J36" s="38">
        <v>3.91</v>
      </c>
      <c r="K36" s="22"/>
      <c r="L36" s="22"/>
      <c r="M36" s="22"/>
      <c r="N36" s="22"/>
      <c r="O36" s="22"/>
      <c r="P36" s="22"/>
    </row>
    <row r="37" spans="1:16" ht="39" customHeight="1" x14ac:dyDescent="0.15">
      <c r="A37" s="22"/>
      <c r="B37" s="35"/>
      <c r="C37" s="1132" t="s">
        <v>535</v>
      </c>
      <c r="D37" s="1132"/>
      <c r="E37" s="1133"/>
      <c r="F37" s="36" t="s">
        <v>485</v>
      </c>
      <c r="G37" s="37" t="s">
        <v>485</v>
      </c>
      <c r="H37" s="37" t="s">
        <v>485</v>
      </c>
      <c r="I37" s="37" t="s">
        <v>485</v>
      </c>
      <c r="J37" s="38">
        <v>2.5499999999999998</v>
      </c>
      <c r="K37" s="22"/>
      <c r="L37" s="22"/>
      <c r="M37" s="22"/>
      <c r="N37" s="22"/>
      <c r="O37" s="22"/>
      <c r="P37" s="22"/>
    </row>
    <row r="38" spans="1:16" ht="39" customHeight="1" x14ac:dyDescent="0.15">
      <c r="A38" s="22"/>
      <c r="B38" s="35"/>
      <c r="C38" s="1132" t="s">
        <v>536</v>
      </c>
      <c r="D38" s="1132"/>
      <c r="E38" s="1133"/>
      <c r="F38" s="36">
        <v>0.28000000000000003</v>
      </c>
      <c r="G38" s="37">
        <v>0.01</v>
      </c>
      <c r="H38" s="37">
        <v>0.01</v>
      </c>
      <c r="I38" s="37">
        <v>0.01</v>
      </c>
      <c r="J38" s="38">
        <v>0.02</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538</v>
      </c>
      <c r="D43" s="1134"/>
      <c r="E43" s="1135"/>
      <c r="F43" s="41">
        <v>0.93</v>
      </c>
      <c r="G43" s="42">
        <v>0.77</v>
      </c>
      <c r="H43" s="42">
        <v>0.46</v>
      </c>
      <c r="I43" s="42">
        <v>0.97</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W0v9IByil9zMTAOWu7myKq+Ca3hrNVXzEzDkfcclxgREhIJsWp/rb/8f2SqZNIw+mLKOpPrOv3tWqEfY6eTCA==" saltValue="NbCNCKsBO5WO9nlYNbot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7" zoomScaleSheetLayoutView="55" workbookViewId="0">
      <selection activeCell="AM8" sqref="AM8:AT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536</v>
      </c>
      <c r="L45" s="58">
        <v>562</v>
      </c>
      <c r="M45" s="58">
        <v>574</v>
      </c>
      <c r="N45" s="58">
        <v>518</v>
      </c>
      <c r="O45" s="59">
        <v>518</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15">
      <c r="A48" s="46"/>
      <c r="B48" s="1140"/>
      <c r="C48" s="1141"/>
      <c r="D48" s="60"/>
      <c r="E48" s="1146" t="s">
        <v>13</v>
      </c>
      <c r="F48" s="1146"/>
      <c r="G48" s="1146"/>
      <c r="H48" s="1146"/>
      <c r="I48" s="1146"/>
      <c r="J48" s="1147"/>
      <c r="K48" s="61">
        <v>80</v>
      </c>
      <c r="L48" s="62">
        <v>81</v>
      </c>
      <c r="M48" s="62">
        <v>82</v>
      </c>
      <c r="N48" s="62">
        <v>86</v>
      </c>
      <c r="O48" s="63">
        <v>84</v>
      </c>
      <c r="P48" s="46"/>
      <c r="Q48" s="46"/>
      <c r="R48" s="46"/>
      <c r="S48" s="46"/>
      <c r="T48" s="46"/>
      <c r="U48" s="46"/>
    </row>
    <row r="49" spans="1:21" ht="30.75" customHeight="1" x14ac:dyDescent="0.15">
      <c r="A49" s="46"/>
      <c r="B49" s="1140"/>
      <c r="C49" s="1141"/>
      <c r="D49" s="60"/>
      <c r="E49" s="1146" t="s">
        <v>14</v>
      </c>
      <c r="F49" s="1146"/>
      <c r="G49" s="1146"/>
      <c r="H49" s="1146"/>
      <c r="I49" s="1146"/>
      <c r="J49" s="1147"/>
      <c r="K49" s="61">
        <v>55</v>
      </c>
      <c r="L49" s="62">
        <v>53</v>
      </c>
      <c r="M49" s="62">
        <v>62</v>
      </c>
      <c r="N49" s="62">
        <v>63</v>
      </c>
      <c r="O49" s="63">
        <v>61</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485</v>
      </c>
      <c r="L50" s="62" t="s">
        <v>485</v>
      </c>
      <c r="M50" s="62" t="s">
        <v>485</v>
      </c>
      <c r="N50" s="62" t="s">
        <v>485</v>
      </c>
      <c r="O50" s="63" t="s">
        <v>485</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t="s">
        <v>485</v>
      </c>
      <c r="M51" s="62" t="s">
        <v>485</v>
      </c>
      <c r="N51" s="62" t="s">
        <v>485</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422</v>
      </c>
      <c r="L52" s="62">
        <v>445</v>
      </c>
      <c r="M52" s="62">
        <v>418</v>
      </c>
      <c r="N52" s="62">
        <v>413</v>
      </c>
      <c r="O52" s="63">
        <v>395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249</v>
      </c>
      <c r="L53" s="67">
        <v>251</v>
      </c>
      <c r="M53" s="67">
        <v>300</v>
      </c>
      <c r="N53" s="67">
        <v>254</v>
      </c>
      <c r="O53" s="68">
        <v>268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8BVQA3rJa/18x5AAQPhfhNSwZozPq3BYsqVq0zjwDOoEQ5DjTEBo1/+ym7I97q26pRrpsANvYbHyLl898JB9g==" saltValue="Vft/Awwdl6EC6rFCHFloI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36" zoomScaleSheetLayoutView="100" workbookViewId="0">
      <selection activeCell="AM8" sqref="AM8:AT8"/>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69" t="s">
        <v>30</v>
      </c>
      <c r="C41" s="1170"/>
      <c r="D41" s="103"/>
      <c r="E41" s="1175" t="s">
        <v>31</v>
      </c>
      <c r="F41" s="1175"/>
      <c r="G41" s="1175"/>
      <c r="H41" s="1176"/>
      <c r="I41" s="330">
        <v>4416</v>
      </c>
      <c r="J41" s="331">
        <v>4209</v>
      </c>
      <c r="K41" s="331">
        <v>3747</v>
      </c>
      <c r="L41" s="331">
        <v>3466</v>
      </c>
      <c r="M41" s="332">
        <v>3158</v>
      </c>
    </row>
    <row r="42" spans="2:13" ht="27.75" customHeight="1" x14ac:dyDescent="0.15">
      <c r="B42" s="1171"/>
      <c r="C42" s="1172"/>
      <c r="D42" s="104"/>
      <c r="E42" s="1177" t="s">
        <v>32</v>
      </c>
      <c r="F42" s="1177"/>
      <c r="G42" s="1177"/>
      <c r="H42" s="1178"/>
      <c r="I42" s="333" t="s">
        <v>485</v>
      </c>
      <c r="J42" s="334" t="s">
        <v>485</v>
      </c>
      <c r="K42" s="334" t="s">
        <v>485</v>
      </c>
      <c r="L42" s="334" t="s">
        <v>485</v>
      </c>
      <c r="M42" s="335" t="s">
        <v>485</v>
      </c>
    </row>
    <row r="43" spans="2:13" ht="27.75" customHeight="1" x14ac:dyDescent="0.15">
      <c r="B43" s="1171"/>
      <c r="C43" s="1172"/>
      <c r="D43" s="104"/>
      <c r="E43" s="1177" t="s">
        <v>33</v>
      </c>
      <c r="F43" s="1177"/>
      <c r="G43" s="1177"/>
      <c r="H43" s="1178"/>
      <c r="I43" s="333">
        <v>709</v>
      </c>
      <c r="J43" s="334">
        <v>657</v>
      </c>
      <c r="K43" s="334">
        <v>685</v>
      </c>
      <c r="L43" s="334">
        <v>694</v>
      </c>
      <c r="M43" s="335">
        <v>710</v>
      </c>
    </row>
    <row r="44" spans="2:13" ht="27.75" customHeight="1" x14ac:dyDescent="0.15">
      <c r="B44" s="1171"/>
      <c r="C44" s="1172"/>
      <c r="D44" s="104"/>
      <c r="E44" s="1177" t="s">
        <v>34</v>
      </c>
      <c r="F44" s="1177"/>
      <c r="G44" s="1177"/>
      <c r="H44" s="1178"/>
      <c r="I44" s="333">
        <v>568</v>
      </c>
      <c r="J44" s="334">
        <v>526</v>
      </c>
      <c r="K44" s="334">
        <v>488</v>
      </c>
      <c r="L44" s="334">
        <v>428</v>
      </c>
      <c r="M44" s="335">
        <v>397</v>
      </c>
    </row>
    <row r="45" spans="2:13" ht="27.75" customHeight="1" x14ac:dyDescent="0.15">
      <c r="B45" s="1171"/>
      <c r="C45" s="1172"/>
      <c r="D45" s="104"/>
      <c r="E45" s="1177" t="s">
        <v>35</v>
      </c>
      <c r="F45" s="1177"/>
      <c r="G45" s="1177"/>
      <c r="H45" s="1178"/>
      <c r="I45" s="333">
        <v>918</v>
      </c>
      <c r="J45" s="334">
        <v>887</v>
      </c>
      <c r="K45" s="334">
        <v>939</v>
      </c>
      <c r="L45" s="334">
        <v>894</v>
      </c>
      <c r="M45" s="335">
        <v>860</v>
      </c>
    </row>
    <row r="46" spans="2:13" ht="27.75" customHeight="1" x14ac:dyDescent="0.15">
      <c r="B46" s="1171"/>
      <c r="C46" s="1172"/>
      <c r="D46" s="105"/>
      <c r="E46" s="1177" t="s">
        <v>36</v>
      </c>
      <c r="F46" s="1177"/>
      <c r="G46" s="1177"/>
      <c r="H46" s="1178"/>
      <c r="I46" s="333" t="s">
        <v>485</v>
      </c>
      <c r="J46" s="334" t="s">
        <v>485</v>
      </c>
      <c r="K46" s="334" t="s">
        <v>485</v>
      </c>
      <c r="L46" s="334" t="s">
        <v>485</v>
      </c>
      <c r="M46" s="335" t="s">
        <v>485</v>
      </c>
    </row>
    <row r="47" spans="2:13" ht="27.75" customHeight="1" x14ac:dyDescent="0.15">
      <c r="B47" s="1171"/>
      <c r="C47" s="1172"/>
      <c r="D47" s="106"/>
      <c r="E47" s="1179" t="s">
        <v>37</v>
      </c>
      <c r="F47" s="1180"/>
      <c r="G47" s="1180"/>
      <c r="H47" s="1181"/>
      <c r="I47" s="333" t="s">
        <v>485</v>
      </c>
      <c r="J47" s="334" t="s">
        <v>485</v>
      </c>
      <c r="K47" s="334" t="s">
        <v>485</v>
      </c>
      <c r="L47" s="334" t="s">
        <v>485</v>
      </c>
      <c r="M47" s="335" t="s">
        <v>485</v>
      </c>
    </row>
    <row r="48" spans="2:13" ht="27.75" customHeight="1" x14ac:dyDescent="0.15">
      <c r="B48" s="1171"/>
      <c r="C48" s="1172"/>
      <c r="D48" s="104"/>
      <c r="E48" s="1177" t="s">
        <v>38</v>
      </c>
      <c r="F48" s="1177"/>
      <c r="G48" s="1177"/>
      <c r="H48" s="1178"/>
      <c r="I48" s="333" t="s">
        <v>485</v>
      </c>
      <c r="J48" s="334" t="s">
        <v>485</v>
      </c>
      <c r="K48" s="334" t="s">
        <v>485</v>
      </c>
      <c r="L48" s="334" t="s">
        <v>485</v>
      </c>
      <c r="M48" s="335" t="s">
        <v>485</v>
      </c>
    </row>
    <row r="49" spans="2:13" ht="27.75" customHeight="1" x14ac:dyDescent="0.15">
      <c r="B49" s="1173"/>
      <c r="C49" s="1174"/>
      <c r="D49" s="104"/>
      <c r="E49" s="1177" t="s">
        <v>39</v>
      </c>
      <c r="F49" s="1177"/>
      <c r="G49" s="1177"/>
      <c r="H49" s="1178"/>
      <c r="I49" s="333" t="s">
        <v>485</v>
      </c>
      <c r="J49" s="334" t="s">
        <v>485</v>
      </c>
      <c r="K49" s="334" t="s">
        <v>485</v>
      </c>
      <c r="L49" s="334" t="s">
        <v>485</v>
      </c>
      <c r="M49" s="335" t="s">
        <v>485</v>
      </c>
    </row>
    <row r="50" spans="2:13" ht="27.75" customHeight="1" x14ac:dyDescent="0.15">
      <c r="B50" s="1182" t="s">
        <v>40</v>
      </c>
      <c r="C50" s="1183"/>
      <c r="D50" s="107"/>
      <c r="E50" s="1177" t="s">
        <v>41</v>
      </c>
      <c r="F50" s="1177"/>
      <c r="G50" s="1177"/>
      <c r="H50" s="1178"/>
      <c r="I50" s="333">
        <v>2310</v>
      </c>
      <c r="J50" s="334">
        <v>2542</v>
      </c>
      <c r="K50" s="334">
        <v>2773</v>
      </c>
      <c r="L50" s="334">
        <v>2941</v>
      </c>
      <c r="M50" s="335">
        <v>2712</v>
      </c>
    </row>
    <row r="51" spans="2:13" ht="27.75" customHeight="1" x14ac:dyDescent="0.15">
      <c r="B51" s="1171"/>
      <c r="C51" s="1172"/>
      <c r="D51" s="104"/>
      <c r="E51" s="1177" t="s">
        <v>42</v>
      </c>
      <c r="F51" s="1177"/>
      <c r="G51" s="1177"/>
      <c r="H51" s="1178"/>
      <c r="I51" s="333" t="s">
        <v>485</v>
      </c>
      <c r="J51" s="334" t="s">
        <v>485</v>
      </c>
      <c r="K51" s="334" t="s">
        <v>485</v>
      </c>
      <c r="L51" s="334" t="s">
        <v>485</v>
      </c>
      <c r="M51" s="335" t="s">
        <v>485</v>
      </c>
    </row>
    <row r="52" spans="2:13" ht="27.75" customHeight="1" x14ac:dyDescent="0.15">
      <c r="B52" s="1173"/>
      <c r="C52" s="1174"/>
      <c r="D52" s="104"/>
      <c r="E52" s="1177" t="s">
        <v>43</v>
      </c>
      <c r="F52" s="1177"/>
      <c r="G52" s="1177"/>
      <c r="H52" s="1178"/>
      <c r="I52" s="333">
        <v>4393</v>
      </c>
      <c r="J52" s="334">
        <v>4183</v>
      </c>
      <c r="K52" s="334">
        <v>3942</v>
      </c>
      <c r="L52" s="334">
        <v>3762</v>
      </c>
      <c r="M52" s="335">
        <v>3535</v>
      </c>
    </row>
    <row r="53" spans="2:13" ht="27.75" customHeight="1" thickBot="1" x14ac:dyDescent="0.2">
      <c r="B53" s="1184" t="s">
        <v>19</v>
      </c>
      <c r="C53" s="1185"/>
      <c r="D53" s="108"/>
      <c r="E53" s="1186" t="s">
        <v>44</v>
      </c>
      <c r="F53" s="1186"/>
      <c r="G53" s="1186"/>
      <c r="H53" s="1187"/>
      <c r="I53" s="336">
        <v>-92</v>
      </c>
      <c r="J53" s="337">
        <v>-444</v>
      </c>
      <c r="K53" s="337">
        <v>-857</v>
      </c>
      <c r="L53" s="337">
        <v>-1220</v>
      </c>
      <c r="M53" s="338">
        <v>-1122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PIYAhYnzINtBS7CbmMgh6yiEfHlZcK2JuvdKMm561dODVvr3ZTdexBgAkmqfuGnsP/uZw99Ne+V5/AjzbVbA==" saltValue="4TMPmUM5RqXpdPl4arJH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AM8" sqref="AM8:AT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1440</v>
      </c>
      <c r="G55" s="339">
        <v>1581</v>
      </c>
      <c r="H55" s="340">
        <v>1350</v>
      </c>
    </row>
    <row r="56" spans="2:8" ht="52.5" customHeight="1" x14ac:dyDescent="0.15">
      <c r="B56" s="120"/>
      <c r="C56" s="1198" t="s">
        <v>47</v>
      </c>
      <c r="D56" s="1198"/>
      <c r="E56" s="1199"/>
      <c r="F56" s="341">
        <v>354</v>
      </c>
      <c r="G56" s="341">
        <v>354</v>
      </c>
      <c r="H56" s="342">
        <v>354</v>
      </c>
    </row>
    <row r="57" spans="2:8" ht="53.25" customHeight="1" x14ac:dyDescent="0.15">
      <c r="B57" s="120"/>
      <c r="C57" s="1200" t="s">
        <v>48</v>
      </c>
      <c r="D57" s="1200"/>
      <c r="E57" s="1201"/>
      <c r="F57" s="343">
        <v>621</v>
      </c>
      <c r="G57" s="343">
        <v>646</v>
      </c>
      <c r="H57" s="344">
        <v>648</v>
      </c>
    </row>
    <row r="58" spans="2:8" ht="45.75" customHeight="1" x14ac:dyDescent="0.15">
      <c r="B58" s="121"/>
      <c r="C58" s="1188" t="s">
        <v>566</v>
      </c>
      <c r="D58" s="1189"/>
      <c r="E58" s="1190"/>
      <c r="F58" s="345">
        <v>328</v>
      </c>
      <c r="G58" s="345">
        <v>328</v>
      </c>
      <c r="H58" s="346">
        <v>329</v>
      </c>
    </row>
    <row r="59" spans="2:8" ht="45.75" customHeight="1" x14ac:dyDescent="0.15">
      <c r="B59" s="121"/>
      <c r="C59" s="1188" t="s">
        <v>567</v>
      </c>
      <c r="D59" s="1189"/>
      <c r="E59" s="1190"/>
      <c r="F59" s="345">
        <v>216</v>
      </c>
      <c r="G59" s="345">
        <v>216</v>
      </c>
      <c r="H59" s="346">
        <v>216</v>
      </c>
    </row>
    <row r="60" spans="2:8" ht="45.75" customHeight="1" x14ac:dyDescent="0.15">
      <c r="B60" s="121"/>
      <c r="C60" s="1188" t="s">
        <v>568</v>
      </c>
      <c r="D60" s="1189"/>
      <c r="E60" s="1190"/>
      <c r="F60" s="345" t="s">
        <v>565</v>
      </c>
      <c r="G60" s="345">
        <v>50</v>
      </c>
      <c r="H60" s="346">
        <v>60</v>
      </c>
    </row>
    <row r="61" spans="2:8" ht="45.75" customHeight="1" x14ac:dyDescent="0.15">
      <c r="B61" s="121"/>
      <c r="C61" s="1188" t="s">
        <v>569</v>
      </c>
      <c r="D61" s="1189"/>
      <c r="E61" s="1190"/>
      <c r="F61" s="345">
        <v>19</v>
      </c>
      <c r="G61" s="345">
        <v>14</v>
      </c>
      <c r="H61" s="346">
        <v>13</v>
      </c>
    </row>
    <row r="62" spans="2:8" ht="45.75" customHeight="1" thickBot="1" x14ac:dyDescent="0.2">
      <c r="B62" s="122"/>
      <c r="C62" s="1191" t="s">
        <v>570</v>
      </c>
      <c r="D62" s="1192"/>
      <c r="E62" s="1193"/>
      <c r="F62" s="347">
        <v>1</v>
      </c>
      <c r="G62" s="347">
        <v>1</v>
      </c>
      <c r="H62" s="348">
        <v>10</v>
      </c>
    </row>
    <row r="63" spans="2:8" ht="52.5" customHeight="1" thickBot="1" x14ac:dyDescent="0.2">
      <c r="B63" s="123"/>
      <c r="C63" s="1194" t="s">
        <v>49</v>
      </c>
      <c r="D63" s="1194"/>
      <c r="E63" s="1195"/>
      <c r="F63" s="349">
        <v>2415</v>
      </c>
      <c r="G63" s="349">
        <v>2581</v>
      </c>
      <c r="H63" s="350">
        <v>2353</v>
      </c>
    </row>
    <row r="64" spans="2:8" x14ac:dyDescent="0.15"/>
  </sheetData>
  <sheetProtection algorithmName="SHA-512" hashValue="UYCgub85HZEVXB/HhhTDljYllZOCJr+WQPqNTXlOzWwrUcd9+O5wmflrh11gGqUwrihjJip1dyClpN+ZVxX+Ng==" saltValue="NNa6cR9RpTJuWHY/lrUg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85835</v>
      </c>
      <c r="E3" s="142"/>
      <c r="F3" s="143">
        <v>200194</v>
      </c>
      <c r="G3" s="144"/>
      <c r="H3" s="145"/>
    </row>
    <row r="4" spans="1:8" x14ac:dyDescent="0.15">
      <c r="A4" s="146"/>
      <c r="B4" s="147"/>
      <c r="C4" s="148"/>
      <c r="D4" s="149">
        <v>21746</v>
      </c>
      <c r="E4" s="150"/>
      <c r="F4" s="151">
        <v>106422</v>
      </c>
      <c r="G4" s="152"/>
      <c r="H4" s="153"/>
    </row>
    <row r="5" spans="1:8" x14ac:dyDescent="0.15">
      <c r="A5" s="134" t="s">
        <v>517</v>
      </c>
      <c r="B5" s="139"/>
      <c r="C5" s="140"/>
      <c r="D5" s="141">
        <v>89082</v>
      </c>
      <c r="E5" s="142"/>
      <c r="F5" s="143">
        <v>196914</v>
      </c>
      <c r="G5" s="144"/>
      <c r="H5" s="145"/>
    </row>
    <row r="6" spans="1:8" x14ac:dyDescent="0.15">
      <c r="A6" s="146"/>
      <c r="B6" s="147"/>
      <c r="C6" s="148"/>
      <c r="D6" s="149">
        <v>25504</v>
      </c>
      <c r="E6" s="150"/>
      <c r="F6" s="151">
        <v>98966</v>
      </c>
      <c r="G6" s="152"/>
      <c r="H6" s="153"/>
    </row>
    <row r="7" spans="1:8" x14ac:dyDescent="0.15">
      <c r="A7" s="134" t="s">
        <v>518</v>
      </c>
      <c r="B7" s="139"/>
      <c r="C7" s="140"/>
      <c r="D7" s="141">
        <v>48419</v>
      </c>
      <c r="E7" s="142"/>
      <c r="F7" s="143">
        <v>204757</v>
      </c>
      <c r="G7" s="144"/>
      <c r="H7" s="145"/>
    </row>
    <row r="8" spans="1:8" x14ac:dyDescent="0.15">
      <c r="A8" s="146"/>
      <c r="B8" s="147"/>
      <c r="C8" s="148"/>
      <c r="D8" s="149">
        <v>17511</v>
      </c>
      <c r="E8" s="150"/>
      <c r="F8" s="151">
        <v>106071</v>
      </c>
      <c r="G8" s="152"/>
      <c r="H8" s="153"/>
    </row>
    <row r="9" spans="1:8" x14ac:dyDescent="0.15">
      <c r="A9" s="134" t="s">
        <v>519</v>
      </c>
      <c r="B9" s="139"/>
      <c r="C9" s="140"/>
      <c r="D9" s="141">
        <v>70364</v>
      </c>
      <c r="E9" s="142"/>
      <c r="F9" s="143">
        <v>194971</v>
      </c>
      <c r="G9" s="144"/>
      <c r="H9" s="145"/>
    </row>
    <row r="10" spans="1:8" x14ac:dyDescent="0.15">
      <c r="A10" s="146"/>
      <c r="B10" s="147"/>
      <c r="C10" s="148"/>
      <c r="D10" s="149">
        <v>40810</v>
      </c>
      <c r="E10" s="150"/>
      <c r="F10" s="151">
        <v>105966</v>
      </c>
      <c r="G10" s="152"/>
      <c r="H10" s="153"/>
    </row>
    <row r="11" spans="1:8" x14ac:dyDescent="0.15">
      <c r="A11" s="134" t="s">
        <v>520</v>
      </c>
      <c r="B11" s="139"/>
      <c r="C11" s="140"/>
      <c r="D11" s="141">
        <v>76246</v>
      </c>
      <c r="E11" s="142"/>
      <c r="F11" s="143">
        <v>224172</v>
      </c>
      <c r="G11" s="144"/>
      <c r="H11" s="145"/>
    </row>
    <row r="12" spans="1:8" x14ac:dyDescent="0.15">
      <c r="A12" s="146"/>
      <c r="B12" s="147"/>
      <c r="C12" s="154"/>
      <c r="D12" s="149">
        <v>22946</v>
      </c>
      <c r="E12" s="150"/>
      <c r="F12" s="151">
        <v>117611</v>
      </c>
      <c r="G12" s="152"/>
      <c r="H12" s="153"/>
    </row>
    <row r="13" spans="1:8" x14ac:dyDescent="0.15">
      <c r="A13" s="134"/>
      <c r="B13" s="139"/>
      <c r="C13" s="140"/>
      <c r="D13" s="141">
        <v>73989</v>
      </c>
      <c r="E13" s="142"/>
      <c r="F13" s="143">
        <v>204202</v>
      </c>
      <c r="G13" s="155"/>
      <c r="H13" s="145"/>
    </row>
    <row r="14" spans="1:8" x14ac:dyDescent="0.15">
      <c r="A14" s="146"/>
      <c r="B14" s="147"/>
      <c r="C14" s="148"/>
      <c r="D14" s="149">
        <v>25703</v>
      </c>
      <c r="E14" s="150"/>
      <c r="F14" s="151">
        <v>107007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7.13</v>
      </c>
      <c r="C19" s="156">
        <f>ROUND(VALUE(SUBSTITUTE(実質収支比率等に係る経年分析!G$48,"▲","-")),2)</f>
        <v>11.67</v>
      </c>
      <c r="D19" s="156">
        <f>ROUND(VALUE(SUBSTITUTE(実質収支比率等に係る経年分析!H$48,"▲","-")),2)</f>
        <v>7.56</v>
      </c>
      <c r="E19" s="156">
        <f>ROUND(VALUE(SUBSTITUTE(実質収支比率等に係る経年分析!I$48,"▲","-")),2)</f>
        <v>3.85</v>
      </c>
      <c r="F19" s="156">
        <f>ROUND(VALUE(SUBSTITUTE(実質収支比率等に係る経年分析!J$48,"▲","-")),2)</f>
        <v>5.51</v>
      </c>
    </row>
    <row r="20" spans="1:11" x14ac:dyDescent="0.15">
      <c r="A20" s="156" t="s">
        <v>53</v>
      </c>
      <c r="B20" s="156">
        <f>ROUND(VALUE(SUBSTITUTE(実質収支比率等に係る経年分析!F$47,"▲","-")),2)</f>
        <v>33.04</v>
      </c>
      <c r="C20" s="156">
        <f>ROUND(VALUE(SUBSTITUTE(実質収支比率等に係る経年分析!G$47,"▲","-")),2)</f>
        <v>34.200000000000003</v>
      </c>
      <c r="D20" s="156">
        <f>ROUND(VALUE(SUBSTITUTE(実質収支比率等に係る経年分析!H$47,"▲","-")),2)</f>
        <v>41.15</v>
      </c>
      <c r="E20" s="156">
        <f>ROUND(VALUE(SUBSTITUTE(実質収支比率等に係る経年分析!I$47,"▲","-")),2)</f>
        <v>45</v>
      </c>
      <c r="F20" s="156">
        <f>ROUND(VALUE(SUBSTITUTE(実質収支比率等に係る経年分析!J$47,"▲","-")),2)</f>
        <v>37.700000000000003</v>
      </c>
    </row>
    <row r="21" spans="1:11" x14ac:dyDescent="0.15">
      <c r="A21" s="156" t="s">
        <v>54</v>
      </c>
      <c r="B21" s="156">
        <f>IF(ISNUMBER(VALUE(SUBSTITUTE(実質収支比率等に係る経年分析!F$49,"▲","-"))),ROUND(VALUE(SUBSTITUTE(実質収支比率等に係る経年分析!F$49,"▲","-")),2),NA())</f>
        <v>-2.13</v>
      </c>
      <c r="C21" s="156">
        <f>IF(ISNUMBER(VALUE(SUBSTITUTE(実質収支比率等に係る経年分析!G$49,"▲","-"))),ROUND(VALUE(SUBSTITUTE(実質収支比率等に係る経年分析!G$49,"▲","-")),2),NA())</f>
        <v>5.07</v>
      </c>
      <c r="D21" s="156">
        <f>IF(ISNUMBER(VALUE(SUBSTITUTE(実質収支比率等に係る経年分析!H$49,"▲","-"))),ROUND(VALUE(SUBSTITUTE(実質収支比率等に係る経年分析!H$49,"▲","-")),2),NA())</f>
        <v>-5.93</v>
      </c>
      <c r="E21" s="156">
        <f>IF(ISNUMBER(VALUE(SUBSTITUTE(実質収支比率等に係る経年分析!I$49,"▲","-"))),ROUND(VALUE(SUBSTITUTE(実質収支比率等に係る経年分析!I$49,"▲","-")),2),NA())</f>
        <v>-3.65</v>
      </c>
      <c r="F21" s="156">
        <f>IF(ISNUMBER(VALUE(SUBSTITUTE(実質収支比率等に係る経年分析!J$49,"▲","-"))),ROUND(VALUE(SUBSTITUTE(実質収支比率等に係る経年分析!J$49,"▲","-")),2),NA())</f>
        <v>-6.61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0.93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0.77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0.46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0.97</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0.28000000000000003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2.5499999999999998</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4.25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4.12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4.28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4.25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3.91</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7.12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11.67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7.56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3.84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5.51</v>
      </c>
    </row>
    <row r="36" spans="1:16" x14ac:dyDescent="0.15">
      <c r="A36" s="157" t="str">
        <f>IF(連結実質赤字比率に係る赤字・黒字の構成分析!C$34="",NA(),連結実質赤字比率に係る赤字・黒字の構成分析!C$34)</f>
        <v>国民健康保険特別会計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4.43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5.43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8.19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7.58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422</v>
      </c>
      <c r="E42" s="158"/>
      <c r="F42" s="158"/>
      <c r="G42" s="158">
        <f>'実質公債費比率（分子）の構造'!L$52</f>
        <v>445</v>
      </c>
      <c r="H42" s="158"/>
      <c r="I42" s="158"/>
      <c r="J42" s="158">
        <f>'実質公債費比率（分子）の構造'!M$52</f>
        <v>418</v>
      </c>
      <c r="K42" s="158"/>
      <c r="L42" s="158"/>
      <c r="M42" s="158">
        <f>'実質公債費比率（分子）の構造'!N$52</f>
        <v>413</v>
      </c>
      <c r="N42" s="158"/>
      <c r="O42" s="158"/>
      <c r="P42" s="158">
        <f>'実質公債費比率（分子）の構造'!O$52</f>
        <v>395</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55</v>
      </c>
      <c r="C45" s="158"/>
      <c r="D45" s="158"/>
      <c r="E45" s="158">
        <f>'実質公債費比率（分子）の構造'!L$49</f>
        <v>53</v>
      </c>
      <c r="F45" s="158"/>
      <c r="G45" s="158"/>
      <c r="H45" s="158">
        <f>'実質公債費比率（分子）の構造'!M$49</f>
        <v>62</v>
      </c>
      <c r="I45" s="158"/>
      <c r="J45" s="158"/>
      <c r="K45" s="158">
        <f>'実質公債費比率（分子）の構造'!N$49</f>
        <v>63</v>
      </c>
      <c r="L45" s="158"/>
      <c r="M45" s="158"/>
      <c r="N45" s="158">
        <f>'実質公債費比率（分子）の構造'!O$49</f>
        <v>61</v>
      </c>
      <c r="O45" s="158"/>
      <c r="P45" s="158"/>
    </row>
    <row r="46" spans="1:16" x14ac:dyDescent="0.15">
      <c r="A46" s="158" t="s">
        <v>64</v>
      </c>
      <c r="B46" s="158">
        <f>'実質公債費比率（分子）の構造'!K$48</f>
        <v>80</v>
      </c>
      <c r="C46" s="158"/>
      <c r="D46" s="158"/>
      <c r="E46" s="158">
        <f>'実質公債費比率（分子）の構造'!L$48</f>
        <v>81</v>
      </c>
      <c r="F46" s="158"/>
      <c r="G46" s="158"/>
      <c r="H46" s="158">
        <f>'実質公債費比率（分子）の構造'!M$48</f>
        <v>82</v>
      </c>
      <c r="I46" s="158"/>
      <c r="J46" s="158"/>
      <c r="K46" s="158">
        <f>'実質公債費比率（分子）の構造'!N$48</f>
        <v>86</v>
      </c>
      <c r="L46" s="158"/>
      <c r="M46" s="158"/>
      <c r="N46" s="158">
        <f>'実質公債費比率（分子）の構造'!O$48</f>
        <v>84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536</v>
      </c>
      <c r="C49" s="158"/>
      <c r="D49" s="158"/>
      <c r="E49" s="158">
        <f>'実質公債費比率（分子）の構造'!L$45</f>
        <v>562</v>
      </c>
      <c r="F49" s="158"/>
      <c r="G49" s="158"/>
      <c r="H49" s="158">
        <f>'実質公債費比率（分子）の構造'!M$45</f>
        <v>574</v>
      </c>
      <c r="I49" s="158"/>
      <c r="J49" s="158"/>
      <c r="K49" s="158">
        <f>'実質公債費比率（分子）の構造'!N$45</f>
        <v>518</v>
      </c>
      <c r="L49" s="158"/>
      <c r="M49" s="158"/>
      <c r="N49" s="158">
        <f>'実質公債費比率（分子）の構造'!O$45</f>
        <v>518</v>
      </c>
      <c r="O49" s="158"/>
      <c r="P49" s="158"/>
    </row>
    <row r="50" spans="1:16" x14ac:dyDescent="0.15">
      <c r="A50" s="158" t="s">
        <v>67</v>
      </c>
      <c r="B50" s="158" t="e">
        <f>NA()</f>
        <v>#N/A</v>
      </c>
      <c r="C50" s="158">
        <f>IF(ISNUMBER('実質公債費比率（分子）の構造'!K$53),'実質公債費比率（分子）の構造'!K$53,NA())</f>
        <v>249</v>
      </c>
      <c r="D50" s="158" t="e">
        <f>NA()</f>
        <v>#N/A</v>
      </c>
      <c r="E50" s="158" t="e">
        <f>NA()</f>
        <v>#N/A</v>
      </c>
      <c r="F50" s="158">
        <f>IF(ISNUMBER('実質公債費比率（分子）の構造'!L$53),'実質公債費比率（分子）の構造'!L$53,NA())</f>
        <v>251</v>
      </c>
      <c r="G50" s="158" t="e">
        <f>NA()</f>
        <v>#N/A</v>
      </c>
      <c r="H50" s="158" t="e">
        <f>NA()</f>
        <v>#N/A</v>
      </c>
      <c r="I50" s="158">
        <f>IF(ISNUMBER('実質公債費比率（分子）の構造'!M$53),'実質公債費比率（分子）の構造'!M$53,NA())</f>
        <v>300</v>
      </c>
      <c r="J50" s="158" t="e">
        <f>NA()</f>
        <v>#N/A</v>
      </c>
      <c r="K50" s="158" t="e">
        <f>NA()</f>
        <v>#N/A</v>
      </c>
      <c r="L50" s="158">
        <f>IF(ISNUMBER('実質公債費比率（分子）の構造'!N$53),'実質公債費比率（分子）の構造'!N$53,NA())</f>
        <v>254</v>
      </c>
      <c r="M50" s="158" t="e">
        <f>NA()</f>
        <v>#N/A</v>
      </c>
      <c r="N50" s="158" t="e">
        <f>NA()</f>
        <v>#N/A</v>
      </c>
      <c r="O50" s="158">
        <f>IF(ISNUMBER('実質公債費比率（分子）の構造'!O$53),'実質公債費比率（分子）の構造'!O$53,NA())</f>
        <v>268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4393</v>
      </c>
      <c r="E56" s="157"/>
      <c r="F56" s="157"/>
      <c r="G56" s="157">
        <f>'将来負担比率（分子）の構造'!J$52</f>
        <v>4183</v>
      </c>
      <c r="H56" s="157"/>
      <c r="I56" s="157"/>
      <c r="J56" s="157">
        <f>'将来負担比率（分子）の構造'!K$52</f>
        <v>3942</v>
      </c>
      <c r="K56" s="157"/>
      <c r="L56" s="157"/>
      <c r="M56" s="157">
        <f>'将来負担比率（分子）の構造'!L$52</f>
        <v>3762</v>
      </c>
      <c r="N56" s="157"/>
      <c r="O56" s="157"/>
      <c r="P56" s="157">
        <f>'将来負担比率（分子）の構造'!M$52</f>
        <v>3535</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2310</v>
      </c>
      <c r="E58" s="157"/>
      <c r="F58" s="157"/>
      <c r="G58" s="157">
        <f>'将来負担比率（分子）の構造'!J$50</f>
        <v>2542</v>
      </c>
      <c r="H58" s="157"/>
      <c r="I58" s="157"/>
      <c r="J58" s="157">
        <f>'将来負担比率（分子）の構造'!K$50</f>
        <v>2773</v>
      </c>
      <c r="K58" s="157"/>
      <c r="L58" s="157"/>
      <c r="M58" s="157">
        <f>'将来負担比率（分子）の構造'!L$50</f>
        <v>2941</v>
      </c>
      <c r="N58" s="157"/>
      <c r="O58" s="157"/>
      <c r="P58" s="157">
        <f>'将来負担比率（分子）の構造'!M$50</f>
        <v>2712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918</v>
      </c>
      <c r="C62" s="157"/>
      <c r="D62" s="157"/>
      <c r="E62" s="157">
        <f>'将来負担比率（分子）の構造'!J$45</f>
        <v>887</v>
      </c>
      <c r="F62" s="157"/>
      <c r="G62" s="157"/>
      <c r="H62" s="157">
        <f>'将来負担比率（分子）の構造'!K$45</f>
        <v>939</v>
      </c>
      <c r="I62" s="157"/>
      <c r="J62" s="157"/>
      <c r="K62" s="157">
        <f>'将来負担比率（分子）の構造'!L$45</f>
        <v>894</v>
      </c>
      <c r="L62" s="157"/>
      <c r="M62" s="157"/>
      <c r="N62" s="157">
        <f>'将来負担比率（分子）の構造'!M$45</f>
        <v>860</v>
      </c>
      <c r="O62" s="157"/>
      <c r="P62" s="157"/>
    </row>
    <row r="63" spans="1:16" x14ac:dyDescent="0.15">
      <c r="A63" s="157" t="s">
        <v>34</v>
      </c>
      <c r="B63" s="157">
        <f>'将来負担比率（分子）の構造'!I$44</f>
        <v>568</v>
      </c>
      <c r="C63" s="157"/>
      <c r="D63" s="157"/>
      <c r="E63" s="157">
        <f>'将来負担比率（分子）の構造'!J$44</f>
        <v>526</v>
      </c>
      <c r="F63" s="157"/>
      <c r="G63" s="157"/>
      <c r="H63" s="157">
        <f>'将来負担比率（分子）の構造'!K$44</f>
        <v>488</v>
      </c>
      <c r="I63" s="157"/>
      <c r="J63" s="157"/>
      <c r="K63" s="157">
        <f>'将来負担比率（分子）の構造'!L$44</f>
        <v>428</v>
      </c>
      <c r="L63" s="157"/>
      <c r="M63" s="157"/>
      <c r="N63" s="157">
        <f>'将来負担比率（分子）の構造'!M$44</f>
        <v>397</v>
      </c>
      <c r="O63" s="157"/>
      <c r="P63" s="157"/>
    </row>
    <row r="64" spans="1:16" x14ac:dyDescent="0.15">
      <c r="A64" s="157" t="s">
        <v>33</v>
      </c>
      <c r="B64" s="157">
        <f>'将来負担比率（分子）の構造'!I$43</f>
        <v>709</v>
      </c>
      <c r="C64" s="157"/>
      <c r="D64" s="157"/>
      <c r="E64" s="157">
        <f>'将来負担比率（分子）の構造'!J$43</f>
        <v>657</v>
      </c>
      <c r="F64" s="157"/>
      <c r="G64" s="157"/>
      <c r="H64" s="157">
        <f>'将来負担比率（分子）の構造'!K$43</f>
        <v>685</v>
      </c>
      <c r="I64" s="157"/>
      <c r="J64" s="157"/>
      <c r="K64" s="157">
        <f>'将来負担比率（分子）の構造'!L$43</f>
        <v>694</v>
      </c>
      <c r="L64" s="157"/>
      <c r="M64" s="157"/>
      <c r="N64" s="157">
        <f>'将来負担比率（分子）の構造'!M$43</f>
        <v>710</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4416</v>
      </c>
      <c r="C66" s="157"/>
      <c r="D66" s="157"/>
      <c r="E66" s="157">
        <f>'将来負担比率（分子）の構造'!J$41</f>
        <v>4209</v>
      </c>
      <c r="F66" s="157"/>
      <c r="G66" s="157"/>
      <c r="H66" s="157">
        <f>'将来負担比率（分子）の構造'!K$41</f>
        <v>3747</v>
      </c>
      <c r="I66" s="157"/>
      <c r="J66" s="157"/>
      <c r="K66" s="157">
        <f>'将来負担比率（分子）の構造'!L$41</f>
        <v>3466</v>
      </c>
      <c r="L66" s="157"/>
      <c r="M66" s="157"/>
      <c r="N66" s="157">
        <f>'将来負担比率（分子）の構造'!M$41</f>
        <v>3158</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1440</v>
      </c>
      <c r="C72" s="161">
        <f>基金残高に係る経年分析!G55</f>
        <v>1581</v>
      </c>
      <c r="D72" s="161">
        <f>基金残高に係る経年分析!H55</f>
        <v>1350</v>
      </c>
    </row>
    <row r="73" spans="1:16" x14ac:dyDescent="0.15">
      <c r="A73" s="160" t="s">
        <v>74</v>
      </c>
      <c r="B73" s="161">
        <f>基金残高に係る経年分析!F56</f>
        <v>354</v>
      </c>
      <c r="C73" s="161">
        <f>基金残高に係る経年分析!G56</f>
        <v>354</v>
      </c>
      <c r="D73" s="161">
        <f>基金残高に係る経年分析!H56</f>
        <v>354</v>
      </c>
    </row>
    <row r="74" spans="1:16" x14ac:dyDescent="0.15">
      <c r="A74" s="160" t="s">
        <v>75</v>
      </c>
      <c r="B74" s="161">
        <f>基金残高に係る経年分析!F57</f>
        <v>621</v>
      </c>
      <c r="C74" s="161">
        <f>基金残高に係る経年分析!G57</f>
        <v>646</v>
      </c>
      <c r="D74" s="161">
        <f>基金残高に係る経年分析!H57</f>
        <v>648</v>
      </c>
    </row>
  </sheetData>
  <sheetProtection algorithmName="SHA-512" hashValue="+gMH+dgmNHOTYN7j85qBFUe9zxqKePdMH2ygbrtrKzgaDsbPh6wTjg0Y9ZLgkvCAyeLnfSlsqpuIXw19QnlRZg==" saltValue="3DjRyY61ZOYyOHjNq90/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M8" sqref="AM8:AT8"/>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789111</v>
      </c>
      <c r="S5" s="600"/>
      <c r="T5" s="600"/>
      <c r="U5" s="600"/>
      <c r="V5" s="600"/>
      <c r="W5" s="600"/>
      <c r="X5" s="600"/>
      <c r="Y5" s="601"/>
      <c r="Z5" s="602">
        <v>13.1</v>
      </c>
      <c r="AA5" s="602"/>
      <c r="AB5" s="602"/>
      <c r="AC5" s="602"/>
      <c r="AD5" s="603">
        <v>789111</v>
      </c>
      <c r="AE5" s="603"/>
      <c r="AF5" s="603"/>
      <c r="AG5" s="603"/>
      <c r="AH5" s="603"/>
      <c r="AI5" s="603"/>
      <c r="AJ5" s="603"/>
      <c r="AK5" s="603"/>
      <c r="AL5" s="604">
        <v>21.8</v>
      </c>
      <c r="AM5" s="605"/>
      <c r="AN5" s="605"/>
      <c r="AO5" s="606"/>
      <c r="AP5" s="596" t="s">
        <v>216</v>
      </c>
      <c r="AQ5" s="597"/>
      <c r="AR5" s="597"/>
      <c r="AS5" s="597"/>
      <c r="AT5" s="597"/>
      <c r="AU5" s="597"/>
      <c r="AV5" s="597"/>
      <c r="AW5" s="597"/>
      <c r="AX5" s="597"/>
      <c r="AY5" s="597"/>
      <c r="AZ5" s="597"/>
      <c r="BA5" s="597"/>
      <c r="BB5" s="597"/>
      <c r="BC5" s="597"/>
      <c r="BD5" s="597"/>
      <c r="BE5" s="597"/>
      <c r="BF5" s="598"/>
      <c r="BG5" s="610">
        <v>789111</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65753</v>
      </c>
      <c r="S6" s="611"/>
      <c r="T6" s="611"/>
      <c r="U6" s="611"/>
      <c r="V6" s="611"/>
      <c r="W6" s="611"/>
      <c r="X6" s="611"/>
      <c r="Y6" s="612"/>
      <c r="Z6" s="613">
        <v>1.1000000000000001</v>
      </c>
      <c r="AA6" s="613"/>
      <c r="AB6" s="613"/>
      <c r="AC6" s="613"/>
      <c r="AD6" s="614">
        <v>65753</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789111</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59017</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59017</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399</v>
      </c>
      <c r="S7" s="611"/>
      <c r="T7" s="611"/>
      <c r="U7" s="611"/>
      <c r="V7" s="611"/>
      <c r="W7" s="611"/>
      <c r="X7" s="611"/>
      <c r="Y7" s="612"/>
      <c r="Z7" s="613">
        <v>0</v>
      </c>
      <c r="AA7" s="613"/>
      <c r="AB7" s="613"/>
      <c r="AC7" s="613"/>
      <c r="AD7" s="614">
        <v>399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344952</v>
      </c>
      <c r="BH7" s="611"/>
      <c r="BI7" s="611"/>
      <c r="BJ7" s="611"/>
      <c r="BK7" s="611"/>
      <c r="BL7" s="611"/>
      <c r="BM7" s="611"/>
      <c r="BN7" s="612"/>
      <c r="BO7" s="613">
        <v>43.7</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923716</v>
      </c>
      <c r="CS7" s="611"/>
      <c r="CT7" s="611"/>
      <c r="CU7" s="611"/>
      <c r="CV7" s="611"/>
      <c r="CW7" s="611"/>
      <c r="CX7" s="611"/>
      <c r="CY7" s="612"/>
      <c r="CZ7" s="613">
        <v>16.2</v>
      </c>
      <c r="DA7" s="613"/>
      <c r="DB7" s="613"/>
      <c r="DC7" s="613"/>
      <c r="DD7" s="619">
        <v>8679</v>
      </c>
      <c r="DE7" s="611"/>
      <c r="DF7" s="611"/>
      <c r="DG7" s="611"/>
      <c r="DH7" s="611"/>
      <c r="DI7" s="611"/>
      <c r="DJ7" s="611"/>
      <c r="DK7" s="611"/>
      <c r="DL7" s="611"/>
      <c r="DM7" s="611"/>
      <c r="DN7" s="611"/>
      <c r="DO7" s="611"/>
      <c r="DP7" s="612"/>
      <c r="DQ7" s="619">
        <v>814213</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9370</v>
      </c>
      <c r="S8" s="611"/>
      <c r="T8" s="611"/>
      <c r="U8" s="611"/>
      <c r="V8" s="611"/>
      <c r="W8" s="611"/>
      <c r="X8" s="611"/>
      <c r="Y8" s="612"/>
      <c r="Z8" s="613">
        <v>0.2</v>
      </c>
      <c r="AA8" s="613"/>
      <c r="AB8" s="613"/>
      <c r="AC8" s="613"/>
      <c r="AD8" s="614">
        <v>9370</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11506</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1717339</v>
      </c>
      <c r="CS8" s="611"/>
      <c r="CT8" s="611"/>
      <c r="CU8" s="611"/>
      <c r="CV8" s="611"/>
      <c r="CW8" s="611"/>
      <c r="CX8" s="611"/>
      <c r="CY8" s="612"/>
      <c r="CZ8" s="613">
        <v>30.1</v>
      </c>
      <c r="DA8" s="613"/>
      <c r="DB8" s="613"/>
      <c r="DC8" s="613"/>
      <c r="DD8" s="619">
        <v>23460</v>
      </c>
      <c r="DE8" s="611"/>
      <c r="DF8" s="611"/>
      <c r="DG8" s="611"/>
      <c r="DH8" s="611"/>
      <c r="DI8" s="611"/>
      <c r="DJ8" s="611"/>
      <c r="DK8" s="611"/>
      <c r="DL8" s="611"/>
      <c r="DM8" s="611"/>
      <c r="DN8" s="611"/>
      <c r="DO8" s="611"/>
      <c r="DP8" s="612"/>
      <c r="DQ8" s="619">
        <v>1043125</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13009</v>
      </c>
      <c r="S9" s="611"/>
      <c r="T9" s="611"/>
      <c r="U9" s="611"/>
      <c r="V9" s="611"/>
      <c r="W9" s="611"/>
      <c r="X9" s="611"/>
      <c r="Y9" s="612"/>
      <c r="Z9" s="613">
        <v>0.2</v>
      </c>
      <c r="AA9" s="613"/>
      <c r="AB9" s="613"/>
      <c r="AC9" s="613"/>
      <c r="AD9" s="614">
        <v>13009</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293371</v>
      </c>
      <c r="BH9" s="611"/>
      <c r="BI9" s="611"/>
      <c r="BJ9" s="611"/>
      <c r="BK9" s="611"/>
      <c r="BL9" s="611"/>
      <c r="BM9" s="611"/>
      <c r="BN9" s="612"/>
      <c r="BO9" s="613">
        <v>37.200000000000003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565049</v>
      </c>
      <c r="CS9" s="611"/>
      <c r="CT9" s="611"/>
      <c r="CU9" s="611"/>
      <c r="CV9" s="611"/>
      <c r="CW9" s="611"/>
      <c r="CX9" s="611"/>
      <c r="CY9" s="612"/>
      <c r="CZ9" s="613">
        <v>9.9</v>
      </c>
      <c r="DA9" s="613"/>
      <c r="DB9" s="613"/>
      <c r="DC9" s="613"/>
      <c r="DD9" s="619" t="s">
        <v>122</v>
      </c>
      <c r="DE9" s="611"/>
      <c r="DF9" s="611"/>
      <c r="DG9" s="611"/>
      <c r="DH9" s="611"/>
      <c r="DI9" s="611"/>
      <c r="DJ9" s="611"/>
      <c r="DK9" s="611"/>
      <c r="DL9" s="611"/>
      <c r="DM9" s="611"/>
      <c r="DN9" s="611"/>
      <c r="DO9" s="611"/>
      <c r="DP9" s="612"/>
      <c r="DQ9" s="619">
        <v>529669</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20181</v>
      </c>
      <c r="BH10" s="611"/>
      <c r="BI10" s="611"/>
      <c r="BJ10" s="611"/>
      <c r="BK10" s="611"/>
      <c r="BL10" s="611"/>
      <c r="BM10" s="611"/>
      <c r="BN10" s="612"/>
      <c r="BO10" s="613">
        <v>2.6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202419</v>
      </c>
      <c r="S11" s="611"/>
      <c r="T11" s="611"/>
      <c r="U11" s="611"/>
      <c r="V11" s="611"/>
      <c r="W11" s="611"/>
      <c r="X11" s="611"/>
      <c r="Y11" s="612"/>
      <c r="Z11" s="615">
        <v>3.4</v>
      </c>
      <c r="AA11" s="616"/>
      <c r="AB11" s="616"/>
      <c r="AC11" s="622"/>
      <c r="AD11" s="619">
        <v>202419</v>
      </c>
      <c r="AE11" s="611"/>
      <c r="AF11" s="611"/>
      <c r="AG11" s="611"/>
      <c r="AH11" s="611"/>
      <c r="AI11" s="611"/>
      <c r="AJ11" s="611"/>
      <c r="AK11" s="612"/>
      <c r="AL11" s="615">
        <v>5.6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19894</v>
      </c>
      <c r="BH11" s="611"/>
      <c r="BI11" s="611"/>
      <c r="BJ11" s="611"/>
      <c r="BK11" s="611"/>
      <c r="BL11" s="611"/>
      <c r="BM11" s="611"/>
      <c r="BN11" s="612"/>
      <c r="BO11" s="613">
        <v>2.5</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369071</v>
      </c>
      <c r="CS11" s="611"/>
      <c r="CT11" s="611"/>
      <c r="CU11" s="611"/>
      <c r="CV11" s="611"/>
      <c r="CW11" s="611"/>
      <c r="CX11" s="611"/>
      <c r="CY11" s="612"/>
      <c r="CZ11" s="613">
        <v>6.5</v>
      </c>
      <c r="DA11" s="613"/>
      <c r="DB11" s="613"/>
      <c r="DC11" s="613"/>
      <c r="DD11" s="619">
        <v>125812</v>
      </c>
      <c r="DE11" s="611"/>
      <c r="DF11" s="611"/>
      <c r="DG11" s="611"/>
      <c r="DH11" s="611"/>
      <c r="DI11" s="611"/>
      <c r="DJ11" s="611"/>
      <c r="DK11" s="611"/>
      <c r="DL11" s="611"/>
      <c r="DM11" s="611"/>
      <c r="DN11" s="611"/>
      <c r="DO11" s="611"/>
      <c r="DP11" s="612"/>
      <c r="DQ11" s="619">
        <v>180227</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348375</v>
      </c>
      <c r="BH12" s="611"/>
      <c r="BI12" s="611"/>
      <c r="BJ12" s="611"/>
      <c r="BK12" s="611"/>
      <c r="BL12" s="611"/>
      <c r="BM12" s="611"/>
      <c r="BN12" s="612"/>
      <c r="BO12" s="613">
        <v>44.1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148184</v>
      </c>
      <c r="CS12" s="611"/>
      <c r="CT12" s="611"/>
      <c r="CU12" s="611"/>
      <c r="CV12" s="611"/>
      <c r="CW12" s="611"/>
      <c r="CX12" s="611"/>
      <c r="CY12" s="612"/>
      <c r="CZ12" s="613">
        <v>2.6</v>
      </c>
      <c r="DA12" s="613"/>
      <c r="DB12" s="613"/>
      <c r="DC12" s="613"/>
      <c r="DD12" s="619">
        <v>23954</v>
      </c>
      <c r="DE12" s="611"/>
      <c r="DF12" s="611"/>
      <c r="DG12" s="611"/>
      <c r="DH12" s="611"/>
      <c r="DI12" s="611"/>
      <c r="DJ12" s="611"/>
      <c r="DK12" s="611"/>
      <c r="DL12" s="611"/>
      <c r="DM12" s="611"/>
      <c r="DN12" s="611"/>
      <c r="DO12" s="611"/>
      <c r="DP12" s="612"/>
      <c r="DQ12" s="619">
        <v>146843</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347063</v>
      </c>
      <c r="BH13" s="611"/>
      <c r="BI13" s="611"/>
      <c r="BJ13" s="611"/>
      <c r="BK13" s="611"/>
      <c r="BL13" s="611"/>
      <c r="BM13" s="611"/>
      <c r="BN13" s="612"/>
      <c r="BO13" s="613">
        <v>44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692785</v>
      </c>
      <c r="CS13" s="611"/>
      <c r="CT13" s="611"/>
      <c r="CU13" s="611"/>
      <c r="CV13" s="611"/>
      <c r="CW13" s="611"/>
      <c r="CX13" s="611"/>
      <c r="CY13" s="612"/>
      <c r="CZ13" s="613">
        <v>12.1</v>
      </c>
      <c r="DA13" s="613"/>
      <c r="DB13" s="613"/>
      <c r="DC13" s="613"/>
      <c r="DD13" s="619">
        <v>360642</v>
      </c>
      <c r="DE13" s="611"/>
      <c r="DF13" s="611"/>
      <c r="DG13" s="611"/>
      <c r="DH13" s="611"/>
      <c r="DI13" s="611"/>
      <c r="DJ13" s="611"/>
      <c r="DK13" s="611"/>
      <c r="DL13" s="611"/>
      <c r="DM13" s="611"/>
      <c r="DN13" s="611"/>
      <c r="DO13" s="611"/>
      <c r="DP13" s="612"/>
      <c r="DQ13" s="619">
        <v>413386</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40001</v>
      </c>
      <c r="BH14" s="611"/>
      <c r="BI14" s="611"/>
      <c r="BJ14" s="611"/>
      <c r="BK14" s="611"/>
      <c r="BL14" s="611"/>
      <c r="BM14" s="611"/>
      <c r="BN14" s="612"/>
      <c r="BO14" s="613">
        <v>5.0999999999999996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269059</v>
      </c>
      <c r="CS14" s="611"/>
      <c r="CT14" s="611"/>
      <c r="CU14" s="611"/>
      <c r="CV14" s="611"/>
      <c r="CW14" s="611"/>
      <c r="CX14" s="611"/>
      <c r="CY14" s="612"/>
      <c r="CZ14" s="613">
        <v>4.7</v>
      </c>
      <c r="DA14" s="613"/>
      <c r="DB14" s="613"/>
      <c r="DC14" s="613"/>
      <c r="DD14" s="619">
        <v>11660</v>
      </c>
      <c r="DE14" s="611"/>
      <c r="DF14" s="611"/>
      <c r="DG14" s="611"/>
      <c r="DH14" s="611"/>
      <c r="DI14" s="611"/>
      <c r="DJ14" s="611"/>
      <c r="DK14" s="611"/>
      <c r="DL14" s="611"/>
      <c r="DM14" s="611"/>
      <c r="DN14" s="611"/>
      <c r="DO14" s="611"/>
      <c r="DP14" s="612"/>
      <c r="DQ14" s="619">
        <v>243465</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8754</v>
      </c>
      <c r="S15" s="611"/>
      <c r="T15" s="611"/>
      <c r="U15" s="611"/>
      <c r="V15" s="611"/>
      <c r="W15" s="611"/>
      <c r="X15" s="611"/>
      <c r="Y15" s="612"/>
      <c r="Z15" s="613">
        <v>0.1</v>
      </c>
      <c r="AA15" s="613"/>
      <c r="AB15" s="613"/>
      <c r="AC15" s="613"/>
      <c r="AD15" s="614">
        <v>8754</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55783</v>
      </c>
      <c r="BH15" s="611"/>
      <c r="BI15" s="611"/>
      <c r="BJ15" s="611"/>
      <c r="BK15" s="611"/>
      <c r="BL15" s="611"/>
      <c r="BM15" s="611"/>
      <c r="BN15" s="612"/>
      <c r="BO15" s="613">
        <v>7.1</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435872</v>
      </c>
      <c r="CS15" s="611"/>
      <c r="CT15" s="611"/>
      <c r="CU15" s="611"/>
      <c r="CV15" s="611"/>
      <c r="CW15" s="611"/>
      <c r="CX15" s="611"/>
      <c r="CY15" s="612"/>
      <c r="CZ15" s="613">
        <v>7.6</v>
      </c>
      <c r="DA15" s="613"/>
      <c r="DB15" s="613"/>
      <c r="DC15" s="613"/>
      <c r="DD15" s="619">
        <v>41195</v>
      </c>
      <c r="DE15" s="611"/>
      <c r="DF15" s="611"/>
      <c r="DG15" s="611"/>
      <c r="DH15" s="611"/>
      <c r="DI15" s="611"/>
      <c r="DJ15" s="611"/>
      <c r="DK15" s="611"/>
      <c r="DL15" s="611"/>
      <c r="DM15" s="611"/>
      <c r="DN15" s="611"/>
      <c r="DO15" s="611"/>
      <c r="DP15" s="612"/>
      <c r="DQ15" s="619">
        <v>322782</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21053</v>
      </c>
      <c r="S16" s="611"/>
      <c r="T16" s="611"/>
      <c r="U16" s="611"/>
      <c r="V16" s="611"/>
      <c r="W16" s="611"/>
      <c r="X16" s="611"/>
      <c r="Y16" s="612"/>
      <c r="Z16" s="613">
        <v>0.3</v>
      </c>
      <c r="AA16" s="613"/>
      <c r="AB16" s="613"/>
      <c r="AC16" s="613"/>
      <c r="AD16" s="614">
        <v>21053</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15097</v>
      </c>
      <c r="CS16" s="611"/>
      <c r="CT16" s="611"/>
      <c r="CU16" s="611"/>
      <c r="CV16" s="611"/>
      <c r="CW16" s="611"/>
      <c r="CX16" s="611"/>
      <c r="CY16" s="612"/>
      <c r="CZ16" s="613">
        <v>0.3</v>
      </c>
      <c r="DA16" s="613"/>
      <c r="DB16" s="613"/>
      <c r="DC16" s="613"/>
      <c r="DD16" s="619" t="s">
        <v>122</v>
      </c>
      <c r="DE16" s="611"/>
      <c r="DF16" s="611"/>
      <c r="DG16" s="611"/>
      <c r="DH16" s="611"/>
      <c r="DI16" s="611"/>
      <c r="DJ16" s="611"/>
      <c r="DK16" s="611"/>
      <c r="DL16" s="611"/>
      <c r="DM16" s="611"/>
      <c r="DN16" s="611"/>
      <c r="DO16" s="611"/>
      <c r="DP16" s="612"/>
      <c r="DQ16" s="619">
        <v>2486</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34872</v>
      </c>
      <c r="S17" s="611"/>
      <c r="T17" s="611"/>
      <c r="U17" s="611"/>
      <c r="V17" s="611"/>
      <c r="W17" s="611"/>
      <c r="X17" s="611"/>
      <c r="Y17" s="612"/>
      <c r="Z17" s="613">
        <v>0.6</v>
      </c>
      <c r="AA17" s="613"/>
      <c r="AB17" s="613"/>
      <c r="AC17" s="613"/>
      <c r="AD17" s="614">
        <v>34872</v>
      </c>
      <c r="AE17" s="614"/>
      <c r="AF17" s="614"/>
      <c r="AG17" s="614"/>
      <c r="AH17" s="614"/>
      <c r="AI17" s="614"/>
      <c r="AJ17" s="614"/>
      <c r="AK17" s="614"/>
      <c r="AL17" s="615">
        <v>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518137</v>
      </c>
      <c r="CS17" s="611"/>
      <c r="CT17" s="611"/>
      <c r="CU17" s="611"/>
      <c r="CV17" s="611"/>
      <c r="CW17" s="611"/>
      <c r="CX17" s="611"/>
      <c r="CY17" s="612"/>
      <c r="CZ17" s="613">
        <v>9.1</v>
      </c>
      <c r="DA17" s="613"/>
      <c r="DB17" s="613"/>
      <c r="DC17" s="613"/>
      <c r="DD17" s="619" t="s">
        <v>122</v>
      </c>
      <c r="DE17" s="611"/>
      <c r="DF17" s="611"/>
      <c r="DG17" s="611"/>
      <c r="DH17" s="611"/>
      <c r="DI17" s="611"/>
      <c r="DJ17" s="611"/>
      <c r="DK17" s="611"/>
      <c r="DL17" s="611"/>
      <c r="DM17" s="611"/>
      <c r="DN17" s="611"/>
      <c r="DO17" s="611"/>
      <c r="DP17" s="612"/>
      <c r="DQ17" s="619">
        <v>513323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4564</v>
      </c>
      <c r="S18" s="611"/>
      <c r="T18" s="611"/>
      <c r="U18" s="611"/>
      <c r="V18" s="611"/>
      <c r="W18" s="611"/>
      <c r="X18" s="611"/>
      <c r="Y18" s="612"/>
      <c r="Z18" s="613">
        <v>0.1</v>
      </c>
      <c r="AA18" s="613"/>
      <c r="AB18" s="613"/>
      <c r="AC18" s="613"/>
      <c r="AD18" s="614">
        <v>4564</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30264</v>
      </c>
      <c r="S19" s="611"/>
      <c r="T19" s="611"/>
      <c r="U19" s="611"/>
      <c r="V19" s="611"/>
      <c r="W19" s="611"/>
      <c r="X19" s="611"/>
      <c r="Y19" s="612"/>
      <c r="Z19" s="613">
        <v>0.5</v>
      </c>
      <c r="AA19" s="613"/>
      <c r="AB19" s="613"/>
      <c r="AC19" s="613"/>
      <c r="AD19" s="614">
        <v>30264</v>
      </c>
      <c r="AE19" s="614"/>
      <c r="AF19" s="614"/>
      <c r="AG19" s="614"/>
      <c r="AH19" s="614"/>
      <c r="AI19" s="614"/>
      <c r="AJ19" s="614"/>
      <c r="AK19" s="614"/>
      <c r="AL19" s="615">
        <v>0.8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44</v>
      </c>
      <c r="S20" s="611"/>
      <c r="T20" s="611"/>
      <c r="U20" s="611"/>
      <c r="V20" s="611"/>
      <c r="W20" s="611"/>
      <c r="X20" s="611"/>
      <c r="Y20" s="612"/>
      <c r="Z20" s="613">
        <v>0</v>
      </c>
      <c r="AA20" s="613"/>
      <c r="AB20" s="613"/>
      <c r="AC20" s="613"/>
      <c r="AD20" s="614">
        <v>44</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5713326</v>
      </c>
      <c r="CS20" s="611"/>
      <c r="CT20" s="611"/>
      <c r="CU20" s="611"/>
      <c r="CV20" s="611"/>
      <c r="CW20" s="611"/>
      <c r="CX20" s="611"/>
      <c r="CY20" s="612"/>
      <c r="CZ20" s="613">
        <v>100</v>
      </c>
      <c r="DA20" s="613"/>
      <c r="DB20" s="613"/>
      <c r="DC20" s="613"/>
      <c r="DD20" s="619">
        <v>595402</v>
      </c>
      <c r="DE20" s="611"/>
      <c r="DF20" s="611"/>
      <c r="DG20" s="611"/>
      <c r="DH20" s="611"/>
      <c r="DI20" s="611"/>
      <c r="DJ20" s="611"/>
      <c r="DK20" s="611"/>
      <c r="DL20" s="611"/>
      <c r="DM20" s="611"/>
      <c r="DN20" s="611"/>
      <c r="DO20" s="611"/>
      <c r="DP20" s="612"/>
      <c r="DQ20" s="619">
        <v>4268536</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2654325</v>
      </c>
      <c r="S21" s="611"/>
      <c r="T21" s="611"/>
      <c r="U21" s="611"/>
      <c r="V21" s="611"/>
      <c r="W21" s="611"/>
      <c r="X21" s="611"/>
      <c r="Y21" s="612"/>
      <c r="Z21" s="613">
        <v>43.9</v>
      </c>
      <c r="AA21" s="613"/>
      <c r="AB21" s="613"/>
      <c r="AC21" s="613"/>
      <c r="AD21" s="614">
        <v>2456793</v>
      </c>
      <c r="AE21" s="614"/>
      <c r="AF21" s="614"/>
      <c r="AG21" s="614"/>
      <c r="AH21" s="614"/>
      <c r="AI21" s="614"/>
      <c r="AJ21" s="614"/>
      <c r="AK21" s="614"/>
      <c r="AL21" s="615">
        <v>67.8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2456793</v>
      </c>
      <c r="S22" s="611"/>
      <c r="T22" s="611"/>
      <c r="U22" s="611"/>
      <c r="V22" s="611"/>
      <c r="W22" s="611"/>
      <c r="X22" s="611"/>
      <c r="Y22" s="612"/>
      <c r="Z22" s="613">
        <v>40.700000000000003</v>
      </c>
      <c r="AA22" s="613"/>
      <c r="AB22" s="613"/>
      <c r="AC22" s="613"/>
      <c r="AD22" s="614">
        <v>2456793</v>
      </c>
      <c r="AE22" s="614"/>
      <c r="AF22" s="614"/>
      <c r="AG22" s="614"/>
      <c r="AH22" s="614"/>
      <c r="AI22" s="614"/>
      <c r="AJ22" s="614"/>
      <c r="AK22" s="614"/>
      <c r="AL22" s="615">
        <v>67.8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197532</v>
      </c>
      <c r="S23" s="611"/>
      <c r="T23" s="611"/>
      <c r="U23" s="611"/>
      <c r="V23" s="611"/>
      <c r="W23" s="611"/>
      <c r="X23" s="611"/>
      <c r="Y23" s="612"/>
      <c r="Z23" s="613">
        <v>3.3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2269655</v>
      </c>
      <c r="CS24" s="600"/>
      <c r="CT24" s="600"/>
      <c r="CU24" s="600"/>
      <c r="CV24" s="600"/>
      <c r="CW24" s="600"/>
      <c r="CX24" s="600"/>
      <c r="CY24" s="601"/>
      <c r="CZ24" s="604">
        <v>39.700000000000003</v>
      </c>
      <c r="DA24" s="605"/>
      <c r="DB24" s="605"/>
      <c r="DC24" s="621"/>
      <c r="DD24" s="642">
        <v>1873429</v>
      </c>
      <c r="DE24" s="600"/>
      <c r="DF24" s="600"/>
      <c r="DG24" s="600"/>
      <c r="DH24" s="600"/>
      <c r="DI24" s="600"/>
      <c r="DJ24" s="600"/>
      <c r="DK24" s="601"/>
      <c r="DL24" s="642">
        <v>1782771</v>
      </c>
      <c r="DM24" s="600"/>
      <c r="DN24" s="600"/>
      <c r="DO24" s="600"/>
      <c r="DP24" s="600"/>
      <c r="DQ24" s="600"/>
      <c r="DR24" s="600"/>
      <c r="DS24" s="600"/>
      <c r="DT24" s="600"/>
      <c r="DU24" s="600"/>
      <c r="DV24" s="601"/>
      <c r="DW24" s="604">
        <v>49.1</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3799065</v>
      </c>
      <c r="S25" s="611"/>
      <c r="T25" s="611"/>
      <c r="U25" s="611"/>
      <c r="V25" s="611"/>
      <c r="W25" s="611"/>
      <c r="X25" s="611"/>
      <c r="Y25" s="612"/>
      <c r="Z25" s="613">
        <v>62.9</v>
      </c>
      <c r="AA25" s="613"/>
      <c r="AB25" s="613"/>
      <c r="AC25" s="613"/>
      <c r="AD25" s="614">
        <v>3601533</v>
      </c>
      <c r="AE25" s="614"/>
      <c r="AF25" s="614"/>
      <c r="AG25" s="614"/>
      <c r="AH25" s="614"/>
      <c r="AI25" s="614"/>
      <c r="AJ25" s="614"/>
      <c r="AK25" s="614"/>
      <c r="AL25" s="615">
        <v>99.3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1272444</v>
      </c>
      <c r="CS25" s="643"/>
      <c r="CT25" s="643"/>
      <c r="CU25" s="643"/>
      <c r="CV25" s="643"/>
      <c r="CW25" s="643"/>
      <c r="CX25" s="643"/>
      <c r="CY25" s="644"/>
      <c r="CZ25" s="615">
        <v>22.3</v>
      </c>
      <c r="DA25" s="640"/>
      <c r="DB25" s="640"/>
      <c r="DC25" s="645"/>
      <c r="DD25" s="619">
        <v>1182784</v>
      </c>
      <c r="DE25" s="643"/>
      <c r="DF25" s="643"/>
      <c r="DG25" s="643"/>
      <c r="DH25" s="643"/>
      <c r="DI25" s="643"/>
      <c r="DJ25" s="643"/>
      <c r="DK25" s="644"/>
      <c r="DL25" s="619">
        <v>1092226</v>
      </c>
      <c r="DM25" s="643"/>
      <c r="DN25" s="643"/>
      <c r="DO25" s="643"/>
      <c r="DP25" s="643"/>
      <c r="DQ25" s="643"/>
      <c r="DR25" s="643"/>
      <c r="DS25" s="643"/>
      <c r="DT25" s="643"/>
      <c r="DU25" s="643"/>
      <c r="DV25" s="644"/>
      <c r="DW25" s="615">
        <v>30.1</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572</v>
      </c>
      <c r="S26" s="611"/>
      <c r="T26" s="611"/>
      <c r="U26" s="611"/>
      <c r="V26" s="611"/>
      <c r="W26" s="611"/>
      <c r="X26" s="611"/>
      <c r="Y26" s="612"/>
      <c r="Z26" s="613">
        <v>0</v>
      </c>
      <c r="AA26" s="613"/>
      <c r="AB26" s="613"/>
      <c r="AC26" s="613"/>
      <c r="AD26" s="614">
        <v>572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652146</v>
      </c>
      <c r="CS26" s="611"/>
      <c r="CT26" s="611"/>
      <c r="CU26" s="611"/>
      <c r="CV26" s="611"/>
      <c r="CW26" s="611"/>
      <c r="CX26" s="611"/>
      <c r="CY26" s="612"/>
      <c r="CZ26" s="615">
        <v>11.4</v>
      </c>
      <c r="DA26" s="640"/>
      <c r="DB26" s="640"/>
      <c r="DC26" s="645"/>
      <c r="DD26" s="619">
        <v>624495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69635</v>
      </c>
      <c r="S27" s="611"/>
      <c r="T27" s="611"/>
      <c r="U27" s="611"/>
      <c r="V27" s="611"/>
      <c r="W27" s="611"/>
      <c r="X27" s="611"/>
      <c r="Y27" s="612"/>
      <c r="Z27" s="613">
        <v>1.2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789111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479074</v>
      </c>
      <c r="CS27" s="643"/>
      <c r="CT27" s="643"/>
      <c r="CU27" s="643"/>
      <c r="CV27" s="643"/>
      <c r="CW27" s="643"/>
      <c r="CX27" s="643"/>
      <c r="CY27" s="644"/>
      <c r="CZ27" s="615">
        <v>8.4</v>
      </c>
      <c r="DA27" s="640"/>
      <c r="DB27" s="640"/>
      <c r="DC27" s="645"/>
      <c r="DD27" s="619">
        <v>177322</v>
      </c>
      <c r="DE27" s="643"/>
      <c r="DF27" s="643"/>
      <c r="DG27" s="643"/>
      <c r="DH27" s="643"/>
      <c r="DI27" s="643"/>
      <c r="DJ27" s="643"/>
      <c r="DK27" s="644"/>
      <c r="DL27" s="619">
        <v>177222</v>
      </c>
      <c r="DM27" s="643"/>
      <c r="DN27" s="643"/>
      <c r="DO27" s="643"/>
      <c r="DP27" s="643"/>
      <c r="DQ27" s="643"/>
      <c r="DR27" s="643"/>
      <c r="DS27" s="643"/>
      <c r="DT27" s="643"/>
      <c r="DU27" s="643"/>
      <c r="DV27" s="644"/>
      <c r="DW27" s="615">
        <v>4.9000000000000004</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22093</v>
      </c>
      <c r="S28" s="611"/>
      <c r="T28" s="611"/>
      <c r="U28" s="611"/>
      <c r="V28" s="611"/>
      <c r="W28" s="611"/>
      <c r="X28" s="611"/>
      <c r="Y28" s="612"/>
      <c r="Z28" s="613">
        <v>0.4</v>
      </c>
      <c r="AA28" s="613"/>
      <c r="AB28" s="613"/>
      <c r="AC28" s="613"/>
      <c r="AD28" s="614">
        <v>8631</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518137</v>
      </c>
      <c r="CS28" s="611"/>
      <c r="CT28" s="611"/>
      <c r="CU28" s="611"/>
      <c r="CV28" s="611"/>
      <c r="CW28" s="611"/>
      <c r="CX28" s="611"/>
      <c r="CY28" s="612"/>
      <c r="CZ28" s="615">
        <v>9.1</v>
      </c>
      <c r="DA28" s="640"/>
      <c r="DB28" s="640"/>
      <c r="DC28" s="645"/>
      <c r="DD28" s="619">
        <v>513323</v>
      </c>
      <c r="DE28" s="611"/>
      <c r="DF28" s="611"/>
      <c r="DG28" s="611"/>
      <c r="DH28" s="611"/>
      <c r="DI28" s="611"/>
      <c r="DJ28" s="611"/>
      <c r="DK28" s="612"/>
      <c r="DL28" s="619">
        <v>513323</v>
      </c>
      <c r="DM28" s="611"/>
      <c r="DN28" s="611"/>
      <c r="DO28" s="611"/>
      <c r="DP28" s="611"/>
      <c r="DQ28" s="611"/>
      <c r="DR28" s="611"/>
      <c r="DS28" s="611"/>
      <c r="DT28" s="611"/>
      <c r="DU28" s="611"/>
      <c r="DV28" s="612"/>
      <c r="DW28" s="615">
        <v>14.1</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3859</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517989</v>
      </c>
      <c r="CS29" s="643"/>
      <c r="CT29" s="643"/>
      <c r="CU29" s="643"/>
      <c r="CV29" s="643"/>
      <c r="CW29" s="643"/>
      <c r="CX29" s="643"/>
      <c r="CY29" s="644"/>
      <c r="CZ29" s="615">
        <v>9.1</v>
      </c>
      <c r="DA29" s="640"/>
      <c r="DB29" s="640"/>
      <c r="DC29" s="645"/>
      <c r="DD29" s="619">
        <v>513175</v>
      </c>
      <c r="DE29" s="643"/>
      <c r="DF29" s="643"/>
      <c r="DG29" s="643"/>
      <c r="DH29" s="643"/>
      <c r="DI29" s="643"/>
      <c r="DJ29" s="643"/>
      <c r="DK29" s="644"/>
      <c r="DL29" s="619">
        <v>513175</v>
      </c>
      <c r="DM29" s="643"/>
      <c r="DN29" s="643"/>
      <c r="DO29" s="643"/>
      <c r="DP29" s="643"/>
      <c r="DQ29" s="643"/>
      <c r="DR29" s="643"/>
      <c r="DS29" s="643"/>
      <c r="DT29" s="643"/>
      <c r="DU29" s="643"/>
      <c r="DV29" s="644"/>
      <c r="DW29" s="615">
        <v>14.1</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735743</v>
      </c>
      <c r="S30" s="611"/>
      <c r="T30" s="611"/>
      <c r="U30" s="611"/>
      <c r="V30" s="611"/>
      <c r="W30" s="611"/>
      <c r="X30" s="611"/>
      <c r="Y30" s="612"/>
      <c r="Z30" s="613">
        <v>12.2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508529</v>
      </c>
      <c r="CS30" s="611"/>
      <c r="CT30" s="611"/>
      <c r="CU30" s="611"/>
      <c r="CV30" s="611"/>
      <c r="CW30" s="611"/>
      <c r="CX30" s="611"/>
      <c r="CY30" s="612"/>
      <c r="CZ30" s="615">
        <v>8.9</v>
      </c>
      <c r="DA30" s="640"/>
      <c r="DB30" s="640"/>
      <c r="DC30" s="645"/>
      <c r="DD30" s="619">
        <v>503715</v>
      </c>
      <c r="DE30" s="611"/>
      <c r="DF30" s="611"/>
      <c r="DG30" s="611"/>
      <c r="DH30" s="611"/>
      <c r="DI30" s="611"/>
      <c r="DJ30" s="611"/>
      <c r="DK30" s="612"/>
      <c r="DL30" s="619">
        <v>503715</v>
      </c>
      <c r="DM30" s="611"/>
      <c r="DN30" s="611"/>
      <c r="DO30" s="611"/>
      <c r="DP30" s="611"/>
      <c r="DQ30" s="611"/>
      <c r="DR30" s="611"/>
      <c r="DS30" s="611"/>
      <c r="DT30" s="611"/>
      <c r="DU30" s="611"/>
      <c r="DV30" s="612"/>
      <c r="DW30" s="615">
        <v>13.9</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99.2</v>
      </c>
      <c r="BH31" s="654"/>
      <c r="BI31" s="654"/>
      <c r="BJ31" s="654"/>
      <c r="BK31" s="654"/>
      <c r="BL31" s="654"/>
      <c r="BM31" s="605">
        <v>97.2</v>
      </c>
      <c r="BN31" s="654"/>
      <c r="BO31" s="654"/>
      <c r="BP31" s="654"/>
      <c r="BQ31" s="655"/>
      <c r="BR31" s="657">
        <v>99.2</v>
      </c>
      <c r="BS31" s="654"/>
      <c r="BT31" s="654"/>
      <c r="BU31" s="654"/>
      <c r="BV31" s="654"/>
      <c r="BW31" s="654"/>
      <c r="BX31" s="605">
        <v>97.1</v>
      </c>
      <c r="BY31" s="654"/>
      <c r="BZ31" s="654"/>
      <c r="CA31" s="654"/>
      <c r="CB31" s="655"/>
      <c r="CD31" s="650"/>
      <c r="CE31" s="651"/>
      <c r="CF31" s="607" t="s">
        <v>300</v>
      </c>
      <c r="CG31" s="608"/>
      <c r="CH31" s="608"/>
      <c r="CI31" s="608"/>
      <c r="CJ31" s="608"/>
      <c r="CK31" s="608"/>
      <c r="CL31" s="608"/>
      <c r="CM31" s="608"/>
      <c r="CN31" s="608"/>
      <c r="CO31" s="608"/>
      <c r="CP31" s="608"/>
      <c r="CQ31" s="609"/>
      <c r="CR31" s="610">
        <v>9460</v>
      </c>
      <c r="CS31" s="643"/>
      <c r="CT31" s="643"/>
      <c r="CU31" s="643"/>
      <c r="CV31" s="643"/>
      <c r="CW31" s="643"/>
      <c r="CX31" s="643"/>
      <c r="CY31" s="644"/>
      <c r="CZ31" s="615">
        <v>0.2</v>
      </c>
      <c r="DA31" s="640"/>
      <c r="DB31" s="640"/>
      <c r="DC31" s="645"/>
      <c r="DD31" s="619">
        <v>9460</v>
      </c>
      <c r="DE31" s="643"/>
      <c r="DF31" s="643"/>
      <c r="DG31" s="643"/>
      <c r="DH31" s="643"/>
      <c r="DI31" s="643"/>
      <c r="DJ31" s="643"/>
      <c r="DK31" s="644"/>
      <c r="DL31" s="619">
        <v>9460</v>
      </c>
      <c r="DM31" s="643"/>
      <c r="DN31" s="643"/>
      <c r="DO31" s="643"/>
      <c r="DP31" s="643"/>
      <c r="DQ31" s="643"/>
      <c r="DR31" s="643"/>
      <c r="DS31" s="643"/>
      <c r="DT31" s="643"/>
      <c r="DU31" s="643"/>
      <c r="DV31" s="644"/>
      <c r="DW31" s="615">
        <v>0.3</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348641</v>
      </c>
      <c r="S32" s="611"/>
      <c r="T32" s="611"/>
      <c r="U32" s="611"/>
      <c r="V32" s="611"/>
      <c r="W32" s="611"/>
      <c r="X32" s="611"/>
      <c r="Y32" s="612"/>
      <c r="Z32" s="613">
        <v>5.8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99.5</v>
      </c>
      <c r="BH32" s="643"/>
      <c r="BI32" s="643"/>
      <c r="BJ32" s="643"/>
      <c r="BK32" s="643"/>
      <c r="BL32" s="643"/>
      <c r="BM32" s="616">
        <v>98.1</v>
      </c>
      <c r="BN32" s="643"/>
      <c r="BO32" s="643"/>
      <c r="BP32" s="643"/>
      <c r="BQ32" s="656"/>
      <c r="BR32" s="667">
        <v>99.4</v>
      </c>
      <c r="BS32" s="643"/>
      <c r="BT32" s="643"/>
      <c r="BU32" s="643"/>
      <c r="BV32" s="643"/>
      <c r="BW32" s="643"/>
      <c r="BX32" s="616">
        <v>98</v>
      </c>
      <c r="BY32" s="643"/>
      <c r="BZ32" s="643"/>
      <c r="CA32" s="643"/>
      <c r="CB32" s="656"/>
      <c r="CD32" s="652"/>
      <c r="CE32" s="653"/>
      <c r="CF32" s="607" t="s">
        <v>304</v>
      </c>
      <c r="CG32" s="608"/>
      <c r="CH32" s="608"/>
      <c r="CI32" s="608"/>
      <c r="CJ32" s="608"/>
      <c r="CK32" s="608"/>
      <c r="CL32" s="608"/>
      <c r="CM32" s="608"/>
      <c r="CN32" s="608"/>
      <c r="CO32" s="608"/>
      <c r="CP32" s="608"/>
      <c r="CQ32" s="609"/>
      <c r="CR32" s="610">
        <v>148</v>
      </c>
      <c r="CS32" s="611"/>
      <c r="CT32" s="611"/>
      <c r="CU32" s="611"/>
      <c r="CV32" s="611"/>
      <c r="CW32" s="611"/>
      <c r="CX32" s="611"/>
      <c r="CY32" s="612"/>
      <c r="CZ32" s="615">
        <v>0</v>
      </c>
      <c r="DA32" s="640"/>
      <c r="DB32" s="640"/>
      <c r="DC32" s="645"/>
      <c r="DD32" s="619">
        <v>148</v>
      </c>
      <c r="DE32" s="611"/>
      <c r="DF32" s="611"/>
      <c r="DG32" s="611"/>
      <c r="DH32" s="611"/>
      <c r="DI32" s="611"/>
      <c r="DJ32" s="611"/>
      <c r="DK32" s="612"/>
      <c r="DL32" s="619">
        <v>148</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12602</v>
      </c>
      <c r="S33" s="611"/>
      <c r="T33" s="611"/>
      <c r="U33" s="611"/>
      <c r="V33" s="611"/>
      <c r="W33" s="611"/>
      <c r="X33" s="611"/>
      <c r="Y33" s="612"/>
      <c r="Z33" s="613">
        <v>0.2</v>
      </c>
      <c r="AA33" s="613"/>
      <c r="AB33" s="613"/>
      <c r="AC33" s="613"/>
      <c r="AD33" s="614">
        <v>1182</v>
      </c>
      <c r="AE33" s="614"/>
      <c r="AF33" s="614"/>
      <c r="AG33" s="614"/>
      <c r="AH33" s="614"/>
      <c r="AI33" s="614"/>
      <c r="AJ33" s="614"/>
      <c r="AK33" s="614"/>
      <c r="AL33" s="615">
        <v>0</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v>
      </c>
      <c r="BH33" s="669"/>
      <c r="BI33" s="669"/>
      <c r="BJ33" s="669"/>
      <c r="BK33" s="669"/>
      <c r="BL33" s="669"/>
      <c r="BM33" s="670">
        <v>96.1</v>
      </c>
      <c r="BN33" s="669"/>
      <c r="BO33" s="669"/>
      <c r="BP33" s="669"/>
      <c r="BQ33" s="671"/>
      <c r="BR33" s="668">
        <v>99</v>
      </c>
      <c r="BS33" s="669"/>
      <c r="BT33" s="669"/>
      <c r="BU33" s="669"/>
      <c r="BV33" s="669"/>
      <c r="BW33" s="669"/>
      <c r="BX33" s="670">
        <v>96</v>
      </c>
      <c r="BY33" s="669"/>
      <c r="BZ33" s="669"/>
      <c r="CA33" s="669"/>
      <c r="CB33" s="671"/>
      <c r="CD33" s="607" t="s">
        <v>307</v>
      </c>
      <c r="CE33" s="608"/>
      <c r="CF33" s="608"/>
      <c r="CG33" s="608"/>
      <c r="CH33" s="608"/>
      <c r="CI33" s="608"/>
      <c r="CJ33" s="608"/>
      <c r="CK33" s="608"/>
      <c r="CL33" s="608"/>
      <c r="CM33" s="608"/>
      <c r="CN33" s="608"/>
      <c r="CO33" s="608"/>
      <c r="CP33" s="608"/>
      <c r="CQ33" s="609"/>
      <c r="CR33" s="610">
        <v>2833172</v>
      </c>
      <c r="CS33" s="643"/>
      <c r="CT33" s="643"/>
      <c r="CU33" s="643"/>
      <c r="CV33" s="643"/>
      <c r="CW33" s="643"/>
      <c r="CX33" s="643"/>
      <c r="CY33" s="644"/>
      <c r="CZ33" s="615">
        <v>49.6</v>
      </c>
      <c r="DA33" s="640"/>
      <c r="DB33" s="640"/>
      <c r="DC33" s="645"/>
      <c r="DD33" s="619">
        <v>2167557</v>
      </c>
      <c r="DE33" s="643"/>
      <c r="DF33" s="643"/>
      <c r="DG33" s="643"/>
      <c r="DH33" s="643"/>
      <c r="DI33" s="643"/>
      <c r="DJ33" s="643"/>
      <c r="DK33" s="644"/>
      <c r="DL33" s="619">
        <v>1606188</v>
      </c>
      <c r="DM33" s="643"/>
      <c r="DN33" s="643"/>
      <c r="DO33" s="643"/>
      <c r="DP33" s="643"/>
      <c r="DQ33" s="643"/>
      <c r="DR33" s="643"/>
      <c r="DS33" s="643"/>
      <c r="DT33" s="643"/>
      <c r="DU33" s="643"/>
      <c r="DV33" s="644"/>
      <c r="DW33" s="615">
        <v>44.2</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122379</v>
      </c>
      <c r="S34" s="611"/>
      <c r="T34" s="611"/>
      <c r="U34" s="611"/>
      <c r="V34" s="611"/>
      <c r="W34" s="611"/>
      <c r="X34" s="611"/>
      <c r="Y34" s="612"/>
      <c r="Z34" s="613">
        <v>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932430</v>
      </c>
      <c r="CS34" s="611"/>
      <c r="CT34" s="611"/>
      <c r="CU34" s="611"/>
      <c r="CV34" s="611"/>
      <c r="CW34" s="611"/>
      <c r="CX34" s="611"/>
      <c r="CY34" s="612"/>
      <c r="CZ34" s="615">
        <v>16.3</v>
      </c>
      <c r="DA34" s="640"/>
      <c r="DB34" s="640"/>
      <c r="DC34" s="645"/>
      <c r="DD34" s="619">
        <v>580203</v>
      </c>
      <c r="DE34" s="611"/>
      <c r="DF34" s="611"/>
      <c r="DG34" s="611"/>
      <c r="DH34" s="611"/>
      <c r="DI34" s="611"/>
      <c r="DJ34" s="611"/>
      <c r="DK34" s="612"/>
      <c r="DL34" s="619">
        <v>446612</v>
      </c>
      <c r="DM34" s="611"/>
      <c r="DN34" s="611"/>
      <c r="DO34" s="611"/>
      <c r="DP34" s="611"/>
      <c r="DQ34" s="611"/>
      <c r="DR34" s="611"/>
      <c r="DS34" s="611"/>
      <c r="DT34" s="611"/>
      <c r="DU34" s="611"/>
      <c r="DV34" s="612"/>
      <c r="DW34" s="615">
        <v>12.3</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456056</v>
      </c>
      <c r="S35" s="611"/>
      <c r="T35" s="611"/>
      <c r="U35" s="611"/>
      <c r="V35" s="611"/>
      <c r="W35" s="611"/>
      <c r="X35" s="611"/>
      <c r="Y35" s="612"/>
      <c r="Z35" s="613">
        <v>7.5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41432</v>
      </c>
      <c r="CS35" s="643"/>
      <c r="CT35" s="643"/>
      <c r="CU35" s="643"/>
      <c r="CV35" s="643"/>
      <c r="CW35" s="643"/>
      <c r="CX35" s="643"/>
      <c r="CY35" s="644"/>
      <c r="CZ35" s="615">
        <v>0.7</v>
      </c>
      <c r="DA35" s="640"/>
      <c r="DB35" s="640"/>
      <c r="DC35" s="645"/>
      <c r="DD35" s="619">
        <v>40222</v>
      </c>
      <c r="DE35" s="643"/>
      <c r="DF35" s="643"/>
      <c r="DG35" s="643"/>
      <c r="DH35" s="643"/>
      <c r="DI35" s="643"/>
      <c r="DJ35" s="643"/>
      <c r="DK35" s="644"/>
      <c r="DL35" s="619">
        <v>28309</v>
      </c>
      <c r="DM35" s="643"/>
      <c r="DN35" s="643"/>
      <c r="DO35" s="643"/>
      <c r="DP35" s="643"/>
      <c r="DQ35" s="643"/>
      <c r="DR35" s="643"/>
      <c r="DS35" s="643"/>
      <c r="DT35" s="643"/>
      <c r="DU35" s="643"/>
      <c r="DV35" s="644"/>
      <c r="DW35" s="615">
        <v>0.8</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135308</v>
      </c>
      <c r="S36" s="611"/>
      <c r="T36" s="611"/>
      <c r="U36" s="611"/>
      <c r="V36" s="611"/>
      <c r="W36" s="611"/>
      <c r="X36" s="611"/>
      <c r="Y36" s="612"/>
      <c r="Z36" s="613">
        <v>2.2000000000000002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877630</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271577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1053753</v>
      </c>
      <c r="CS36" s="611"/>
      <c r="CT36" s="611"/>
      <c r="CU36" s="611"/>
      <c r="CV36" s="611"/>
      <c r="CW36" s="611"/>
      <c r="CX36" s="611"/>
      <c r="CY36" s="612"/>
      <c r="CZ36" s="615">
        <v>18.399999999999999</v>
      </c>
      <c r="DA36" s="640"/>
      <c r="DB36" s="640"/>
      <c r="DC36" s="645"/>
      <c r="DD36" s="619">
        <v>824503</v>
      </c>
      <c r="DE36" s="611"/>
      <c r="DF36" s="611"/>
      <c r="DG36" s="611"/>
      <c r="DH36" s="611"/>
      <c r="DI36" s="611"/>
      <c r="DJ36" s="611"/>
      <c r="DK36" s="612"/>
      <c r="DL36" s="619">
        <v>661640</v>
      </c>
      <c r="DM36" s="611"/>
      <c r="DN36" s="611"/>
      <c r="DO36" s="611"/>
      <c r="DP36" s="611"/>
      <c r="DQ36" s="611"/>
      <c r="DR36" s="611"/>
      <c r="DS36" s="611"/>
      <c r="DT36" s="611"/>
      <c r="DU36" s="611"/>
      <c r="DV36" s="612"/>
      <c r="DW36" s="615">
        <v>18.2</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135156</v>
      </c>
      <c r="S37" s="611"/>
      <c r="T37" s="611"/>
      <c r="U37" s="611"/>
      <c r="V37" s="611"/>
      <c r="W37" s="611"/>
      <c r="X37" s="611"/>
      <c r="Y37" s="612"/>
      <c r="Z37" s="613">
        <v>2.2000000000000002</v>
      </c>
      <c r="AA37" s="613"/>
      <c r="AB37" s="613"/>
      <c r="AC37" s="613"/>
      <c r="AD37" s="614">
        <v>13764</v>
      </c>
      <c r="AE37" s="614"/>
      <c r="AF37" s="614"/>
      <c r="AG37" s="614"/>
      <c r="AH37" s="614"/>
      <c r="AI37" s="614"/>
      <c r="AJ37" s="614"/>
      <c r="AK37" s="614"/>
      <c r="AL37" s="615">
        <v>0.4</v>
      </c>
      <c r="AM37" s="616"/>
      <c r="AN37" s="616"/>
      <c r="AO37" s="617"/>
      <c r="AQ37" s="673" t="s">
        <v>319</v>
      </c>
      <c r="AR37" s="674"/>
      <c r="AS37" s="674"/>
      <c r="AT37" s="674"/>
      <c r="AU37" s="674"/>
      <c r="AV37" s="674"/>
      <c r="AW37" s="674"/>
      <c r="AX37" s="674"/>
      <c r="AY37" s="675"/>
      <c r="AZ37" s="610">
        <v>182012</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253186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205728</v>
      </c>
      <c r="CS37" s="643"/>
      <c r="CT37" s="643"/>
      <c r="CU37" s="643"/>
      <c r="CV37" s="643"/>
      <c r="CW37" s="643"/>
      <c r="CX37" s="643"/>
      <c r="CY37" s="644"/>
      <c r="CZ37" s="615">
        <v>3.6</v>
      </c>
      <c r="DA37" s="640"/>
      <c r="DB37" s="640"/>
      <c r="DC37" s="645"/>
      <c r="DD37" s="619">
        <v>196003</v>
      </c>
      <c r="DE37" s="643"/>
      <c r="DF37" s="643"/>
      <c r="DG37" s="643"/>
      <c r="DH37" s="643"/>
      <c r="DI37" s="643"/>
      <c r="DJ37" s="643"/>
      <c r="DK37" s="644"/>
      <c r="DL37" s="619">
        <v>194355</v>
      </c>
      <c r="DM37" s="643"/>
      <c r="DN37" s="643"/>
      <c r="DO37" s="643"/>
      <c r="DP37" s="643"/>
      <c r="DQ37" s="643"/>
      <c r="DR37" s="643"/>
      <c r="DS37" s="643"/>
      <c r="DT37" s="643"/>
      <c r="DU37" s="643"/>
      <c r="DV37" s="644"/>
      <c r="DW37" s="615">
        <v>5.3</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200700</v>
      </c>
      <c r="S38" s="611"/>
      <c r="T38" s="611"/>
      <c r="U38" s="611"/>
      <c r="V38" s="611"/>
      <c r="W38" s="611"/>
      <c r="X38" s="611"/>
      <c r="Y38" s="612"/>
      <c r="Z38" s="613">
        <v>3.3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129051</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1340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521337</v>
      </c>
      <c r="CS38" s="611"/>
      <c r="CT38" s="611"/>
      <c r="CU38" s="611"/>
      <c r="CV38" s="611"/>
      <c r="CW38" s="611"/>
      <c r="CX38" s="611"/>
      <c r="CY38" s="612"/>
      <c r="CZ38" s="615">
        <v>9.1</v>
      </c>
      <c r="DA38" s="640"/>
      <c r="DB38" s="640"/>
      <c r="DC38" s="645"/>
      <c r="DD38" s="619">
        <v>446836</v>
      </c>
      <c r="DE38" s="611"/>
      <c r="DF38" s="611"/>
      <c r="DG38" s="611"/>
      <c r="DH38" s="611"/>
      <c r="DI38" s="611"/>
      <c r="DJ38" s="611"/>
      <c r="DK38" s="612"/>
      <c r="DL38" s="619">
        <v>431943</v>
      </c>
      <c r="DM38" s="611"/>
      <c r="DN38" s="611"/>
      <c r="DO38" s="611"/>
      <c r="DP38" s="611"/>
      <c r="DQ38" s="611"/>
      <c r="DR38" s="611"/>
      <c r="DS38" s="611"/>
      <c r="DT38" s="611"/>
      <c r="DU38" s="611"/>
      <c r="DV38" s="612"/>
      <c r="DW38" s="615">
        <v>11.9</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45230</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2011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146536</v>
      </c>
      <c r="CS39" s="643"/>
      <c r="CT39" s="643"/>
      <c r="CU39" s="643"/>
      <c r="CV39" s="643"/>
      <c r="CW39" s="643"/>
      <c r="CX39" s="643"/>
      <c r="CY39" s="644"/>
      <c r="CZ39" s="615">
        <v>2.6</v>
      </c>
      <c r="DA39" s="640"/>
      <c r="DB39" s="640"/>
      <c r="DC39" s="645"/>
      <c r="DD39" s="619">
        <v>138109</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7600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92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137684</v>
      </c>
      <c r="CS40" s="611"/>
      <c r="CT40" s="611"/>
      <c r="CU40" s="611"/>
      <c r="CV40" s="611"/>
      <c r="CW40" s="611"/>
      <c r="CX40" s="611"/>
      <c r="CY40" s="612"/>
      <c r="CZ40" s="615">
        <v>2.4</v>
      </c>
      <c r="DA40" s="640"/>
      <c r="DB40" s="640"/>
      <c r="DC40" s="645"/>
      <c r="DD40" s="619">
        <v>137684</v>
      </c>
      <c r="DE40" s="611"/>
      <c r="DF40" s="611"/>
      <c r="DG40" s="611"/>
      <c r="DH40" s="611"/>
      <c r="DI40" s="611"/>
      <c r="DJ40" s="611"/>
      <c r="DK40" s="612"/>
      <c r="DL40" s="619">
        <v>37684</v>
      </c>
      <c r="DM40" s="611"/>
      <c r="DN40" s="611"/>
      <c r="DO40" s="611"/>
      <c r="DP40" s="611"/>
      <c r="DQ40" s="611"/>
      <c r="DR40" s="611"/>
      <c r="DS40" s="611"/>
      <c r="DT40" s="611"/>
      <c r="DU40" s="611"/>
      <c r="DV40" s="612"/>
      <c r="DW40" s="615">
        <v>1</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6041809</v>
      </c>
      <c r="S41" s="683"/>
      <c r="T41" s="683"/>
      <c r="U41" s="683"/>
      <c r="V41" s="683"/>
      <c r="W41" s="683"/>
      <c r="X41" s="683"/>
      <c r="Y41" s="687"/>
      <c r="Z41" s="688">
        <v>100</v>
      </c>
      <c r="AA41" s="688"/>
      <c r="AB41" s="688"/>
      <c r="AC41" s="688"/>
      <c r="AD41" s="689">
        <v>3625682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97902</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423435</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351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610499</v>
      </c>
      <c r="CS42" s="643"/>
      <c r="CT42" s="643"/>
      <c r="CU42" s="643"/>
      <c r="CV42" s="643"/>
      <c r="CW42" s="643"/>
      <c r="CX42" s="643"/>
      <c r="CY42" s="644"/>
      <c r="CZ42" s="615">
        <v>10.7</v>
      </c>
      <c r="DA42" s="640"/>
      <c r="DB42" s="640"/>
      <c r="DC42" s="645"/>
      <c r="DD42" s="619">
        <v>227550</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7903</v>
      </c>
      <c r="CS43" s="643"/>
      <c r="CT43" s="643"/>
      <c r="CU43" s="643"/>
      <c r="CV43" s="643"/>
      <c r="CW43" s="643"/>
      <c r="CX43" s="643"/>
      <c r="CY43" s="644"/>
      <c r="CZ43" s="615">
        <v>0.1</v>
      </c>
      <c r="DA43" s="640"/>
      <c r="DB43" s="640"/>
      <c r="DC43" s="645"/>
      <c r="DD43" s="619">
        <v>7903</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595402</v>
      </c>
      <c r="CS44" s="611"/>
      <c r="CT44" s="611"/>
      <c r="CU44" s="611"/>
      <c r="CV44" s="611"/>
      <c r="CW44" s="611"/>
      <c r="CX44" s="611"/>
      <c r="CY44" s="612"/>
      <c r="CZ44" s="615">
        <v>10.4</v>
      </c>
      <c r="DA44" s="616"/>
      <c r="DB44" s="616"/>
      <c r="DC44" s="622"/>
      <c r="DD44" s="619">
        <v>225064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359956</v>
      </c>
      <c r="CS45" s="643"/>
      <c r="CT45" s="643"/>
      <c r="CU45" s="643"/>
      <c r="CV45" s="643"/>
      <c r="CW45" s="643"/>
      <c r="CX45" s="643"/>
      <c r="CY45" s="644"/>
      <c r="CZ45" s="615">
        <v>6.3</v>
      </c>
      <c r="DA45" s="640"/>
      <c r="DB45" s="640"/>
      <c r="DC45" s="645"/>
      <c r="DD45" s="619">
        <v>121330</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179183</v>
      </c>
      <c r="CS46" s="611"/>
      <c r="CT46" s="611"/>
      <c r="CU46" s="611"/>
      <c r="CV46" s="611"/>
      <c r="CW46" s="611"/>
      <c r="CX46" s="611"/>
      <c r="CY46" s="612"/>
      <c r="CZ46" s="615">
        <v>3.1</v>
      </c>
      <c r="DA46" s="616"/>
      <c r="DB46" s="616"/>
      <c r="DC46" s="622"/>
      <c r="DD46" s="619">
        <v>62859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15097</v>
      </c>
      <c r="CS47" s="643"/>
      <c r="CT47" s="643"/>
      <c r="CU47" s="643"/>
      <c r="CV47" s="643"/>
      <c r="CW47" s="643"/>
      <c r="CX47" s="643"/>
      <c r="CY47" s="644"/>
      <c r="CZ47" s="615">
        <v>0.3</v>
      </c>
      <c r="DA47" s="640"/>
      <c r="DB47" s="640"/>
      <c r="DC47" s="645"/>
      <c r="DD47" s="619">
        <v>2486</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5713326</v>
      </c>
      <c r="CS49" s="669"/>
      <c r="CT49" s="669"/>
      <c r="CU49" s="669"/>
      <c r="CV49" s="669"/>
      <c r="CW49" s="669"/>
      <c r="CX49" s="669"/>
      <c r="CY49" s="698"/>
      <c r="CZ49" s="690">
        <v>100</v>
      </c>
      <c r="DA49" s="699"/>
      <c r="DB49" s="699"/>
      <c r="DC49" s="700"/>
      <c r="DD49" s="701">
        <v>4268536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pJG4U+I9CCty78mSESTFi8dW5SaxGr8UzRWRDSv4e6/WqYMaeTHe+r04b9XVWX3SgAvdYpSx3VNphKI8xF9t9w==" saltValue="FOrnbUmS/JcjHXg0n0zYV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 zoomScale="70" zoomScaleNormal="25" zoomScaleSheetLayoutView="70" workbookViewId="0">
      <selection activeCell="AM8" sqref="AM8:AT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6042</v>
      </c>
      <c r="R7" s="740"/>
      <c r="S7" s="740"/>
      <c r="T7" s="740"/>
      <c r="U7" s="740"/>
      <c r="V7" s="740">
        <v>5713</v>
      </c>
      <c r="W7" s="740"/>
      <c r="X7" s="740"/>
      <c r="Y7" s="740"/>
      <c r="Z7" s="740"/>
      <c r="AA7" s="740">
        <v>328</v>
      </c>
      <c r="AB7" s="740"/>
      <c r="AC7" s="740"/>
      <c r="AD7" s="740"/>
      <c r="AE7" s="741"/>
      <c r="AF7" s="742">
        <v>197</v>
      </c>
      <c r="AG7" s="743"/>
      <c r="AH7" s="743"/>
      <c r="AI7" s="743"/>
      <c r="AJ7" s="744"/>
      <c r="AK7" s="745">
        <v>13</v>
      </c>
      <c r="AL7" s="746"/>
      <c r="AM7" s="746"/>
      <c r="AN7" s="746"/>
      <c r="AO7" s="746"/>
      <c r="AP7" s="746">
        <v>3158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f t="shared" ref="Q23" si="0">Q7</f>
        <v>6042</v>
      </c>
      <c r="R23" s="780"/>
      <c r="S23" s="780"/>
      <c r="T23" s="780"/>
      <c r="U23" s="780"/>
      <c r="V23" s="780">
        <f t="shared" ref="V23" si="1">V7</f>
        <v>5713</v>
      </c>
      <c r="W23" s="780"/>
      <c r="X23" s="780"/>
      <c r="Y23" s="780"/>
      <c r="Z23" s="780"/>
      <c r="AA23" s="780">
        <f t="shared" ref="AA23" si="2">AA7</f>
        <v>328</v>
      </c>
      <c r="AB23" s="780"/>
      <c r="AC23" s="780"/>
      <c r="AD23" s="780"/>
      <c r="AE23" s="781"/>
      <c r="AF23" s="782">
        <v>197</v>
      </c>
      <c r="AG23" s="780"/>
      <c r="AH23" s="780"/>
      <c r="AI23" s="780"/>
      <c r="AJ23" s="783"/>
      <c r="AK23" s="784"/>
      <c r="AL23" s="785"/>
      <c r="AM23" s="785"/>
      <c r="AN23" s="785"/>
      <c r="AO23" s="785"/>
      <c r="AP23" s="780">
        <f>AP7</f>
        <v>3158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1337</v>
      </c>
      <c r="R28" s="810"/>
      <c r="S28" s="810"/>
      <c r="T28" s="810"/>
      <c r="U28" s="810"/>
      <c r="V28" s="810">
        <v>1065</v>
      </c>
      <c r="W28" s="810"/>
      <c r="X28" s="810"/>
      <c r="Y28" s="810"/>
      <c r="Z28" s="810"/>
      <c r="AA28" s="810">
        <v>272</v>
      </c>
      <c r="AB28" s="810"/>
      <c r="AC28" s="810"/>
      <c r="AD28" s="810"/>
      <c r="AE28" s="811"/>
      <c r="AF28" s="812">
        <v>272</v>
      </c>
      <c r="AG28" s="810"/>
      <c r="AH28" s="810"/>
      <c r="AI28" s="810"/>
      <c r="AJ28" s="813"/>
      <c r="AK28" s="814">
        <v>102</v>
      </c>
      <c r="AL28" s="815"/>
      <c r="AM28" s="815"/>
      <c r="AN28" s="815"/>
      <c r="AO28" s="815"/>
      <c r="AP28" s="815" t="s">
        <v>485</v>
      </c>
      <c r="AQ28" s="815"/>
      <c r="AR28" s="815"/>
      <c r="AS28" s="815"/>
      <c r="AT28" s="815"/>
      <c r="AU28" s="815" t="s">
        <v>485</v>
      </c>
      <c r="AV28" s="815"/>
      <c r="AW28" s="815"/>
      <c r="AX28" s="815"/>
      <c r="AY28" s="815"/>
      <c r="AZ28" s="816" t="s">
        <v>485</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320</v>
      </c>
      <c r="R29" s="771"/>
      <c r="S29" s="771"/>
      <c r="T29" s="771"/>
      <c r="U29" s="771"/>
      <c r="V29" s="771">
        <v>319</v>
      </c>
      <c r="W29" s="771"/>
      <c r="X29" s="771"/>
      <c r="Y29" s="771"/>
      <c r="Z29" s="771"/>
      <c r="AA29" s="771">
        <v>1</v>
      </c>
      <c r="AB29" s="771"/>
      <c r="AC29" s="771"/>
      <c r="AD29" s="771"/>
      <c r="AE29" s="772"/>
      <c r="AF29" s="773">
        <v>1</v>
      </c>
      <c r="AG29" s="774"/>
      <c r="AH29" s="774"/>
      <c r="AI29" s="774"/>
      <c r="AJ29" s="775"/>
      <c r="AK29" s="821">
        <v>196</v>
      </c>
      <c r="AL29" s="817"/>
      <c r="AM29" s="817"/>
      <c r="AN29" s="817"/>
      <c r="AO29" s="817"/>
      <c r="AP29" s="817" t="s">
        <v>485</v>
      </c>
      <c r="AQ29" s="817"/>
      <c r="AR29" s="817"/>
      <c r="AS29" s="817"/>
      <c r="AT29" s="817"/>
      <c r="AU29" s="817" t="s">
        <v>485</v>
      </c>
      <c r="AV29" s="817"/>
      <c r="AW29" s="817"/>
      <c r="AX29" s="817"/>
      <c r="AY29" s="817"/>
      <c r="AZ29" s="818" t="s">
        <v>485</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201</v>
      </c>
      <c r="R30" s="771"/>
      <c r="S30" s="771"/>
      <c r="T30" s="771"/>
      <c r="U30" s="771"/>
      <c r="V30" s="771">
        <v>191</v>
      </c>
      <c r="W30" s="771"/>
      <c r="X30" s="771"/>
      <c r="Y30" s="771"/>
      <c r="Z30" s="771"/>
      <c r="AA30" s="771">
        <v>10</v>
      </c>
      <c r="AB30" s="771"/>
      <c r="AC30" s="771"/>
      <c r="AD30" s="771"/>
      <c r="AE30" s="772"/>
      <c r="AF30" s="773">
        <v>140</v>
      </c>
      <c r="AG30" s="774"/>
      <c r="AH30" s="774"/>
      <c r="AI30" s="774"/>
      <c r="AJ30" s="775"/>
      <c r="AK30" s="821">
        <v>45</v>
      </c>
      <c r="AL30" s="817"/>
      <c r="AM30" s="817"/>
      <c r="AN30" s="817"/>
      <c r="AO30" s="817"/>
      <c r="AP30" s="817">
        <v>811</v>
      </c>
      <c r="AQ30" s="817"/>
      <c r="AR30" s="817"/>
      <c r="AS30" s="817"/>
      <c r="AT30" s="817"/>
      <c r="AU30" s="817">
        <v>113</v>
      </c>
      <c r="AV30" s="817"/>
      <c r="AW30" s="817"/>
      <c r="AX30" s="817"/>
      <c r="AY30" s="817"/>
      <c r="AZ30" s="818" t="s">
        <v>485</v>
      </c>
      <c r="BA30" s="818"/>
      <c r="BB30" s="818"/>
      <c r="BC30" s="818"/>
      <c r="BD30" s="818"/>
      <c r="BE30" s="819" t="s">
        <v>391</v>
      </c>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165</v>
      </c>
      <c r="R31" s="771"/>
      <c r="S31" s="771"/>
      <c r="T31" s="771"/>
      <c r="U31" s="771"/>
      <c r="V31" s="771">
        <v>150</v>
      </c>
      <c r="W31" s="771"/>
      <c r="X31" s="771"/>
      <c r="Y31" s="771"/>
      <c r="Z31" s="771"/>
      <c r="AA31" s="771">
        <v>15</v>
      </c>
      <c r="AB31" s="771"/>
      <c r="AC31" s="771"/>
      <c r="AD31" s="771"/>
      <c r="AE31" s="772"/>
      <c r="AF31" s="773">
        <v>91</v>
      </c>
      <c r="AG31" s="774"/>
      <c r="AH31" s="774"/>
      <c r="AI31" s="774"/>
      <c r="AJ31" s="775"/>
      <c r="AK31" s="821">
        <v>182</v>
      </c>
      <c r="AL31" s="817"/>
      <c r="AM31" s="817"/>
      <c r="AN31" s="817"/>
      <c r="AO31" s="817"/>
      <c r="AP31" s="817">
        <v>609</v>
      </c>
      <c r="AQ31" s="817"/>
      <c r="AR31" s="817"/>
      <c r="AS31" s="817"/>
      <c r="AT31" s="817"/>
      <c r="AU31" s="817">
        <v>597</v>
      </c>
      <c r="AV31" s="817"/>
      <c r="AW31" s="817"/>
      <c r="AX31" s="817"/>
      <c r="AY31" s="817"/>
      <c r="AZ31" s="818" t="s">
        <v>485</v>
      </c>
      <c r="BA31" s="818"/>
      <c r="BB31" s="818"/>
      <c r="BC31" s="818"/>
      <c r="BD31" s="818"/>
      <c r="BE31" s="819" t="s">
        <v>391</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504</v>
      </c>
      <c r="AG63" s="831"/>
      <c r="AH63" s="831"/>
      <c r="AI63" s="831"/>
      <c r="AJ63" s="832"/>
      <c r="AK63" s="833"/>
      <c r="AL63" s="828"/>
      <c r="AM63" s="828"/>
      <c r="AN63" s="828"/>
      <c r="AO63" s="828"/>
      <c r="AP63" s="831">
        <f>AP30+AP31</f>
        <v>1420</v>
      </c>
      <c r="AQ63" s="831"/>
      <c r="AR63" s="831"/>
      <c r="AS63" s="831"/>
      <c r="AT63" s="831"/>
      <c r="AU63" s="831">
        <f>AU30+AU31</f>
        <v>710</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546</v>
      </c>
      <c r="C68" s="857"/>
      <c r="D68" s="857"/>
      <c r="E68" s="857"/>
      <c r="F68" s="857"/>
      <c r="G68" s="857"/>
      <c r="H68" s="857"/>
      <c r="I68" s="857"/>
      <c r="J68" s="857"/>
      <c r="K68" s="857"/>
      <c r="L68" s="857"/>
      <c r="M68" s="857"/>
      <c r="N68" s="857"/>
      <c r="O68" s="857"/>
      <c r="P68" s="858"/>
      <c r="Q68" s="859">
        <v>166</v>
      </c>
      <c r="R68" s="853"/>
      <c r="S68" s="853"/>
      <c r="T68" s="853"/>
      <c r="U68" s="853"/>
      <c r="V68" s="853">
        <v>164</v>
      </c>
      <c r="W68" s="853"/>
      <c r="X68" s="853"/>
      <c r="Y68" s="853"/>
      <c r="Z68" s="853"/>
      <c r="AA68" s="853">
        <v>2</v>
      </c>
      <c r="AB68" s="853"/>
      <c r="AC68" s="853"/>
      <c r="AD68" s="853"/>
      <c r="AE68" s="853"/>
      <c r="AF68" s="853">
        <f t="shared" ref="AF68:AF84" si="3">AA68</f>
        <v>2</v>
      </c>
      <c r="AG68" s="853"/>
      <c r="AH68" s="853"/>
      <c r="AI68" s="853"/>
      <c r="AJ68" s="853"/>
      <c r="AK68" s="853">
        <v>10</v>
      </c>
      <c r="AL68" s="853"/>
      <c r="AM68" s="853"/>
      <c r="AN68" s="853"/>
      <c r="AO68" s="853"/>
      <c r="AP68" s="853" t="s">
        <v>485</v>
      </c>
      <c r="AQ68" s="853"/>
      <c r="AR68" s="853"/>
      <c r="AS68" s="853"/>
      <c r="AT68" s="853"/>
      <c r="AU68" s="853" t="s">
        <v>485</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560</v>
      </c>
      <c r="C69" s="861"/>
      <c r="D69" s="861"/>
      <c r="E69" s="861"/>
      <c r="F69" s="861"/>
      <c r="G69" s="861"/>
      <c r="H69" s="861"/>
      <c r="I69" s="861"/>
      <c r="J69" s="861"/>
      <c r="K69" s="861"/>
      <c r="L69" s="861"/>
      <c r="M69" s="861"/>
      <c r="N69" s="861"/>
      <c r="O69" s="861"/>
      <c r="P69" s="862"/>
      <c r="Q69" s="863">
        <v>14</v>
      </c>
      <c r="R69" s="817"/>
      <c r="S69" s="817"/>
      <c r="T69" s="817"/>
      <c r="U69" s="817"/>
      <c r="V69" s="817">
        <v>14</v>
      </c>
      <c r="W69" s="817"/>
      <c r="X69" s="817"/>
      <c r="Y69" s="817"/>
      <c r="Z69" s="817"/>
      <c r="AA69" s="817">
        <v>0</v>
      </c>
      <c r="AB69" s="817"/>
      <c r="AC69" s="817"/>
      <c r="AD69" s="817"/>
      <c r="AE69" s="817"/>
      <c r="AF69" s="817">
        <f t="shared" si="3"/>
        <v>0</v>
      </c>
      <c r="AG69" s="817"/>
      <c r="AH69" s="817"/>
      <c r="AI69" s="817"/>
      <c r="AJ69" s="817"/>
      <c r="AK69" s="817" t="s">
        <v>485</v>
      </c>
      <c r="AL69" s="817"/>
      <c r="AM69" s="817"/>
      <c r="AN69" s="817"/>
      <c r="AO69" s="817"/>
      <c r="AP69" s="817" t="s">
        <v>485</v>
      </c>
      <c r="AQ69" s="817"/>
      <c r="AR69" s="817"/>
      <c r="AS69" s="817"/>
      <c r="AT69" s="817"/>
      <c r="AU69" s="817" t="s">
        <v>485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544</v>
      </c>
      <c r="C70" s="861"/>
      <c r="D70" s="861"/>
      <c r="E70" s="861"/>
      <c r="F70" s="861"/>
      <c r="G70" s="861"/>
      <c r="H70" s="861"/>
      <c r="I70" s="861"/>
      <c r="J70" s="861"/>
      <c r="K70" s="861"/>
      <c r="L70" s="861"/>
      <c r="M70" s="861"/>
      <c r="N70" s="861"/>
      <c r="O70" s="861"/>
      <c r="P70" s="862"/>
      <c r="Q70" s="863">
        <v>2324</v>
      </c>
      <c r="R70" s="817"/>
      <c r="S70" s="817"/>
      <c r="T70" s="817"/>
      <c r="U70" s="817"/>
      <c r="V70" s="817">
        <v>900</v>
      </c>
      <c r="W70" s="817"/>
      <c r="X70" s="817"/>
      <c r="Y70" s="817"/>
      <c r="Z70" s="817"/>
      <c r="AA70" s="817">
        <f t="shared" ref="AA70" si="4">Q70-V70</f>
        <v>1424</v>
      </c>
      <c r="AB70" s="817"/>
      <c r="AC70" s="817"/>
      <c r="AD70" s="817"/>
      <c r="AE70" s="817"/>
      <c r="AF70" s="817">
        <f t="shared" si="3"/>
        <v>1424</v>
      </c>
      <c r="AG70" s="817"/>
      <c r="AH70" s="817"/>
      <c r="AI70" s="817"/>
      <c r="AJ70" s="817"/>
      <c r="AK70" s="817" t="s">
        <v>485</v>
      </c>
      <c r="AL70" s="817"/>
      <c r="AM70" s="817"/>
      <c r="AN70" s="817"/>
      <c r="AO70" s="817"/>
      <c r="AP70" s="817">
        <v>2779</v>
      </c>
      <c r="AQ70" s="817"/>
      <c r="AR70" s="817"/>
      <c r="AS70" s="817"/>
      <c r="AT70" s="817"/>
      <c r="AU70" s="817">
        <v>397</v>
      </c>
      <c r="AV70" s="817"/>
      <c r="AW70" s="817"/>
      <c r="AX70" s="817"/>
      <c r="AY70" s="817"/>
      <c r="AZ70" s="819" t="s">
        <v>545</v>
      </c>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554</v>
      </c>
      <c r="C71" s="861"/>
      <c r="D71" s="861"/>
      <c r="E71" s="861"/>
      <c r="F71" s="861"/>
      <c r="G71" s="861"/>
      <c r="H71" s="861"/>
      <c r="I71" s="861"/>
      <c r="J71" s="861"/>
      <c r="K71" s="861"/>
      <c r="L71" s="861"/>
      <c r="M71" s="861"/>
      <c r="N71" s="861"/>
      <c r="O71" s="861"/>
      <c r="P71" s="862"/>
      <c r="Q71" s="863">
        <v>318</v>
      </c>
      <c r="R71" s="817"/>
      <c r="S71" s="817"/>
      <c r="T71" s="817"/>
      <c r="U71" s="817"/>
      <c r="V71" s="817">
        <v>243</v>
      </c>
      <c r="W71" s="817"/>
      <c r="X71" s="817"/>
      <c r="Y71" s="817"/>
      <c r="Z71" s="817"/>
      <c r="AA71" s="817">
        <v>76</v>
      </c>
      <c r="AB71" s="817"/>
      <c r="AC71" s="817"/>
      <c r="AD71" s="817"/>
      <c r="AE71" s="817"/>
      <c r="AF71" s="817">
        <f t="shared" si="3"/>
        <v>76</v>
      </c>
      <c r="AG71" s="817"/>
      <c r="AH71" s="817"/>
      <c r="AI71" s="817"/>
      <c r="AJ71" s="817"/>
      <c r="AK71" s="817" t="s">
        <v>485</v>
      </c>
      <c r="AL71" s="817"/>
      <c r="AM71" s="817"/>
      <c r="AN71" s="817"/>
      <c r="AO71" s="817"/>
      <c r="AP71" s="817" t="s">
        <v>485</v>
      </c>
      <c r="AQ71" s="817"/>
      <c r="AR71" s="817"/>
      <c r="AS71" s="817"/>
      <c r="AT71" s="817"/>
      <c r="AU71" s="817" t="s">
        <v>485</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555</v>
      </c>
      <c r="C72" s="861"/>
      <c r="D72" s="861"/>
      <c r="E72" s="861"/>
      <c r="F72" s="861"/>
      <c r="G72" s="861"/>
      <c r="H72" s="861"/>
      <c r="I72" s="861"/>
      <c r="J72" s="861"/>
      <c r="K72" s="861"/>
      <c r="L72" s="861"/>
      <c r="M72" s="861"/>
      <c r="N72" s="861"/>
      <c r="O72" s="861"/>
      <c r="P72" s="862"/>
      <c r="Q72" s="863">
        <v>537</v>
      </c>
      <c r="R72" s="817"/>
      <c r="S72" s="817"/>
      <c r="T72" s="817"/>
      <c r="U72" s="817"/>
      <c r="V72" s="817">
        <v>529</v>
      </c>
      <c r="W72" s="817"/>
      <c r="X72" s="817"/>
      <c r="Y72" s="817"/>
      <c r="Z72" s="817"/>
      <c r="AA72" s="817">
        <f t="shared" ref="AA72:AA73" si="5">Q72-V72</f>
        <v>8</v>
      </c>
      <c r="AB72" s="817"/>
      <c r="AC72" s="817"/>
      <c r="AD72" s="817"/>
      <c r="AE72" s="817"/>
      <c r="AF72" s="817">
        <f t="shared" si="3"/>
        <v>8</v>
      </c>
      <c r="AG72" s="817"/>
      <c r="AH72" s="817"/>
      <c r="AI72" s="817"/>
      <c r="AJ72" s="817"/>
      <c r="AK72" s="817">
        <v>139</v>
      </c>
      <c r="AL72" s="817"/>
      <c r="AM72" s="817"/>
      <c r="AN72" s="817"/>
      <c r="AO72" s="817"/>
      <c r="AP72" s="817" t="s">
        <v>485</v>
      </c>
      <c r="AQ72" s="817"/>
      <c r="AR72" s="817"/>
      <c r="AS72" s="817"/>
      <c r="AT72" s="817"/>
      <c r="AU72" s="817" t="s">
        <v>485</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556</v>
      </c>
      <c r="C73" s="861"/>
      <c r="D73" s="861"/>
      <c r="E73" s="861"/>
      <c r="F73" s="861"/>
      <c r="G73" s="861"/>
      <c r="H73" s="861"/>
      <c r="I73" s="861"/>
      <c r="J73" s="861"/>
      <c r="K73" s="861"/>
      <c r="L73" s="861"/>
      <c r="M73" s="861"/>
      <c r="N73" s="861"/>
      <c r="O73" s="861"/>
      <c r="P73" s="862"/>
      <c r="Q73" s="863">
        <v>294</v>
      </c>
      <c r="R73" s="817"/>
      <c r="S73" s="817"/>
      <c r="T73" s="817"/>
      <c r="U73" s="817"/>
      <c r="V73" s="817">
        <v>292</v>
      </c>
      <c r="W73" s="817"/>
      <c r="X73" s="817"/>
      <c r="Y73" s="817"/>
      <c r="Z73" s="817"/>
      <c r="AA73" s="817">
        <f t="shared" si="5"/>
        <v>2</v>
      </c>
      <c r="AB73" s="817"/>
      <c r="AC73" s="817"/>
      <c r="AD73" s="817"/>
      <c r="AE73" s="817"/>
      <c r="AF73" s="817">
        <f t="shared" si="3"/>
        <v>2</v>
      </c>
      <c r="AG73" s="817"/>
      <c r="AH73" s="817"/>
      <c r="AI73" s="817"/>
      <c r="AJ73" s="817"/>
      <c r="AK73" s="817">
        <v>13</v>
      </c>
      <c r="AL73" s="817"/>
      <c r="AM73" s="817"/>
      <c r="AN73" s="817"/>
      <c r="AO73" s="817"/>
      <c r="AP73" s="817">
        <v>76</v>
      </c>
      <c r="AQ73" s="817"/>
      <c r="AR73" s="817"/>
      <c r="AS73" s="817"/>
      <c r="AT73" s="817"/>
      <c r="AU73" s="817" t="s">
        <v>485</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548</v>
      </c>
      <c r="C74" s="861"/>
      <c r="D74" s="861"/>
      <c r="E74" s="861"/>
      <c r="F74" s="861"/>
      <c r="G74" s="861"/>
      <c r="H74" s="861"/>
      <c r="I74" s="861"/>
      <c r="J74" s="861"/>
      <c r="K74" s="861"/>
      <c r="L74" s="861"/>
      <c r="M74" s="861"/>
      <c r="N74" s="861"/>
      <c r="O74" s="861"/>
      <c r="P74" s="862"/>
      <c r="Q74" s="863">
        <v>313</v>
      </c>
      <c r="R74" s="817"/>
      <c r="S74" s="817"/>
      <c r="T74" s="817"/>
      <c r="U74" s="817"/>
      <c r="V74" s="817">
        <v>303</v>
      </c>
      <c r="W74" s="817"/>
      <c r="X74" s="817"/>
      <c r="Y74" s="817"/>
      <c r="Z74" s="817"/>
      <c r="AA74" s="817">
        <v>10</v>
      </c>
      <c r="AB74" s="817"/>
      <c r="AC74" s="817"/>
      <c r="AD74" s="817"/>
      <c r="AE74" s="817"/>
      <c r="AF74" s="817">
        <f t="shared" si="3"/>
        <v>10</v>
      </c>
      <c r="AG74" s="817"/>
      <c r="AH74" s="817"/>
      <c r="AI74" s="817"/>
      <c r="AJ74" s="817"/>
      <c r="AK74" s="817">
        <v>82</v>
      </c>
      <c r="AL74" s="817"/>
      <c r="AM74" s="817"/>
      <c r="AN74" s="817"/>
      <c r="AO74" s="817"/>
      <c r="AP74" s="817" t="s">
        <v>485</v>
      </c>
      <c r="AQ74" s="817"/>
      <c r="AR74" s="817"/>
      <c r="AS74" s="817"/>
      <c r="AT74" s="817"/>
      <c r="AU74" s="817" t="s">
        <v>485</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559</v>
      </c>
      <c r="C75" s="861"/>
      <c r="D75" s="861"/>
      <c r="E75" s="861"/>
      <c r="F75" s="861"/>
      <c r="G75" s="861"/>
      <c r="H75" s="861"/>
      <c r="I75" s="861"/>
      <c r="J75" s="861"/>
      <c r="K75" s="861"/>
      <c r="L75" s="861"/>
      <c r="M75" s="861"/>
      <c r="N75" s="861"/>
      <c r="O75" s="861"/>
      <c r="P75" s="862"/>
      <c r="Q75" s="864">
        <v>64</v>
      </c>
      <c r="R75" s="865"/>
      <c r="S75" s="865"/>
      <c r="T75" s="865"/>
      <c r="U75" s="821"/>
      <c r="V75" s="866">
        <v>62</v>
      </c>
      <c r="W75" s="865"/>
      <c r="X75" s="865"/>
      <c r="Y75" s="865"/>
      <c r="Z75" s="821"/>
      <c r="AA75" s="866">
        <f t="shared" ref="AA75" si="6">Q75-V75</f>
        <v>2</v>
      </c>
      <c r="AB75" s="865"/>
      <c r="AC75" s="865"/>
      <c r="AD75" s="865"/>
      <c r="AE75" s="821"/>
      <c r="AF75" s="866">
        <f t="shared" si="3"/>
        <v>2</v>
      </c>
      <c r="AG75" s="865"/>
      <c r="AH75" s="865"/>
      <c r="AI75" s="865"/>
      <c r="AJ75" s="821"/>
      <c r="AK75" s="866" t="s">
        <v>485</v>
      </c>
      <c r="AL75" s="865"/>
      <c r="AM75" s="865"/>
      <c r="AN75" s="865"/>
      <c r="AO75" s="821"/>
      <c r="AP75" s="866" t="s">
        <v>485</v>
      </c>
      <c r="AQ75" s="865"/>
      <c r="AR75" s="865"/>
      <c r="AS75" s="865"/>
      <c r="AT75" s="821"/>
      <c r="AU75" s="866" t="s">
        <v>485</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549</v>
      </c>
      <c r="C76" s="861"/>
      <c r="D76" s="861"/>
      <c r="E76" s="861"/>
      <c r="F76" s="861"/>
      <c r="G76" s="861"/>
      <c r="H76" s="861"/>
      <c r="I76" s="861"/>
      <c r="J76" s="861"/>
      <c r="K76" s="861"/>
      <c r="L76" s="861"/>
      <c r="M76" s="861"/>
      <c r="N76" s="861"/>
      <c r="O76" s="861"/>
      <c r="P76" s="862"/>
      <c r="Q76" s="864">
        <v>134</v>
      </c>
      <c r="R76" s="865"/>
      <c r="S76" s="865"/>
      <c r="T76" s="865"/>
      <c r="U76" s="821"/>
      <c r="V76" s="866">
        <v>120</v>
      </c>
      <c r="W76" s="865"/>
      <c r="X76" s="865"/>
      <c r="Y76" s="865"/>
      <c r="Z76" s="821"/>
      <c r="AA76" s="866">
        <v>14</v>
      </c>
      <c r="AB76" s="865"/>
      <c r="AC76" s="865"/>
      <c r="AD76" s="865"/>
      <c r="AE76" s="821"/>
      <c r="AF76" s="866">
        <f t="shared" si="3"/>
        <v>14</v>
      </c>
      <c r="AG76" s="865"/>
      <c r="AH76" s="865"/>
      <c r="AI76" s="865"/>
      <c r="AJ76" s="821"/>
      <c r="AK76" s="866" t="s">
        <v>485</v>
      </c>
      <c r="AL76" s="865"/>
      <c r="AM76" s="865"/>
      <c r="AN76" s="865"/>
      <c r="AO76" s="821"/>
      <c r="AP76" s="866" t="s">
        <v>485</v>
      </c>
      <c r="AQ76" s="865"/>
      <c r="AR76" s="865"/>
      <c r="AS76" s="865"/>
      <c r="AT76" s="821"/>
      <c r="AU76" s="866" t="s">
        <v>485</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550</v>
      </c>
      <c r="C77" s="861"/>
      <c r="D77" s="861"/>
      <c r="E77" s="861"/>
      <c r="F77" s="861"/>
      <c r="G77" s="861"/>
      <c r="H77" s="861"/>
      <c r="I77" s="861"/>
      <c r="J77" s="861"/>
      <c r="K77" s="861"/>
      <c r="L77" s="861"/>
      <c r="M77" s="861"/>
      <c r="N77" s="861"/>
      <c r="O77" s="861"/>
      <c r="P77" s="862"/>
      <c r="Q77" s="864">
        <v>7</v>
      </c>
      <c r="R77" s="865"/>
      <c r="S77" s="865"/>
      <c r="T77" s="865"/>
      <c r="U77" s="821"/>
      <c r="V77" s="866">
        <v>5</v>
      </c>
      <c r="W77" s="865"/>
      <c r="X77" s="865"/>
      <c r="Y77" s="865"/>
      <c r="Z77" s="821"/>
      <c r="AA77" s="866">
        <f t="shared" ref="AA77:AA79" si="7">Q77-V77</f>
        <v>2</v>
      </c>
      <c r="AB77" s="865"/>
      <c r="AC77" s="865"/>
      <c r="AD77" s="865"/>
      <c r="AE77" s="821"/>
      <c r="AF77" s="866">
        <f t="shared" si="3"/>
        <v>2</v>
      </c>
      <c r="AG77" s="865"/>
      <c r="AH77" s="865"/>
      <c r="AI77" s="865"/>
      <c r="AJ77" s="821"/>
      <c r="AK77" s="866" t="s">
        <v>485</v>
      </c>
      <c r="AL77" s="865"/>
      <c r="AM77" s="865"/>
      <c r="AN77" s="865"/>
      <c r="AO77" s="821"/>
      <c r="AP77" s="866" t="s">
        <v>485</v>
      </c>
      <c r="AQ77" s="865"/>
      <c r="AR77" s="865"/>
      <c r="AS77" s="865"/>
      <c r="AT77" s="821"/>
      <c r="AU77" s="866" t="s">
        <v>485</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551</v>
      </c>
      <c r="C78" s="861"/>
      <c r="D78" s="861"/>
      <c r="E78" s="861"/>
      <c r="F78" s="861"/>
      <c r="G78" s="861"/>
      <c r="H78" s="861"/>
      <c r="I78" s="861"/>
      <c r="J78" s="861"/>
      <c r="K78" s="861"/>
      <c r="L78" s="861"/>
      <c r="M78" s="861"/>
      <c r="N78" s="861"/>
      <c r="O78" s="861"/>
      <c r="P78" s="862"/>
      <c r="Q78" s="863">
        <v>6749</v>
      </c>
      <c r="R78" s="817"/>
      <c r="S78" s="817"/>
      <c r="T78" s="817"/>
      <c r="U78" s="817"/>
      <c r="V78" s="817">
        <v>5729</v>
      </c>
      <c r="W78" s="817"/>
      <c r="X78" s="817"/>
      <c r="Y78" s="817"/>
      <c r="Z78" s="817"/>
      <c r="AA78" s="817">
        <v>1019</v>
      </c>
      <c r="AB78" s="817"/>
      <c r="AC78" s="817"/>
      <c r="AD78" s="817"/>
      <c r="AE78" s="817"/>
      <c r="AF78" s="817">
        <f t="shared" si="3"/>
        <v>1019</v>
      </c>
      <c r="AG78" s="817"/>
      <c r="AH78" s="817"/>
      <c r="AI78" s="817"/>
      <c r="AJ78" s="817"/>
      <c r="AK78" s="817">
        <v>17</v>
      </c>
      <c r="AL78" s="817"/>
      <c r="AM78" s="817"/>
      <c r="AN78" s="817"/>
      <c r="AO78" s="817"/>
      <c r="AP78" s="817" t="s">
        <v>485</v>
      </c>
      <c r="AQ78" s="817"/>
      <c r="AR78" s="817"/>
      <c r="AS78" s="817"/>
      <c r="AT78" s="817"/>
      <c r="AU78" s="817" t="s">
        <v>485</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t="s">
        <v>552</v>
      </c>
      <c r="C79" s="861"/>
      <c r="D79" s="861"/>
      <c r="E79" s="861"/>
      <c r="F79" s="861"/>
      <c r="G79" s="861"/>
      <c r="H79" s="861"/>
      <c r="I79" s="861"/>
      <c r="J79" s="861"/>
      <c r="K79" s="861"/>
      <c r="L79" s="861"/>
      <c r="M79" s="861"/>
      <c r="N79" s="861"/>
      <c r="O79" s="861"/>
      <c r="P79" s="862"/>
      <c r="Q79" s="863">
        <v>223</v>
      </c>
      <c r="R79" s="817"/>
      <c r="S79" s="817"/>
      <c r="T79" s="817"/>
      <c r="U79" s="817"/>
      <c r="V79" s="817">
        <v>213</v>
      </c>
      <c r="W79" s="817"/>
      <c r="X79" s="817"/>
      <c r="Y79" s="817"/>
      <c r="Z79" s="817"/>
      <c r="AA79" s="817">
        <f t="shared" si="7"/>
        <v>10</v>
      </c>
      <c r="AB79" s="817"/>
      <c r="AC79" s="817"/>
      <c r="AD79" s="817"/>
      <c r="AE79" s="817"/>
      <c r="AF79" s="817">
        <f t="shared" si="3"/>
        <v>10</v>
      </c>
      <c r="AG79" s="817"/>
      <c r="AH79" s="817"/>
      <c r="AI79" s="817"/>
      <c r="AJ79" s="817"/>
      <c r="AK79" s="817" t="s">
        <v>485</v>
      </c>
      <c r="AL79" s="817"/>
      <c r="AM79" s="817"/>
      <c r="AN79" s="817"/>
      <c r="AO79" s="817"/>
      <c r="AP79" s="817" t="s">
        <v>485</v>
      </c>
      <c r="AQ79" s="817"/>
      <c r="AR79" s="817"/>
      <c r="AS79" s="817"/>
      <c r="AT79" s="817"/>
      <c r="AU79" s="817" t="s">
        <v>485</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t="s">
        <v>553</v>
      </c>
      <c r="C80" s="861"/>
      <c r="D80" s="861"/>
      <c r="E80" s="861"/>
      <c r="F80" s="861"/>
      <c r="G80" s="861"/>
      <c r="H80" s="861"/>
      <c r="I80" s="861"/>
      <c r="J80" s="861"/>
      <c r="K80" s="861"/>
      <c r="L80" s="861"/>
      <c r="M80" s="861"/>
      <c r="N80" s="861"/>
      <c r="O80" s="861"/>
      <c r="P80" s="862"/>
      <c r="Q80" s="863">
        <v>5</v>
      </c>
      <c r="R80" s="817"/>
      <c r="S80" s="817"/>
      <c r="T80" s="817"/>
      <c r="U80" s="817"/>
      <c r="V80" s="817">
        <v>2</v>
      </c>
      <c r="W80" s="817"/>
      <c r="X80" s="817"/>
      <c r="Y80" s="817"/>
      <c r="Z80" s="817"/>
      <c r="AA80" s="817">
        <v>2</v>
      </c>
      <c r="AB80" s="817"/>
      <c r="AC80" s="817"/>
      <c r="AD80" s="817"/>
      <c r="AE80" s="817"/>
      <c r="AF80" s="817">
        <f t="shared" si="3"/>
        <v>2</v>
      </c>
      <c r="AG80" s="817"/>
      <c r="AH80" s="817"/>
      <c r="AI80" s="817"/>
      <c r="AJ80" s="817"/>
      <c r="AK80" s="817" t="s">
        <v>485</v>
      </c>
      <c r="AL80" s="817"/>
      <c r="AM80" s="817"/>
      <c r="AN80" s="817"/>
      <c r="AO80" s="817"/>
      <c r="AP80" s="817" t="s">
        <v>485</v>
      </c>
      <c r="AQ80" s="817"/>
      <c r="AR80" s="817"/>
      <c r="AS80" s="817"/>
      <c r="AT80" s="817"/>
      <c r="AU80" s="817" t="s">
        <v>485</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t="s">
        <v>547</v>
      </c>
      <c r="C81" s="861"/>
      <c r="D81" s="861"/>
      <c r="E81" s="861"/>
      <c r="F81" s="861"/>
      <c r="G81" s="861"/>
      <c r="H81" s="861"/>
      <c r="I81" s="861"/>
      <c r="J81" s="861"/>
      <c r="K81" s="861"/>
      <c r="L81" s="861"/>
      <c r="M81" s="861"/>
      <c r="N81" s="861"/>
      <c r="O81" s="861"/>
      <c r="P81" s="862"/>
      <c r="Q81" s="863">
        <v>1122</v>
      </c>
      <c r="R81" s="817"/>
      <c r="S81" s="817"/>
      <c r="T81" s="817"/>
      <c r="U81" s="817"/>
      <c r="V81" s="817">
        <v>1112</v>
      </c>
      <c r="W81" s="817"/>
      <c r="X81" s="817"/>
      <c r="Y81" s="817"/>
      <c r="Z81" s="817"/>
      <c r="AA81" s="817">
        <f t="shared" ref="AA81" si="8">Q81-V81</f>
        <v>10</v>
      </c>
      <c r="AB81" s="817"/>
      <c r="AC81" s="817"/>
      <c r="AD81" s="817"/>
      <c r="AE81" s="817"/>
      <c r="AF81" s="817">
        <f t="shared" si="3"/>
        <v>10</v>
      </c>
      <c r="AG81" s="817"/>
      <c r="AH81" s="817"/>
      <c r="AI81" s="817"/>
      <c r="AJ81" s="817"/>
      <c r="AK81" s="817">
        <v>87</v>
      </c>
      <c r="AL81" s="817"/>
      <c r="AM81" s="817"/>
      <c r="AN81" s="817"/>
      <c r="AO81" s="817"/>
      <c r="AP81" s="817" t="s">
        <v>485</v>
      </c>
      <c r="AQ81" s="817"/>
      <c r="AR81" s="817"/>
      <c r="AS81" s="817"/>
      <c r="AT81" s="817"/>
      <c r="AU81" s="817" t="s">
        <v>485</v>
      </c>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t="s">
        <v>561</v>
      </c>
      <c r="C82" s="861"/>
      <c r="D82" s="861"/>
      <c r="E82" s="861"/>
      <c r="F82" s="861"/>
      <c r="G82" s="861"/>
      <c r="H82" s="861"/>
      <c r="I82" s="861"/>
      <c r="J82" s="861"/>
      <c r="K82" s="861"/>
      <c r="L82" s="861"/>
      <c r="M82" s="861"/>
      <c r="N82" s="861"/>
      <c r="O82" s="861"/>
      <c r="P82" s="862"/>
      <c r="Q82" s="863">
        <v>6454</v>
      </c>
      <c r="R82" s="817"/>
      <c r="S82" s="817"/>
      <c r="T82" s="817"/>
      <c r="U82" s="817"/>
      <c r="V82" s="817">
        <v>6072</v>
      </c>
      <c r="W82" s="817"/>
      <c r="X82" s="817"/>
      <c r="Y82" s="817"/>
      <c r="Z82" s="817"/>
      <c r="AA82" s="817">
        <v>382</v>
      </c>
      <c r="AB82" s="817"/>
      <c r="AC82" s="817"/>
      <c r="AD82" s="817"/>
      <c r="AE82" s="817"/>
      <c r="AF82" s="817">
        <f t="shared" si="3"/>
        <v>382</v>
      </c>
      <c r="AG82" s="817"/>
      <c r="AH82" s="817"/>
      <c r="AI82" s="817"/>
      <c r="AJ82" s="817"/>
      <c r="AK82" s="817">
        <v>949</v>
      </c>
      <c r="AL82" s="817"/>
      <c r="AM82" s="817"/>
      <c r="AN82" s="817"/>
      <c r="AO82" s="817"/>
      <c r="AP82" s="817" t="s">
        <v>485</v>
      </c>
      <c r="AQ82" s="817"/>
      <c r="AR82" s="817"/>
      <c r="AS82" s="817"/>
      <c r="AT82" s="817"/>
      <c r="AU82" s="817" t="s">
        <v>485</v>
      </c>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t="s">
        <v>557</v>
      </c>
      <c r="C83" s="861"/>
      <c r="D83" s="861"/>
      <c r="E83" s="861"/>
      <c r="F83" s="861"/>
      <c r="G83" s="861"/>
      <c r="H83" s="861"/>
      <c r="I83" s="861"/>
      <c r="J83" s="861"/>
      <c r="K83" s="861"/>
      <c r="L83" s="861"/>
      <c r="M83" s="861"/>
      <c r="N83" s="861"/>
      <c r="O83" s="861"/>
      <c r="P83" s="862"/>
      <c r="Q83" s="863">
        <v>258</v>
      </c>
      <c r="R83" s="817"/>
      <c r="S83" s="817"/>
      <c r="T83" s="817"/>
      <c r="U83" s="817"/>
      <c r="V83" s="817">
        <v>174</v>
      </c>
      <c r="W83" s="817"/>
      <c r="X83" s="817"/>
      <c r="Y83" s="817"/>
      <c r="Z83" s="817"/>
      <c r="AA83" s="817">
        <v>84</v>
      </c>
      <c r="AB83" s="817"/>
      <c r="AC83" s="817"/>
      <c r="AD83" s="817"/>
      <c r="AE83" s="817"/>
      <c r="AF83" s="817">
        <f t="shared" si="3"/>
        <v>84</v>
      </c>
      <c r="AG83" s="817"/>
      <c r="AH83" s="817"/>
      <c r="AI83" s="817"/>
      <c r="AJ83" s="817"/>
      <c r="AK83" s="817" t="s">
        <v>485</v>
      </c>
      <c r="AL83" s="817"/>
      <c r="AM83" s="817"/>
      <c r="AN83" s="817"/>
      <c r="AO83" s="817"/>
      <c r="AP83" s="817" t="s">
        <v>485</v>
      </c>
      <c r="AQ83" s="817"/>
      <c r="AR83" s="817"/>
      <c r="AS83" s="817"/>
      <c r="AT83" s="817"/>
      <c r="AU83" s="817" t="s">
        <v>485</v>
      </c>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t="s">
        <v>562</v>
      </c>
      <c r="C84" s="861"/>
      <c r="D84" s="861"/>
      <c r="E84" s="861"/>
      <c r="F84" s="861"/>
      <c r="G84" s="861"/>
      <c r="H84" s="861"/>
      <c r="I84" s="861"/>
      <c r="J84" s="861"/>
      <c r="K84" s="861"/>
      <c r="L84" s="861"/>
      <c r="M84" s="861"/>
      <c r="N84" s="861"/>
      <c r="O84" s="861"/>
      <c r="P84" s="862"/>
      <c r="Q84" s="863">
        <v>46</v>
      </c>
      <c r="R84" s="817"/>
      <c r="S84" s="817"/>
      <c r="T84" s="817"/>
      <c r="U84" s="817"/>
      <c r="V84" s="817">
        <v>25</v>
      </c>
      <c r="W84" s="817"/>
      <c r="X84" s="817"/>
      <c r="Y84" s="817"/>
      <c r="Z84" s="817"/>
      <c r="AA84" s="817">
        <v>22</v>
      </c>
      <c r="AB84" s="817"/>
      <c r="AC84" s="817"/>
      <c r="AD84" s="817"/>
      <c r="AE84" s="817"/>
      <c r="AF84" s="817">
        <f t="shared" si="3"/>
        <v>22</v>
      </c>
      <c r="AG84" s="817"/>
      <c r="AH84" s="817"/>
      <c r="AI84" s="817"/>
      <c r="AJ84" s="817"/>
      <c r="AK84" s="817" t="s">
        <v>485</v>
      </c>
      <c r="AL84" s="817"/>
      <c r="AM84" s="817"/>
      <c r="AN84" s="817"/>
      <c r="AO84" s="817"/>
      <c r="AP84" s="817" t="s">
        <v>485</v>
      </c>
      <c r="AQ84" s="817"/>
      <c r="AR84" s="817"/>
      <c r="AS84" s="817"/>
      <c r="AT84" s="817"/>
      <c r="AU84" s="817" t="s">
        <v>485</v>
      </c>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t="s">
        <v>563</v>
      </c>
      <c r="C85" s="861"/>
      <c r="D85" s="861"/>
      <c r="E85" s="861"/>
      <c r="F85" s="861"/>
      <c r="G85" s="861"/>
      <c r="H85" s="861"/>
      <c r="I85" s="861"/>
      <c r="J85" s="861"/>
      <c r="K85" s="861"/>
      <c r="L85" s="861"/>
      <c r="M85" s="861"/>
      <c r="N85" s="861"/>
      <c r="O85" s="861"/>
      <c r="P85" s="862"/>
      <c r="Q85" s="863">
        <v>247</v>
      </c>
      <c r="R85" s="817"/>
      <c r="S85" s="817"/>
      <c r="T85" s="817"/>
      <c r="U85" s="817"/>
      <c r="V85" s="817">
        <v>243</v>
      </c>
      <c r="W85" s="817"/>
      <c r="X85" s="817"/>
      <c r="Y85" s="817"/>
      <c r="Z85" s="817"/>
      <c r="AA85" s="817">
        <v>4</v>
      </c>
      <c r="AB85" s="817"/>
      <c r="AC85" s="817"/>
      <c r="AD85" s="817"/>
      <c r="AE85" s="817"/>
      <c r="AF85" s="817">
        <f t="shared" ref="AF85" si="9">AA85</f>
        <v>4</v>
      </c>
      <c r="AG85" s="817"/>
      <c r="AH85" s="817"/>
      <c r="AI85" s="817"/>
      <c r="AJ85" s="817"/>
      <c r="AK85" s="817">
        <v>12</v>
      </c>
      <c r="AL85" s="817"/>
      <c r="AM85" s="817"/>
      <c r="AN85" s="817"/>
      <c r="AO85" s="817"/>
      <c r="AP85" s="817" t="s">
        <v>485</v>
      </c>
      <c r="AQ85" s="817"/>
      <c r="AR85" s="817"/>
      <c r="AS85" s="817"/>
      <c r="AT85" s="817"/>
      <c r="AU85" s="817" t="s">
        <v>485</v>
      </c>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t="s">
        <v>564</v>
      </c>
      <c r="C86" s="861"/>
      <c r="D86" s="861"/>
      <c r="E86" s="861"/>
      <c r="F86" s="861"/>
      <c r="G86" s="861"/>
      <c r="H86" s="861"/>
      <c r="I86" s="861"/>
      <c r="J86" s="861"/>
      <c r="K86" s="861"/>
      <c r="L86" s="861"/>
      <c r="M86" s="861"/>
      <c r="N86" s="861"/>
      <c r="O86" s="861"/>
      <c r="P86" s="862"/>
      <c r="Q86" s="863">
        <v>261956</v>
      </c>
      <c r="R86" s="817"/>
      <c r="S86" s="817"/>
      <c r="T86" s="817"/>
      <c r="U86" s="817"/>
      <c r="V86" s="817">
        <v>256155</v>
      </c>
      <c r="W86" s="817"/>
      <c r="X86" s="817"/>
      <c r="Y86" s="817"/>
      <c r="Z86" s="817"/>
      <c r="AA86" s="817">
        <v>5801</v>
      </c>
      <c r="AB86" s="817"/>
      <c r="AC86" s="817"/>
      <c r="AD86" s="817"/>
      <c r="AE86" s="817"/>
      <c r="AF86" s="817">
        <f t="shared" ref="AF86:AF87" si="10">AA86</f>
        <v>5801</v>
      </c>
      <c r="AG86" s="817"/>
      <c r="AH86" s="817"/>
      <c r="AI86" s="817"/>
      <c r="AJ86" s="817"/>
      <c r="AK86" s="817" t="s">
        <v>485</v>
      </c>
      <c r="AL86" s="817"/>
      <c r="AM86" s="817"/>
      <c r="AN86" s="817"/>
      <c r="AO86" s="817"/>
      <c r="AP86" s="817" t="s">
        <v>485</v>
      </c>
      <c r="AQ86" s="817"/>
      <c r="AR86" s="817"/>
      <c r="AS86" s="817"/>
      <c r="AT86" s="817"/>
      <c r="AU86" s="817" t="s">
        <v>485</v>
      </c>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t="s">
        <v>558</v>
      </c>
      <c r="C87" s="868"/>
      <c r="D87" s="868"/>
      <c r="E87" s="868"/>
      <c r="F87" s="868"/>
      <c r="G87" s="868"/>
      <c r="H87" s="868"/>
      <c r="I87" s="868"/>
      <c r="J87" s="868"/>
      <c r="K87" s="868"/>
      <c r="L87" s="868"/>
      <c r="M87" s="868"/>
      <c r="N87" s="868"/>
      <c r="O87" s="868"/>
      <c r="P87" s="869"/>
      <c r="Q87" s="870">
        <v>187</v>
      </c>
      <c r="R87" s="871"/>
      <c r="S87" s="871"/>
      <c r="T87" s="871"/>
      <c r="U87" s="871"/>
      <c r="V87" s="871">
        <v>177</v>
      </c>
      <c r="W87" s="871"/>
      <c r="X87" s="871"/>
      <c r="Y87" s="871"/>
      <c r="Z87" s="871"/>
      <c r="AA87" s="871">
        <f t="shared" ref="AA87" si="11">Q87-V87</f>
        <v>10</v>
      </c>
      <c r="AB87" s="871"/>
      <c r="AC87" s="871"/>
      <c r="AD87" s="871"/>
      <c r="AE87" s="871"/>
      <c r="AF87" s="871">
        <f t="shared" si="10"/>
        <v>10</v>
      </c>
      <c r="AG87" s="871"/>
      <c r="AH87" s="871"/>
      <c r="AI87" s="871"/>
      <c r="AJ87" s="871"/>
      <c r="AK87" s="871" t="s">
        <v>485</v>
      </c>
      <c r="AL87" s="871"/>
      <c r="AM87" s="871"/>
      <c r="AN87" s="871"/>
      <c r="AO87" s="871"/>
      <c r="AP87" s="871" t="s">
        <v>485</v>
      </c>
      <c r="AQ87" s="871"/>
      <c r="AR87" s="871"/>
      <c r="AS87" s="871"/>
      <c r="AT87" s="871"/>
      <c r="AU87" s="871" t="s">
        <v>485</v>
      </c>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f>AF87+AF86+AF85+AF84+AF83+AF82+AF81+AF80+AF79+AF78+AF77+AF76+AF75+AF74+AF73+AF72+AF71+AF70+AF69+AF68</f>
        <v>8884</v>
      </c>
      <c r="AG88" s="831"/>
      <c r="AH88" s="831"/>
      <c r="AI88" s="831"/>
      <c r="AJ88" s="831"/>
      <c r="AK88" s="828"/>
      <c r="AL88" s="828"/>
      <c r="AM88" s="828"/>
      <c r="AN88" s="828"/>
      <c r="AO88" s="828"/>
      <c r="AP88" s="831" t="e">
        <f>AP79+AP73+AP70</f>
        <v>#VALUE!</v>
      </c>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15">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574119</v>
      </c>
      <c r="AB110" s="887"/>
      <c r="AC110" s="887"/>
      <c r="AD110" s="887"/>
      <c r="AE110" s="888"/>
      <c r="AF110" s="889">
        <v>517579</v>
      </c>
      <c r="AG110" s="887"/>
      <c r="AH110" s="887"/>
      <c r="AI110" s="887"/>
      <c r="AJ110" s="888"/>
      <c r="AK110" s="889">
        <v>517989</v>
      </c>
      <c r="AL110" s="887"/>
      <c r="AM110" s="887"/>
      <c r="AN110" s="887"/>
      <c r="AO110" s="888"/>
      <c r="AP110" s="890">
        <v>16.2</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3746817</v>
      </c>
      <c r="BR110" s="918"/>
      <c r="BS110" s="918"/>
      <c r="BT110" s="918"/>
      <c r="BU110" s="918"/>
      <c r="BV110" s="918">
        <v>3465790</v>
      </c>
      <c r="BW110" s="918"/>
      <c r="BX110" s="918"/>
      <c r="BY110" s="918"/>
      <c r="BZ110" s="918"/>
      <c r="CA110" s="918">
        <v>3157961</v>
      </c>
      <c r="CB110" s="918"/>
      <c r="CC110" s="918"/>
      <c r="CD110" s="918"/>
      <c r="CE110" s="918"/>
      <c r="CF110" s="931">
        <v>98.9</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684549</v>
      </c>
      <c r="BR112" s="913"/>
      <c r="BS112" s="913"/>
      <c r="BT112" s="913"/>
      <c r="BU112" s="913"/>
      <c r="BV112" s="913">
        <v>694308</v>
      </c>
      <c r="BW112" s="913"/>
      <c r="BX112" s="913"/>
      <c r="BY112" s="913"/>
      <c r="BZ112" s="913"/>
      <c r="CA112" s="913">
        <v>710065</v>
      </c>
      <c r="CB112" s="913"/>
      <c r="CC112" s="913"/>
      <c r="CD112" s="913"/>
      <c r="CE112" s="913"/>
      <c r="CF112" s="907">
        <v>22.2</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81777</v>
      </c>
      <c r="AB113" s="925"/>
      <c r="AC113" s="925"/>
      <c r="AD113" s="925"/>
      <c r="AE113" s="926"/>
      <c r="AF113" s="927">
        <v>85999</v>
      </c>
      <c r="AG113" s="925"/>
      <c r="AH113" s="925"/>
      <c r="AI113" s="925"/>
      <c r="AJ113" s="926"/>
      <c r="AK113" s="927">
        <v>83798</v>
      </c>
      <c r="AL113" s="925"/>
      <c r="AM113" s="925"/>
      <c r="AN113" s="925"/>
      <c r="AO113" s="926"/>
      <c r="AP113" s="928">
        <v>2.6</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487657</v>
      </c>
      <c r="BR113" s="913"/>
      <c r="BS113" s="913"/>
      <c r="BT113" s="913"/>
      <c r="BU113" s="913"/>
      <c r="BV113" s="913">
        <v>428304</v>
      </c>
      <c r="BW113" s="913"/>
      <c r="BX113" s="913"/>
      <c r="BY113" s="913"/>
      <c r="BZ113" s="913"/>
      <c r="CA113" s="913">
        <v>397402</v>
      </c>
      <c r="CB113" s="913"/>
      <c r="CC113" s="913"/>
      <c r="CD113" s="913"/>
      <c r="CE113" s="913"/>
      <c r="CF113" s="907">
        <v>12.5</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62438</v>
      </c>
      <c r="AB114" s="946"/>
      <c r="AC114" s="946"/>
      <c r="AD114" s="946"/>
      <c r="AE114" s="947"/>
      <c r="AF114" s="948">
        <v>63244</v>
      </c>
      <c r="AG114" s="946"/>
      <c r="AH114" s="946"/>
      <c r="AI114" s="946"/>
      <c r="AJ114" s="947"/>
      <c r="AK114" s="948">
        <v>60654</v>
      </c>
      <c r="AL114" s="946"/>
      <c r="AM114" s="946"/>
      <c r="AN114" s="946"/>
      <c r="AO114" s="947"/>
      <c r="AP114" s="949">
        <v>1.9</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938554</v>
      </c>
      <c r="BR114" s="913"/>
      <c r="BS114" s="913"/>
      <c r="BT114" s="913"/>
      <c r="BU114" s="913"/>
      <c r="BV114" s="913">
        <v>894227</v>
      </c>
      <c r="BW114" s="913"/>
      <c r="BX114" s="913"/>
      <c r="BY114" s="913"/>
      <c r="BZ114" s="913"/>
      <c r="CA114" s="913">
        <v>860402</v>
      </c>
      <c r="CB114" s="913"/>
      <c r="CC114" s="913"/>
      <c r="CD114" s="913"/>
      <c r="CE114" s="913"/>
      <c r="CF114" s="907">
        <v>27</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v>148</v>
      </c>
      <c r="AL116" s="946"/>
      <c r="AM116" s="946"/>
      <c r="AN116" s="946"/>
      <c r="AO116" s="947"/>
      <c r="AP116" s="949">
        <v>0</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718334</v>
      </c>
      <c r="AB117" s="966"/>
      <c r="AC117" s="966"/>
      <c r="AD117" s="966"/>
      <c r="AE117" s="967"/>
      <c r="AF117" s="968">
        <v>666822</v>
      </c>
      <c r="AG117" s="966"/>
      <c r="AH117" s="966"/>
      <c r="AI117" s="966"/>
      <c r="AJ117" s="967"/>
      <c r="AK117" s="968">
        <v>662589</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439</v>
      </c>
      <c r="BP119" s="992"/>
      <c r="BQ119" s="986">
        <v>5857577</v>
      </c>
      <c r="BR119" s="987"/>
      <c r="BS119" s="987"/>
      <c r="BT119" s="987"/>
      <c r="BU119" s="987"/>
      <c r="BV119" s="987">
        <v>5482629</v>
      </c>
      <c r="BW119" s="987"/>
      <c r="BX119" s="987"/>
      <c r="BY119" s="987"/>
      <c r="BZ119" s="987"/>
      <c r="CA119" s="987">
        <v>5125830</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2773041</v>
      </c>
      <c r="BR120" s="918"/>
      <c r="BS120" s="918"/>
      <c r="BT120" s="918"/>
      <c r="BU120" s="918"/>
      <c r="BV120" s="918">
        <v>2940603</v>
      </c>
      <c r="BW120" s="918"/>
      <c r="BX120" s="918"/>
      <c r="BY120" s="918"/>
      <c r="BZ120" s="918"/>
      <c r="CA120" s="918">
        <v>2712174</v>
      </c>
      <c r="CB120" s="918"/>
      <c r="CC120" s="918"/>
      <c r="CD120" s="918"/>
      <c r="CE120" s="918"/>
      <c r="CF120" s="931">
        <v>85</v>
      </c>
      <c r="CG120" s="932"/>
      <c r="CH120" s="932"/>
      <c r="CI120" s="932"/>
      <c r="CJ120" s="932"/>
      <c r="CK120" s="993" t="s">
        <v>443</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596592</v>
      </c>
      <c r="DR120" s="918"/>
      <c r="DS120" s="918"/>
      <c r="DT120" s="918"/>
      <c r="DU120" s="918"/>
      <c r="DV120" s="919">
        <v>18.7</v>
      </c>
      <c r="DW120" s="919"/>
      <c r="DX120" s="919"/>
      <c r="DY120" s="919"/>
      <c r="DZ120" s="920"/>
    </row>
    <row r="121" spans="1:130" s="212" customFormat="1" ht="26.25" customHeight="1" x14ac:dyDescent="0.15">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v>151082</v>
      </c>
      <c r="DH121" s="913"/>
      <c r="DI121" s="913"/>
      <c r="DJ121" s="913"/>
      <c r="DK121" s="913"/>
      <c r="DL121" s="913">
        <v>136503</v>
      </c>
      <c r="DM121" s="913"/>
      <c r="DN121" s="913"/>
      <c r="DO121" s="913"/>
      <c r="DP121" s="913"/>
      <c r="DQ121" s="913">
        <v>113473</v>
      </c>
      <c r="DR121" s="913"/>
      <c r="DS121" s="913"/>
      <c r="DT121" s="913"/>
      <c r="DU121" s="913"/>
      <c r="DV121" s="914">
        <v>3.6</v>
      </c>
      <c r="DW121" s="914"/>
      <c r="DX121" s="914"/>
      <c r="DY121" s="914"/>
      <c r="DZ121" s="915"/>
    </row>
    <row r="122" spans="1:130" s="212" customFormat="1" ht="26.25" customHeight="1" x14ac:dyDescent="0.15">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3941843</v>
      </c>
      <c r="BR122" s="987"/>
      <c r="BS122" s="987"/>
      <c r="BT122" s="987"/>
      <c r="BU122" s="987"/>
      <c r="BV122" s="987">
        <v>3762052</v>
      </c>
      <c r="BW122" s="987"/>
      <c r="BX122" s="987"/>
      <c r="BY122" s="987"/>
      <c r="BZ122" s="987"/>
      <c r="CA122" s="987">
        <v>3535245</v>
      </c>
      <c r="CB122" s="987"/>
      <c r="CC122" s="987"/>
      <c r="CD122" s="987"/>
      <c r="CE122" s="987"/>
      <c r="CF122" s="1004">
        <v>110.8</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447</v>
      </c>
      <c r="BP123" s="992"/>
      <c r="BQ123" s="1050">
        <v>6714884</v>
      </c>
      <c r="BR123" s="1051"/>
      <c r="BS123" s="1051"/>
      <c r="BT123" s="1051"/>
      <c r="BU123" s="1051"/>
      <c r="BV123" s="1051">
        <v>6702655</v>
      </c>
      <c r="BW123" s="1051"/>
      <c r="BX123" s="1051"/>
      <c r="BY123" s="1051"/>
      <c r="BZ123" s="1051"/>
      <c r="CA123" s="1051">
        <v>6247419</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v>533467</v>
      </c>
      <c r="DH124" s="973"/>
      <c r="DI124" s="973"/>
      <c r="DJ124" s="973"/>
      <c r="DK124" s="974"/>
      <c r="DL124" s="972">
        <v>557805</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v>4814</v>
      </c>
      <c r="AB128" s="1033"/>
      <c r="AC128" s="1033"/>
      <c r="AD128" s="1033"/>
      <c r="AE128" s="1034"/>
      <c r="AF128" s="1035">
        <v>4814</v>
      </c>
      <c r="AG128" s="1033"/>
      <c r="AH128" s="1033"/>
      <c r="AI128" s="1033"/>
      <c r="AJ128" s="1034"/>
      <c r="AK128" s="1035">
        <v>4814</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3499725</v>
      </c>
      <c r="AB129" s="946"/>
      <c r="AC129" s="946"/>
      <c r="AD129" s="946"/>
      <c r="AE129" s="947"/>
      <c r="AF129" s="948">
        <v>3513922</v>
      </c>
      <c r="AG129" s="946"/>
      <c r="AH129" s="946"/>
      <c r="AI129" s="946"/>
      <c r="AJ129" s="947"/>
      <c r="AK129" s="948">
        <v>3581615</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413172</v>
      </c>
      <c r="AB130" s="946"/>
      <c r="AC130" s="946"/>
      <c r="AD130" s="946"/>
      <c r="AE130" s="947"/>
      <c r="AF130" s="948">
        <v>407793</v>
      </c>
      <c r="AG130" s="946"/>
      <c r="AH130" s="946"/>
      <c r="AI130" s="946"/>
      <c r="AJ130" s="947"/>
      <c r="AK130" s="948">
        <v>389727</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8.6999999999999993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3086553</v>
      </c>
      <c r="AB131" s="973"/>
      <c r="AC131" s="973"/>
      <c r="AD131" s="973"/>
      <c r="AE131" s="974"/>
      <c r="AF131" s="972">
        <v>3106129</v>
      </c>
      <c r="AG131" s="973"/>
      <c r="AH131" s="973"/>
      <c r="AI131" s="973"/>
      <c r="AJ131" s="974"/>
      <c r="AK131" s="972">
        <v>3191888</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9.7308550999999994</v>
      </c>
      <c r="AB132" s="1084"/>
      <c r="AC132" s="1084"/>
      <c r="AD132" s="1084"/>
      <c r="AE132" s="1085"/>
      <c r="AF132" s="1086">
        <v>8.1843027119999991</v>
      </c>
      <c r="AG132" s="1084"/>
      <c r="AH132" s="1084"/>
      <c r="AI132" s="1084"/>
      <c r="AJ132" s="1085"/>
      <c r="AK132" s="1086">
        <v>8.3977883940000009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8.6999999999999993</v>
      </c>
      <c r="AB133" s="1067"/>
      <c r="AC133" s="1067"/>
      <c r="AD133" s="1067"/>
      <c r="AE133" s="1068"/>
      <c r="AF133" s="1066">
        <v>8.6</v>
      </c>
      <c r="AG133" s="1067"/>
      <c r="AH133" s="1067"/>
      <c r="AI133" s="1067"/>
      <c r="AJ133" s="1068"/>
      <c r="AK133" s="1066">
        <v>8.6999999999999993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xMvCbThgPbW5uD5lMvHK7orVp2/Q5fgx4i3IF95VTKvUU0Nmg1RkepeAMeB8gDU/sBr+qtcZbXbP/00UcUndw==" saltValue="mwXJ51s6EmYx9aYhtOJNT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7" zoomScaleNormal="85" zoomScaleSheetLayoutView="100" workbookViewId="0">
      <selection activeCell="AM8" sqref="AM8:AT8"/>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6773aDrDN+UoTGMY+mSEm1RKBgBBIlHih4WhtVyaDP+BvUVqJePysVt3dsHkFkqpZmRRDS+pdgcRAsPM6qtgWw==" saltValue="nqReisBvb8UUyvzmMRnz2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0" zoomScaleNormal="100" zoomScaleSheetLayoutView="55" workbookViewId="0">
      <selection activeCell="AM8" sqref="AM8:AT8"/>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Ob1LugrlGdiio5xirsVI1zqYpz2GZreEkz5f9rhu4b8xW510eYVtc5kU8aQ7EZTlWPnB198cUyFJKD+QvIf4Q==" saltValue="8KDOQiezQ5N+c8PWeV9Fu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P45" workbookViewId="0">
      <selection activeCell="AM8" sqref="AM8:AT8"/>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1" t="s">
        <v>476</v>
      </c>
      <c r="AP7" s="253"/>
      <c r="AQ7" s="254" t="s">
        <v>477</v>
      </c>
      <c r="AR7" s="255"/>
    </row>
    <row r="8" spans="1:46" x14ac:dyDescent="0.15">
      <c r="A8" s="247"/>
      <c r="AK8" s="256"/>
      <c r="AL8" s="257"/>
      <c r="AM8" s="257"/>
      <c r="AN8" s="258"/>
      <c r="AO8" s="1102"/>
      <c r="AP8" s="259" t="s">
        <v>478</v>
      </c>
      <c r="AQ8" s="260" t="s">
        <v>479</v>
      </c>
      <c r="AR8" s="261" t="s">
        <v>480</v>
      </c>
    </row>
    <row r="9" spans="1:46" x14ac:dyDescent="0.15">
      <c r="A9" s="247"/>
      <c r="AK9" s="1103" t="s">
        <v>481</v>
      </c>
      <c r="AL9" s="1104"/>
      <c r="AM9" s="1104"/>
      <c r="AN9" s="1105"/>
      <c r="AO9" s="262">
        <v>1272444</v>
      </c>
      <c r="AP9" s="262">
        <v>162946</v>
      </c>
      <c r="AQ9" s="263">
        <v>186275</v>
      </c>
      <c r="AR9" s="264">
        <v>-12.5</v>
      </c>
    </row>
    <row r="10" spans="1:46" ht="13.5" customHeight="1" x14ac:dyDescent="0.15">
      <c r="A10" s="247"/>
      <c r="AK10" s="1103" t="s">
        <v>482</v>
      </c>
      <c r="AL10" s="1104"/>
      <c r="AM10" s="1104"/>
      <c r="AN10" s="1105"/>
      <c r="AO10" s="265">
        <v>52184</v>
      </c>
      <c r="AP10" s="265">
        <v>6683</v>
      </c>
      <c r="AQ10" s="266">
        <v>28060</v>
      </c>
      <c r="AR10" s="267">
        <v>-76.2</v>
      </c>
    </row>
    <row r="11" spans="1:46" ht="13.5" customHeight="1" x14ac:dyDescent="0.15">
      <c r="A11" s="247"/>
      <c r="AK11" s="1103" t="s">
        <v>483</v>
      </c>
      <c r="AL11" s="1104"/>
      <c r="AM11" s="1104"/>
      <c r="AN11" s="1105"/>
      <c r="AO11" s="265">
        <v>69282</v>
      </c>
      <c r="AP11" s="265">
        <v>8872</v>
      </c>
      <c r="AQ11" s="266">
        <v>7123</v>
      </c>
      <c r="AR11" s="267">
        <v>24.6</v>
      </c>
    </row>
    <row r="12" spans="1:46" ht="13.5" customHeight="1" x14ac:dyDescent="0.15">
      <c r="A12" s="247"/>
      <c r="AK12" s="1103" t="s">
        <v>484</v>
      </c>
      <c r="AL12" s="1104"/>
      <c r="AM12" s="1104"/>
      <c r="AN12" s="1105"/>
      <c r="AO12" s="265" t="s">
        <v>485</v>
      </c>
      <c r="AP12" s="265" t="s">
        <v>485</v>
      </c>
      <c r="AQ12" s="266">
        <v>57</v>
      </c>
      <c r="AR12" s="267" t="s">
        <v>485</v>
      </c>
    </row>
    <row r="13" spans="1:46" ht="13.5" customHeight="1" x14ac:dyDescent="0.15">
      <c r="A13" s="247"/>
      <c r="AK13" s="1103" t="s">
        <v>486</v>
      </c>
      <c r="AL13" s="1104"/>
      <c r="AM13" s="1104"/>
      <c r="AN13" s="1105"/>
      <c r="AO13" s="265">
        <v>24070</v>
      </c>
      <c r="AP13" s="265">
        <v>3082</v>
      </c>
      <c r="AQ13" s="266">
        <v>6435</v>
      </c>
      <c r="AR13" s="267">
        <v>-52.1</v>
      </c>
    </row>
    <row r="14" spans="1:46" ht="13.5" customHeight="1" x14ac:dyDescent="0.15">
      <c r="A14" s="247"/>
      <c r="AK14" s="1103" t="s">
        <v>487</v>
      </c>
      <c r="AL14" s="1104"/>
      <c r="AM14" s="1104"/>
      <c r="AN14" s="1105"/>
      <c r="AO14" s="265">
        <v>7903</v>
      </c>
      <c r="AP14" s="265">
        <v>1012</v>
      </c>
      <c r="AQ14" s="266">
        <v>3786</v>
      </c>
      <c r="AR14" s="267">
        <v>-73.3</v>
      </c>
    </row>
    <row r="15" spans="1:46" ht="13.5" customHeight="1" x14ac:dyDescent="0.15">
      <c r="A15" s="247"/>
      <c r="AK15" s="1106" t="s">
        <v>488</v>
      </c>
      <c r="AL15" s="1107"/>
      <c r="AM15" s="1107"/>
      <c r="AN15" s="1108"/>
      <c r="AO15" s="265">
        <v>-93486</v>
      </c>
      <c r="AP15" s="265">
        <v>-11972</v>
      </c>
      <c r="AQ15" s="266">
        <v>-9323</v>
      </c>
      <c r="AR15" s="267">
        <v>28.4</v>
      </c>
    </row>
    <row r="16" spans="1:46" x14ac:dyDescent="0.15">
      <c r="A16" s="247"/>
      <c r="AK16" s="1106" t="s">
        <v>177</v>
      </c>
      <c r="AL16" s="1107"/>
      <c r="AM16" s="1107"/>
      <c r="AN16" s="1108"/>
      <c r="AO16" s="265">
        <v>1332397</v>
      </c>
      <c r="AP16" s="265">
        <v>170623</v>
      </c>
      <c r="AQ16" s="266">
        <v>222412</v>
      </c>
      <c r="AR16" s="267">
        <v>-23.3</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09" t="s">
        <v>493</v>
      </c>
      <c r="AL21" s="1110"/>
      <c r="AM21" s="1110"/>
      <c r="AN21" s="1111"/>
      <c r="AO21" s="277">
        <v>13.19</v>
      </c>
      <c r="AP21" s="278">
        <v>17.59</v>
      </c>
      <c r="AQ21" s="279">
        <v>-4.4000000000000004</v>
      </c>
      <c r="AS21" s="280"/>
      <c r="AT21" s="276"/>
    </row>
    <row r="22" spans="1:46" s="248" customFormat="1" x14ac:dyDescent="0.15">
      <c r="A22" s="276"/>
      <c r="AK22" s="1109" t="s">
        <v>494</v>
      </c>
      <c r="AL22" s="1110"/>
      <c r="AM22" s="1110"/>
      <c r="AN22" s="1111"/>
      <c r="AO22" s="281">
        <v>97.9</v>
      </c>
      <c r="AP22" s="282">
        <v>95.9</v>
      </c>
      <c r="AQ22" s="283">
        <v>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1" t="s">
        <v>476</v>
      </c>
      <c r="AP30" s="253"/>
      <c r="AQ30" s="254" t="s">
        <v>477</v>
      </c>
      <c r="AR30" s="255"/>
    </row>
    <row r="31" spans="1:46" x14ac:dyDescent="0.15">
      <c r="A31" s="247"/>
      <c r="AK31" s="256"/>
      <c r="AL31" s="257"/>
      <c r="AM31" s="257"/>
      <c r="AN31" s="258"/>
      <c r="AO31" s="1102"/>
      <c r="AP31" s="259" t="s">
        <v>478</v>
      </c>
      <c r="AQ31" s="260" t="s">
        <v>479</v>
      </c>
      <c r="AR31" s="261" t="s">
        <v>480</v>
      </c>
    </row>
    <row r="32" spans="1:46" ht="27" customHeight="1" x14ac:dyDescent="0.15">
      <c r="A32" s="247"/>
      <c r="AK32" s="1117" t="s">
        <v>498</v>
      </c>
      <c r="AL32" s="1118"/>
      <c r="AM32" s="1118"/>
      <c r="AN32" s="1119"/>
      <c r="AO32" s="291">
        <v>517989</v>
      </c>
      <c r="AP32" s="291">
        <v>66332</v>
      </c>
      <c r="AQ32" s="292">
        <v>124581</v>
      </c>
      <c r="AR32" s="293">
        <v>-46.8</v>
      </c>
    </row>
    <row r="33" spans="1:46" ht="13.5" customHeight="1" x14ac:dyDescent="0.15">
      <c r="A33" s="247"/>
      <c r="AK33" s="1117" t="s">
        <v>499</v>
      </c>
      <c r="AL33" s="1118"/>
      <c r="AM33" s="1118"/>
      <c r="AN33" s="1119"/>
      <c r="AO33" s="291" t="s">
        <v>485</v>
      </c>
      <c r="AP33" s="291" t="s">
        <v>485</v>
      </c>
      <c r="AQ33" s="292">
        <v>76</v>
      </c>
      <c r="AR33" s="293" t="s">
        <v>485</v>
      </c>
    </row>
    <row r="34" spans="1:46" ht="27" customHeight="1" x14ac:dyDescent="0.15">
      <c r="A34" s="247"/>
      <c r="AK34" s="1117" t="s">
        <v>500</v>
      </c>
      <c r="AL34" s="1118"/>
      <c r="AM34" s="1118"/>
      <c r="AN34" s="1119"/>
      <c r="AO34" s="291" t="s">
        <v>485</v>
      </c>
      <c r="AP34" s="291" t="s">
        <v>485</v>
      </c>
      <c r="AQ34" s="292">
        <v>163</v>
      </c>
      <c r="AR34" s="293" t="s">
        <v>485</v>
      </c>
    </row>
    <row r="35" spans="1:46" ht="27" customHeight="1" x14ac:dyDescent="0.15">
      <c r="A35" s="247"/>
      <c r="AK35" s="1117" t="s">
        <v>501</v>
      </c>
      <c r="AL35" s="1118"/>
      <c r="AM35" s="1118"/>
      <c r="AN35" s="1119"/>
      <c r="AO35" s="291">
        <v>83798</v>
      </c>
      <c r="AP35" s="291">
        <v>10731</v>
      </c>
      <c r="AQ35" s="292">
        <v>24428</v>
      </c>
      <c r="AR35" s="293">
        <v>-56.1</v>
      </c>
    </row>
    <row r="36" spans="1:46" ht="27" customHeight="1" x14ac:dyDescent="0.15">
      <c r="A36" s="247"/>
      <c r="AK36" s="1117" t="s">
        <v>502</v>
      </c>
      <c r="AL36" s="1118"/>
      <c r="AM36" s="1118"/>
      <c r="AN36" s="1119"/>
      <c r="AO36" s="291">
        <v>60654</v>
      </c>
      <c r="AP36" s="291">
        <v>7767</v>
      </c>
      <c r="AQ36" s="292">
        <v>4294</v>
      </c>
      <c r="AR36" s="293">
        <v>80.900000000000006</v>
      </c>
    </row>
    <row r="37" spans="1:46" ht="13.5" customHeight="1" x14ac:dyDescent="0.15">
      <c r="A37" s="247"/>
      <c r="AK37" s="1117" t="s">
        <v>503</v>
      </c>
      <c r="AL37" s="1118"/>
      <c r="AM37" s="1118"/>
      <c r="AN37" s="1119"/>
      <c r="AO37" s="291" t="s">
        <v>485</v>
      </c>
      <c r="AP37" s="291" t="s">
        <v>485</v>
      </c>
      <c r="AQ37" s="292">
        <v>880</v>
      </c>
      <c r="AR37" s="293" t="s">
        <v>485</v>
      </c>
    </row>
    <row r="38" spans="1:46" ht="27" customHeight="1" x14ac:dyDescent="0.15">
      <c r="A38" s="247"/>
      <c r="AK38" s="1120" t="s">
        <v>504</v>
      </c>
      <c r="AL38" s="1121"/>
      <c r="AM38" s="1121"/>
      <c r="AN38" s="1122"/>
      <c r="AO38" s="294">
        <v>148</v>
      </c>
      <c r="AP38" s="294">
        <v>19</v>
      </c>
      <c r="AQ38" s="295">
        <v>22</v>
      </c>
      <c r="AR38" s="283">
        <v>-13.6</v>
      </c>
      <c r="AS38" s="290"/>
    </row>
    <row r="39" spans="1:46" x14ac:dyDescent="0.15">
      <c r="A39" s="247"/>
      <c r="AK39" s="1120" t="s">
        <v>505</v>
      </c>
      <c r="AL39" s="1121"/>
      <c r="AM39" s="1121"/>
      <c r="AN39" s="1122"/>
      <c r="AO39" s="291">
        <v>-4814</v>
      </c>
      <c r="AP39" s="291">
        <v>-616</v>
      </c>
      <c r="AQ39" s="292">
        <v>-5293</v>
      </c>
      <c r="AR39" s="293">
        <v>-88.4</v>
      </c>
      <c r="AS39" s="290"/>
    </row>
    <row r="40" spans="1:46" ht="27" customHeight="1" x14ac:dyDescent="0.15">
      <c r="A40" s="247"/>
      <c r="AK40" s="1117" t="s">
        <v>506</v>
      </c>
      <c r="AL40" s="1118"/>
      <c r="AM40" s="1118"/>
      <c r="AN40" s="1119"/>
      <c r="AO40" s="291">
        <v>-389727</v>
      </c>
      <c r="AP40" s="291">
        <v>-49907</v>
      </c>
      <c r="AQ40" s="292">
        <v>-99375</v>
      </c>
      <c r="AR40" s="293">
        <v>-49.8</v>
      </c>
      <c r="AS40" s="290"/>
    </row>
    <row r="41" spans="1:46" x14ac:dyDescent="0.15">
      <c r="A41" s="247"/>
      <c r="AK41" s="1123" t="s">
        <v>287</v>
      </c>
      <c r="AL41" s="1124"/>
      <c r="AM41" s="1124"/>
      <c r="AN41" s="1125"/>
      <c r="AO41" s="291">
        <v>268048</v>
      </c>
      <c r="AP41" s="291">
        <v>34326</v>
      </c>
      <c r="AQ41" s="292">
        <v>49775</v>
      </c>
      <c r="AR41" s="293">
        <v>-31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12" t="s">
        <v>476</v>
      </c>
      <c r="AN49" s="1114" t="s">
        <v>509</v>
      </c>
      <c r="AO49" s="1115"/>
      <c r="AP49" s="1115"/>
      <c r="AQ49" s="1115"/>
      <c r="AR49" s="1116"/>
    </row>
    <row r="50" spans="1:44" x14ac:dyDescent="0.15">
      <c r="A50" s="247"/>
      <c r="AK50" s="305"/>
      <c r="AL50" s="306"/>
      <c r="AM50" s="1113"/>
      <c r="AN50" s="307" t="s">
        <v>510</v>
      </c>
      <c r="AO50" s="308" t="s">
        <v>511</v>
      </c>
      <c r="AP50" s="309" t="s">
        <v>512</v>
      </c>
      <c r="AQ50" s="310" t="s">
        <v>513</v>
      </c>
      <c r="AR50" s="311" t="s">
        <v>514</v>
      </c>
    </row>
    <row r="51" spans="1:44" x14ac:dyDescent="0.15">
      <c r="A51" s="247"/>
      <c r="AK51" s="303" t="s">
        <v>515</v>
      </c>
      <c r="AL51" s="304"/>
      <c r="AM51" s="312">
        <v>717154</v>
      </c>
      <c r="AN51" s="313">
        <v>85835</v>
      </c>
      <c r="AO51" s="314">
        <v>-15.3</v>
      </c>
      <c r="AP51" s="315">
        <v>200194</v>
      </c>
      <c r="AQ51" s="316">
        <v>5.2</v>
      </c>
      <c r="AR51" s="317">
        <v>-20.5</v>
      </c>
    </row>
    <row r="52" spans="1:44" x14ac:dyDescent="0.15">
      <c r="A52" s="247"/>
      <c r="AK52" s="318"/>
      <c r="AL52" s="319" t="s">
        <v>516</v>
      </c>
      <c r="AM52" s="320">
        <v>181690</v>
      </c>
      <c r="AN52" s="321">
        <v>21746</v>
      </c>
      <c r="AO52" s="322">
        <v>-42.4</v>
      </c>
      <c r="AP52" s="323">
        <v>106422</v>
      </c>
      <c r="AQ52" s="324">
        <v>20.100000000000001</v>
      </c>
      <c r="AR52" s="325">
        <v>-62.5</v>
      </c>
    </row>
    <row r="53" spans="1:44" x14ac:dyDescent="0.15">
      <c r="A53" s="247"/>
      <c r="AK53" s="303" t="s">
        <v>517</v>
      </c>
      <c r="AL53" s="304"/>
      <c r="AM53" s="312">
        <v>733767</v>
      </c>
      <c r="AN53" s="313">
        <v>89082</v>
      </c>
      <c r="AO53" s="314">
        <v>3.8</v>
      </c>
      <c r="AP53" s="315">
        <v>196914</v>
      </c>
      <c r="AQ53" s="316">
        <v>-1.6</v>
      </c>
      <c r="AR53" s="317">
        <v>5.4</v>
      </c>
    </row>
    <row r="54" spans="1:44" x14ac:dyDescent="0.15">
      <c r="A54" s="247"/>
      <c r="AK54" s="318"/>
      <c r="AL54" s="319" t="s">
        <v>516</v>
      </c>
      <c r="AM54" s="320">
        <v>210076</v>
      </c>
      <c r="AN54" s="321">
        <v>25504</v>
      </c>
      <c r="AO54" s="322">
        <v>17.3</v>
      </c>
      <c r="AP54" s="323">
        <v>98966</v>
      </c>
      <c r="AQ54" s="324">
        <v>-7</v>
      </c>
      <c r="AR54" s="325">
        <v>24.3</v>
      </c>
    </row>
    <row r="55" spans="1:44" x14ac:dyDescent="0.15">
      <c r="A55" s="247"/>
      <c r="AK55" s="303" t="s">
        <v>518</v>
      </c>
      <c r="AL55" s="304"/>
      <c r="AM55" s="312">
        <v>391514</v>
      </c>
      <c r="AN55" s="313">
        <v>48419</v>
      </c>
      <c r="AO55" s="314">
        <v>-45.6</v>
      </c>
      <c r="AP55" s="315">
        <v>204757</v>
      </c>
      <c r="AQ55" s="316">
        <v>4</v>
      </c>
      <c r="AR55" s="317">
        <v>-49.6</v>
      </c>
    </row>
    <row r="56" spans="1:44" x14ac:dyDescent="0.15">
      <c r="A56" s="247"/>
      <c r="AK56" s="318"/>
      <c r="AL56" s="319" t="s">
        <v>516</v>
      </c>
      <c r="AM56" s="320">
        <v>141596</v>
      </c>
      <c r="AN56" s="321">
        <v>17511</v>
      </c>
      <c r="AO56" s="322">
        <v>-31.3</v>
      </c>
      <c r="AP56" s="323">
        <v>106071</v>
      </c>
      <c r="AQ56" s="324">
        <v>7.2</v>
      </c>
      <c r="AR56" s="325">
        <v>-38.5</v>
      </c>
    </row>
    <row r="57" spans="1:44" x14ac:dyDescent="0.15">
      <c r="A57" s="247"/>
      <c r="AK57" s="303" t="s">
        <v>519</v>
      </c>
      <c r="AL57" s="304"/>
      <c r="AM57" s="312">
        <v>558548</v>
      </c>
      <c r="AN57" s="313">
        <v>70364</v>
      </c>
      <c r="AO57" s="314">
        <v>45.3</v>
      </c>
      <c r="AP57" s="315">
        <v>194971</v>
      </c>
      <c r="AQ57" s="316">
        <v>-4.8</v>
      </c>
      <c r="AR57" s="317">
        <v>50.1</v>
      </c>
    </row>
    <row r="58" spans="1:44" x14ac:dyDescent="0.15">
      <c r="A58" s="247"/>
      <c r="AK58" s="318"/>
      <c r="AL58" s="319" t="s">
        <v>516</v>
      </c>
      <c r="AM58" s="320">
        <v>323953</v>
      </c>
      <c r="AN58" s="321">
        <v>40810</v>
      </c>
      <c r="AO58" s="322">
        <v>133.1</v>
      </c>
      <c r="AP58" s="323">
        <v>105966</v>
      </c>
      <c r="AQ58" s="324">
        <v>-0.1</v>
      </c>
      <c r="AR58" s="325">
        <v>133.19999999999999</v>
      </c>
    </row>
    <row r="59" spans="1:44" x14ac:dyDescent="0.15">
      <c r="A59" s="247"/>
      <c r="AK59" s="303" t="s">
        <v>520</v>
      </c>
      <c r="AL59" s="304"/>
      <c r="AM59" s="312">
        <v>595402</v>
      </c>
      <c r="AN59" s="313">
        <v>76246</v>
      </c>
      <c r="AO59" s="314">
        <v>8.4</v>
      </c>
      <c r="AP59" s="315">
        <v>224172</v>
      </c>
      <c r="AQ59" s="316">
        <v>15</v>
      </c>
      <c r="AR59" s="317">
        <v>-6.6</v>
      </c>
    </row>
    <row r="60" spans="1:44" x14ac:dyDescent="0.15">
      <c r="A60" s="247"/>
      <c r="AK60" s="318"/>
      <c r="AL60" s="319" t="s">
        <v>516</v>
      </c>
      <c r="AM60" s="320">
        <v>179183</v>
      </c>
      <c r="AN60" s="321">
        <v>22946</v>
      </c>
      <c r="AO60" s="322">
        <v>-43.8</v>
      </c>
      <c r="AP60" s="323">
        <v>117611</v>
      </c>
      <c r="AQ60" s="324">
        <v>11</v>
      </c>
      <c r="AR60" s="325">
        <v>-54.8</v>
      </c>
    </row>
    <row r="61" spans="1:44" x14ac:dyDescent="0.15">
      <c r="A61" s="247"/>
      <c r="AK61" s="303" t="s">
        <v>521</v>
      </c>
      <c r="AL61" s="326"/>
      <c r="AM61" s="312">
        <v>599277</v>
      </c>
      <c r="AN61" s="313">
        <v>73989</v>
      </c>
      <c r="AO61" s="314">
        <v>-0.7</v>
      </c>
      <c r="AP61" s="315">
        <v>204202</v>
      </c>
      <c r="AQ61" s="327">
        <v>3.6</v>
      </c>
      <c r="AR61" s="317">
        <v>-4.3</v>
      </c>
    </row>
    <row r="62" spans="1:44" x14ac:dyDescent="0.15">
      <c r="A62" s="247"/>
      <c r="AK62" s="318"/>
      <c r="AL62" s="319" t="s">
        <v>516</v>
      </c>
      <c r="AM62" s="320">
        <v>207300</v>
      </c>
      <c r="AN62" s="321">
        <v>25703</v>
      </c>
      <c r="AO62" s="322">
        <v>6.6</v>
      </c>
      <c r="AP62" s="323">
        <v>107007</v>
      </c>
      <c r="AQ62" s="324">
        <v>6.2</v>
      </c>
      <c r="AR62" s="325">
        <v>0.4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GNp5DwyHGk1aLUS/bEKdEeMTXivybPojRDMzVsEMJnyGm3IdbC8MiI8zRdcQqQ7s++W6gzfBg6jhW4gjcZRaaw==" saltValue="oFaN5LktuhYTcR7Oq27/A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E89" zoomScaleNormal="100" zoomScaleSheetLayoutView="55" workbookViewId="0">
      <selection activeCell="AM8" sqref="AM8:AT8"/>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TmYEBW6p9kkinMQfIah4WMYO9nwFzQJ5j/bLxt/Pgbg2r/MYKP0wWpJlNHYbYMWTnEL8UUPlGesPQv/bJz+g8A==" saltValue="OrYCBdqCaRo4H6UEZqHV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election activeCell="AM8" sqref="AM8:AT8"/>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SvSpODqaKTWFvFoW1p680pF3CEup0eAS6U7eukB0p70Idg76QhZ+gqn5NQCWn2SG2hGJZ8SGsRUcr7X3yWD2Vg==" saltValue="LEPC1/+Fe3vjjt5QPsF6U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47" zoomScaleSheetLayoutView="100" workbookViewId="0">
      <selection activeCell="AM8" sqref="AM8:AT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33.04</v>
      </c>
      <c r="G47" s="12">
        <v>34.200000000000003</v>
      </c>
      <c r="H47" s="12">
        <v>41.15</v>
      </c>
      <c r="I47" s="12">
        <v>45</v>
      </c>
      <c r="J47" s="13">
        <v>37.700000000000003</v>
      </c>
    </row>
    <row r="48" spans="2:10" ht="57.75" customHeight="1" x14ac:dyDescent="0.15">
      <c r="B48" s="14"/>
      <c r="C48" s="1128" t="s">
        <v>4</v>
      </c>
      <c r="D48" s="1128"/>
      <c r="E48" s="1129"/>
      <c r="F48" s="15">
        <v>7.13</v>
      </c>
      <c r="G48" s="16">
        <v>11.67</v>
      </c>
      <c r="H48" s="16">
        <v>7.56</v>
      </c>
      <c r="I48" s="16">
        <v>3.85</v>
      </c>
      <c r="J48" s="17">
        <v>5.51</v>
      </c>
    </row>
    <row r="49" spans="2:10" ht="57.75" customHeight="1" thickBot="1" x14ac:dyDescent="0.2">
      <c r="B49" s="18"/>
      <c r="C49" s="1130" t="s">
        <v>5</v>
      </c>
      <c r="D49" s="1130"/>
      <c r="E49" s="1131"/>
      <c r="F49" s="19" t="s">
        <v>528</v>
      </c>
      <c r="G49" s="20">
        <v>5.07</v>
      </c>
      <c r="H49" s="20" t="s">
        <v>529</v>
      </c>
      <c r="I49" s="20" t="s">
        <v>530</v>
      </c>
      <c r="J49" s="21" t="s">
        <v>531</v>
      </c>
    </row>
    <row r="50" spans="2:10" x14ac:dyDescent="0.15"/>
  </sheetData>
  <sheetProtection algorithmName="SHA-512" hashValue="4ZNYu707GKYiOZ05qzDZz+Mr9AS2eUcOm+hbgGXZX3ezhBVwNSKPVAoVD/IfWr4LQKMoyne1LU9gbTHDHREwgA==" saltValue="gYtb8PfSlauqEWuQGmzx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