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A31D2520-9E4B-47EF-861A-BCBE23D1D27F}" xr6:coauthVersionLast="47" xr6:coauthVersionMax="47" xr10:uidLastSave="{00000000-0000-0000-0000-000000000000}"/>
  <bookViews>
    <workbookView xWindow="-28920" yWindow="-3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O34" i="10"/>
  <c r="BW34" i="10"/>
  <c r="BW35" i="10" s="1"/>
  <c r="BW36" i="10" s="1"/>
  <c r="BW37" i="10" s="1"/>
  <c r="BW38" i="10" s="1"/>
  <c r="BW39" i="10" s="1"/>
  <c r="BW40" i="10" s="1"/>
  <c r="BW41" i="10" s="1"/>
  <c r="BW42" i="10" s="1"/>
  <c r="BW43"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U34" i="10"/>
  <c r="U35" i="10" s="1"/>
  <c r="U36" i="10" s="1"/>
</calcChain>
</file>

<file path=xl/sharedStrings.xml><?xml version="1.0" encoding="utf-8"?>
<sst xmlns="http://schemas.openxmlformats.org/spreadsheetml/2006/main" count="1112" uniqueCount="575">
  <si>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</si>
  <si>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</si>
  <si>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</si>
  <si>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</si>
  <si>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</si>
  <si>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</si>
  <si>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</si>
  <si>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</si>
  <si>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</si>
  <si>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</si>
  <si>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</si>
  <si>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</si>
  <si>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</si>
  <si>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</si>
  <si>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</si>
  <si>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</si>
  <si>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</si>
  <si>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</si>
  <si>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</si>
  <si>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</si>
  <si>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</si>
  <si>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</si>
  <si>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</si>
  <si>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</si>
  <si>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</si>
  <si>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</si>
  <si>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</si>
  <si>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</si>
  <si>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</si>
  <si>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</si>
  <si>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</si>
  <si>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</si>
  <si>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</si>
  <si>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</si>
  <si>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</si>
  <si>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</si>
  <si>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</si>
  <si>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</si>
  <si>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</si>
  <si>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</si>
  <si>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</si>
  <si>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</si>
  <si>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</si>
  <si>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</si>
  <si>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</si>
  <si>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</si>
  <si>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</si>
  <si>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</si>
  <si>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</si>
  <si>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</si>
  <si>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</si>
  <si>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</si>
  <si>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</si>
  <si>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</si>
  <si>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</si>
  <si>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</si>
  <si>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</si>
  <si>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</si>
  <si>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</si>
  <si>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</si>
  <si>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</si>
  <si>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</si>
  <si>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</si>
  <si>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</si>
  <si>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</si>
  <si>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</si>
  <si>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</si>
  <si>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</si>
  <si>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</si>
  <si>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</si>
  <si>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</si>
  <si>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</si>
  <si>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</si>
  <si>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</si>
  <si>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</si>
  <si>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</si>
  <si>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</si>
  <si>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</si>
  <si>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</si>
  <si>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</si>
  <si>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</si>
  <si>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</si>
  <si>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</si>
  <si>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</si>
  <si>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</si>
  <si>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</si>
  <si>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</si>
  <si>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</si>
  <si>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</si>
  <si>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</si>
  <si>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</si>
  <si>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</si>
  <si>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</si>
  <si>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</si>
  <si>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</si>
  <si>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</si>
  <si>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</si>
  <si>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</si>
  <si>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</si>
  <si>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</si>
  <si>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</si>
  <si>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</si>
  <si>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</si>
  <si>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</si>
  <si>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</si>
  <si>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</si>
  <si>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</si>
  <si>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</si>
  <si>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</si>
  <si>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</si>
  <si>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</si>
  <si>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</si>
  <si>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</si>
  <si>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</si>
  <si>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</si>
  <si>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</si>
  <si>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</si>
  <si>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</si>
  <si>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</si>
  <si>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</si>
  <si>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</si>
  <si>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</si>
  <si>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</si>
  <si>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</si>
  <si>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</si>
  <si>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</si>
  <si>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</si>
  <si>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</si>
  <si>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</si>
  <si>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</si>
  <si>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</si>
  <si>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</si>
  <si>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</si>
  <si>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</si>
  <si>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</si>
  <si>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</si>
  <si>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</si>
  <si>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</si>
  <si>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</si>
  <si>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</si>
  <si>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</si>
  <si>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</si>
  <si>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</si>
  <si>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</si>
  <si>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</si>
  <si>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</si>
  <si>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</si>
  <si>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</si>
  <si>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</si>
  <si>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</si>
  <si>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</si>
  <si>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</si>
  <si>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</si>
  <si>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</si>
  <si>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</si>
  <si>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</si>
  <si>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</si>
  <si>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</si>
  <si>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</si>
  <si>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</si>
  <si>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</si>
  <si>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</si>
  <si>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</si>
  <si>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</si>
  <si>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</si>
  <si>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</si>
  <si>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</si>
  <si>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</si>
  <si>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</si>
  <si>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</si>
  <si>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</si>
  <si>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</si>
  <si>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</si>
  <si>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</si>
  <si>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</si>
  <si>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</si>
  <si>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</si>
  <si>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</si>
  <si>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</si>
  <si>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</si>
  <si>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</si>
  <si>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</si>
  <si>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</si>
  <si>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</si>
  <si>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</si>
  <si>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</si>
  <si>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</si>
  <si>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</si>
  <si>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</si>
  <si>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</si>
  <si>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</si>
  <si>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</si>
  <si>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</si>
  <si>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</si>
  <si>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</si>
  <si>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</si>
  <si>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</si>
  <si>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</si>
  <si>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</si>
  <si>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</si>
  <si>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</si>
  <si>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</si>
  <si>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</si>
  <si>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三重県玉城町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</si>
  <si>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</si>
  <si>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</si>
  <si>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</si>
  <si>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</si>
  <si>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</si>
  <si>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</si>
  <si>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</si>
  <si>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</si>
  <si>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</si>
  <si>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</si>
  <si>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</si>
  <si>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</si>
  <si>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</si>
  <si>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</si>
  <si>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</si>
  <si>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</si>
  <si>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</si>
  <si>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</si>
  <si>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</si>
  <si>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</si>
  <si>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</si>
  <si>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</si>
  <si>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</si>
  <si>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</si>
  <si>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</si>
  <si>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</si>
  <si>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</si>
  <si>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</si>
  <si>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</si>
  <si>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</si>
  <si>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</si>
  <si>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</si>
  <si>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</si>
  <si>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</si>
  <si>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</si>
  <si>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</si>
  <si>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</si>
  <si>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</si>
  <si>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</si>
  <si>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</si>
  <si>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</si>
  <si>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</si>
  <si>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</si>
  <si>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</si>
  <si>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</si>
  <si>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</si>
  <si>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</si>
  <si>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</si>
  <si>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</si>
  <si>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</si>
  <si>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</si>
  <si>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</si>
  <si>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</si>
  <si>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</si>
  <si>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</si>
  <si>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</si>
  <si>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</si>
  <si>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</si>
  <si>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</si>
  <si>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</si>
  <si>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</si>
  <si>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</si>
  <si>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</si>
  <si>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</si>
  <si>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</si>
  <si>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</si>
  <si>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</si>
  <si>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</si>
  <si>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</si>
  <si>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</si>
  <si>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</si>
  <si>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</si>
  <si>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</si>
  <si>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</si>
  <si>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</si>
  <si>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</si>
  <si>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</si>
  <si>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</si>
  <si>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</si>
  <si>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</si>
  <si>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</si>
  <si>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</si>
  <si>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</si>
  <si>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</si>
  <si>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</si>
  <si>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</si>
  <si>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</si>
  <si>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</si>
  <si>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</si>
  <si>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</si>
  <si>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</si>
  <si>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</si>
  <si>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</si>
  <si>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</si>
  <si>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</si>
  <si>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</si>
  <si>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</si>
  <si>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</si>
  <si>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</si>
  <si>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</si>
  <si>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</si>
  <si>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</si>
  <si>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</si>
  <si>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</si>
  <si>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</si>
  <si>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</si>
  <si>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</si>
  <si>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</si>
  <si>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</si>
  <si>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</si>
  <si>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</si>
  <si>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</si>
  <si>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</si>
  <si>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</si>
  <si>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</si>
  <si>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</si>
  <si>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</si>
  <si>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</si>
  <si>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</si>
  <si>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</si>
  <si>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</si>
  <si>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</si>
  <si>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</si>
  <si>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</si>
  <si>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</si>
  <si>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</si>
  <si>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</si>
  <si>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</si>
  <si>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</si>
  <si>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</si>
  <si>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</si>
  <si>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</si>
  <si>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</si>
  <si>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</si>
  <si>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</si>
  <si>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</si>
  <si>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</si>
  <si>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</si>
  <si>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</si>
  <si>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</si>
  <si>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</si>
  <si>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</si>
  <si>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</si>
  <si>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</si>
  <si>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</si>
  <si>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</si>
  <si>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</si>
  <si>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</si>
  <si>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</si>
  <si>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</si>
  <si>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三重県玉城町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</si>
  <si>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</si>
  <si>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</si>
  <si>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</si>
  <si>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</si>
  <si>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</si>
  <si>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</si>
  <si>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</si>
  <si>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</si>
  <si>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</si>
  <si>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</si>
  <si>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</si>
  <si>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</si>
  <si>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</si>
  <si>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</si>
  <si>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</si>
  <si>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</si>
  <si>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</si>
  <si>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</si>
  <si>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</si>
  <si>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</si>
  <si>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山村振興事業特別会計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</si>
  <si>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</si>
  <si>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</si>
  <si>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</si>
  <si>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</si>
  <si>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</si>
  <si>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</si>
  <si>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</si>
  <si>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</si>
  <si>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</si>
  <si>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</si>
  <si>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</si>
  <si>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</si>
  <si>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</si>
  <si>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</si>
  <si>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</si>
  <si>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</si>
  <si>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</si>
  <si>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</si>
  <si>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</si>
  <si>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</si>
  <si>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介護老人保健施設事業会計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</si>
  <si>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</si>
  <si>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</si>
  <si>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</si>
  <si>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</si>
  <si>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</si>
  <si>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</si>
  <si>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</si>
  <si>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</si>
  <si>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</si>
  <si>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</si>
  <si>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</si>
  <si>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</si>
  <si>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</si>
  <si>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</si>
  <si>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</si>
  <si>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</si>
  <si>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</si>
  <si>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</si>
  <si>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</si>
  <si>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</si>
  <si>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</si>
  <si>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</si>
  <si>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</si>
  <si>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</si>
  <si>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</si>
  <si>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</si>
  <si>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</si>
  <si>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</si>
  <si>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</si>
  <si>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</si>
  <si>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</si>
  <si>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</si>
  <si>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</si>
  <si>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</si>
  <si>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</si>
  <si>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</si>
  <si>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</si>
  <si>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</si>
  <si>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</si>
  <si>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</si>
  <si>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</si>
  <si>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</si>
  <si>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</si>
  <si>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</si>
  <si>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</si>
  <si>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</si>
  <si>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</si>
  <si>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</si>
  <si>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</si>
  <si>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</si>
  <si>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</si>
  <si>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</si>
  <si>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</si>
  <si>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</si>
  <si>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</si>
  <si>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</si>
  <si>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</si>
  <si>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</si>
  <si>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</si>
  <si>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</si>
  <si>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</si>
  <si>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</si>
  <si>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</si>
  <si>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</si>
  <si>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</si>
  <si>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</si>
  <si>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</si>
  <si>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</si>
  <si>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</si>
  <si>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</si>
  <si>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</si>
  <si>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</si>
  <si>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</si>
  <si>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</si>
  <si>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</si>
  <si>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</si>
  <si>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</si>
  <si>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</si>
  <si>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</si>
  <si>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</si>
  <si>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</si>
  <si>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</si>
  <si>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</si>
  <si>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</si>
  <si>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</si>
  <si>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</si>
  <si>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</si>
  <si>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</si>
  <si>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</si>
  <si>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</si>
  <si>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</si>
  <si>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</si>
  <si>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</si>
  <si>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</si>
  <si>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</si>
  <si>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</si>
  <si>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</si>
  <si>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</si>
  <si>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</si>
  <si>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</si>
  <si>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</si>
  <si>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</si>
  <si>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</si>
  <si>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</si>
  <si>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</si>
  <si>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</si>
  <si>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</si>
  <si>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</si>
  <si>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</si>
  <si>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</si>
  <si>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</si>
  <si>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</si>
  <si>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</si>
  <si>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</si>
  <si>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</si>
  <si>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</si>
  <si>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</si>
  <si>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</si>
  <si>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</si>
  <si>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</si>
  <si>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</si>
  <si>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</si>
  <si>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</si>
  <si>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</si>
  <si>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</si>
  <si>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</si>
  <si>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</si>
  <si>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</si>
  <si>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</si>
  <si>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</si>
  <si>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</si>
  <si>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</si>
  <si>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</si>
  <si>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</si>
  <si>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</si>
  <si>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2.25</t>
  </si>
  <si>
    <t>▲ 4.77</t>
  </si>
  <si>
    <t>▲ 2.60</t>
  </si>
  <si>
    <t>水道事業会計</t>
  </si>
  <si>
    <t>病院事業会計</t>
  </si>
  <si>
    <t>下水道事業会計</t>
  </si>
  <si>
    <t>一般会計</t>
  </si>
  <si>
    <t>介護保険特別会計</t>
  </si>
  <si>
    <t>国民健康保険特別会計</t>
  </si>
  <si>
    <t>介護老人保健施設事業会計</t>
  </si>
  <si>
    <t>後期高齢者医療特別会計</t>
  </si>
  <si>
    <t>その他会計（赤字）</t>
  </si>
  <si>
    <t>▲ 0.60</t>
  </si>
  <si>
    <t>その他会計（黒字）</t>
  </si>
  <si>
    <t>R02</t>
    <phoneticPr fontId="5"/>
  </si>
  <si>
    <t>R03</t>
    <phoneticPr fontId="5"/>
  </si>
  <si>
    <t>R04</t>
    <phoneticPr fontId="5"/>
  </si>
  <si>
    <t>R05</t>
    <phoneticPr fontId="5"/>
  </si>
  <si>
    <t>R06</t>
    <phoneticPr fontId="5"/>
  </si>
  <si>
    <t>わたらい老人福祉施設組合（一般会計）</t>
    <rPh sb="4" eb="6">
      <t>ロウジン</t>
    </rPh>
    <rPh sb="6" eb="8">
      <t>フクシ</t>
    </rPh>
    <rPh sb="8" eb="10">
      <t>シセツ</t>
    </rPh>
    <rPh sb="10" eb="12">
      <t>クミアイ</t>
    </rPh>
    <rPh sb="13" eb="15">
      <t>イッパン</t>
    </rPh>
    <rPh sb="15" eb="17">
      <t>カイケイ</t>
    </rPh>
    <phoneticPr fontId="31"/>
  </si>
  <si>
    <t>〃（特別養護老人ホーム高砂寮特別会計）</t>
    <rPh sb="2" eb="4">
      <t>トクベツ</t>
    </rPh>
    <rPh sb="4" eb="6">
      <t>ヨウゴ</t>
    </rPh>
    <rPh sb="6" eb="8">
      <t>ロウジン</t>
    </rPh>
    <rPh sb="11" eb="13">
      <t>タカサゴ</t>
    </rPh>
    <rPh sb="13" eb="14">
      <t>リョウ</t>
    </rPh>
    <rPh sb="14" eb="16">
      <t>トクベツ</t>
    </rPh>
    <rPh sb="16" eb="18">
      <t>カイケイ</t>
    </rPh>
    <phoneticPr fontId="31"/>
  </si>
  <si>
    <t>〃（指定通所介護事業所高砂寮特別会計）</t>
    <rPh sb="6" eb="8">
      <t>カイゴ</t>
    </rPh>
    <phoneticPr fontId="2"/>
  </si>
  <si>
    <t>〃（特別養護老人ホーム真砂寮特別会計）</t>
    <rPh sb="2" eb="4">
      <t>トクベツ</t>
    </rPh>
    <rPh sb="4" eb="6">
      <t>ヨウゴ</t>
    </rPh>
    <rPh sb="6" eb="8">
      <t>ロウジン</t>
    </rPh>
    <rPh sb="11" eb="13">
      <t>マサゴ</t>
    </rPh>
    <rPh sb="13" eb="14">
      <t>リョウ</t>
    </rPh>
    <rPh sb="14" eb="16">
      <t>トクベツ</t>
    </rPh>
    <rPh sb="16" eb="18">
      <t>カイケイ</t>
    </rPh>
    <phoneticPr fontId="31"/>
  </si>
  <si>
    <t>〃（特別養護老人ホームわたらい緑清苑特別会計）</t>
    <rPh sb="2" eb="4">
      <t>トクベツ</t>
    </rPh>
    <rPh sb="4" eb="6">
      <t>ヨウゴ</t>
    </rPh>
    <rPh sb="6" eb="8">
      <t>ロウジン</t>
    </rPh>
    <rPh sb="15" eb="16">
      <t>ミドリ</t>
    </rPh>
    <rPh sb="16" eb="17">
      <t>キヨ</t>
    </rPh>
    <rPh sb="17" eb="18">
      <t>エン</t>
    </rPh>
    <rPh sb="18" eb="20">
      <t>トクベツ</t>
    </rPh>
    <rPh sb="20" eb="22">
      <t>カイケイ</t>
    </rPh>
    <phoneticPr fontId="31"/>
  </si>
  <si>
    <t>三重県市町総合事務組合（一般会計）</t>
  </si>
  <si>
    <t>〃（共同研修特別会計）</t>
  </si>
  <si>
    <t>〃（デジタル地図特別会計）</t>
  </si>
  <si>
    <t>〃（物品特別会計）</t>
  </si>
  <si>
    <t>〃（退職手当特別会計）</t>
  </si>
  <si>
    <t>〃（消防救急無線特別会計）</t>
  </si>
  <si>
    <t>〃（公平委員会特別会計）</t>
  </si>
  <si>
    <t>伊勢広域環境組合（一般会計）</t>
    <rPh sb="9" eb="11">
      <t>イッパン</t>
    </rPh>
    <rPh sb="11" eb="13">
      <t>カイケイ</t>
    </rPh>
    <phoneticPr fontId="2"/>
  </si>
  <si>
    <t>三重地方税管理回収機構（一般会計）</t>
  </si>
  <si>
    <t>〃（滞納整理拡充事業特別会計）</t>
  </si>
  <si>
    <t>三重県後期高齢者医療広域連合（一般会計）</t>
  </si>
  <si>
    <t>〃（後期高齢者医療特別会計）</t>
  </si>
  <si>
    <t>度会土地開発公社</t>
    <rPh sb="0" eb="8">
      <t>ワタライトチカイハツコウシャ</t>
    </rPh>
    <phoneticPr fontId="2"/>
  </si>
  <si>
    <t>-</t>
    <phoneticPr fontId="2"/>
  </si>
  <si>
    <t>(公共施設整備基金(R06年度末現在))</t>
    <rPh sb="1" eb="9">
      <t>コウキョウシセツセイビキキン</t>
    </rPh>
    <phoneticPr fontId="5"/>
  </si>
  <si>
    <t>(地域福祉基金(R06年度末現在))</t>
    <rPh sb="1" eb="7">
      <t>チイキフクシキキン</t>
    </rPh>
    <phoneticPr fontId="5"/>
  </si>
  <si>
    <t>(ふるさと応援基金(R06年度末現在))</t>
    <rPh sb="5" eb="9">
      <t>オウエンキキン</t>
    </rPh>
    <phoneticPr fontId="5"/>
  </si>
  <si>
    <t>(活性化対策事業基金(R06年度末現在))</t>
    <rPh sb="1" eb="8">
      <t>カッセイカタイサクジギョウ</t>
    </rPh>
    <rPh sb="8" eb="10">
      <t>キキン</t>
    </rPh>
    <phoneticPr fontId="5"/>
  </si>
  <si>
    <t>(災害救助基金(R06年度末現在))</t>
    <rPh sb="1" eb="7">
      <t>サイガイキュウジョキキン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</si>
</sst>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4569-4FE0-B3DB-25B150F6E3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41782</c:v>
                </c:pt>
                <c:pt idx="1">
                  <c:v>55887</c:v>
                </c:pt>
                <c:pt idx="2">
                  <c:v>51879</c:v>
                </c:pt>
                <c:pt idx="3">
                  <c:v>56869</c:v>
                </c:pt>
                <c:pt idx="4">
                  <c:v>67994</c:v>
                </c:pt>
              </c:numCache>
            </c:numRef>
          </c:val>
          <c:smooth val="0"/>
          <c:extLst>
            <c:ext xmlns:c16="http://schemas.microsoft.com/office/drawing/2014/chart" uri="{C3380CC4-5D6E-409C-BE32-E72D297353CC}">
              <c16:uniqueId val="{00000001-4569-4FE0-B3DB-25B150F6E3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4.4800000000000004</c:v>
                </c:pt>
                <c:pt idx="1">
                  <c:v>5.85</c:v>
                </c:pt>
                <c:pt idx="2">
                  <c:v>5.15</c:v>
                </c:pt>
                <c:pt idx="3">
                  <c:v>4.42</c:v>
                </c:pt>
                <c:pt idx="4">
                  <c:v>2.88</c:v>
                </c:pt>
              </c:numCache>
            </c:numRef>
          </c:val>
          <c:extLst>
            <c:ext xmlns:c16="http://schemas.microsoft.com/office/drawing/2014/chart" uri="{C3380CC4-5D6E-409C-BE32-E72D297353CC}">
              <c16:uniqueId val="{00000000-C553-47ED-99F3-D573226657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39.049999999999997</c:v>
                </c:pt>
                <c:pt idx="1">
                  <c:v>40.28</c:v>
                </c:pt>
                <c:pt idx="2">
                  <c:v>43.66</c:v>
                </c:pt>
                <c:pt idx="3">
                  <c:v>41.85</c:v>
                </c:pt>
                <c:pt idx="4">
                  <c:v>41.53</c:v>
                </c:pt>
              </c:numCache>
            </c:numRef>
          </c:val>
          <c:extLst>
            <c:ext xmlns:c16="http://schemas.microsoft.com/office/drawing/2014/chart" uri="{C3380CC4-5D6E-409C-BE32-E72D297353CC}">
              <c16:uniqueId val="{00000001-C553-47ED-99F3-D573226657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0.62</c:v>
                </c:pt>
                <c:pt idx="1">
                  <c:v>2.34</c:v>
                </c:pt>
                <c:pt idx="2">
                  <c:v>-2.25</c:v>
                </c:pt>
                <c:pt idx="3">
                  <c:v>-4.7699999999999996</c:v>
                </c:pt>
                <c:pt idx="4">
                  <c:v>-2.6</c:v>
                </c:pt>
              </c:numCache>
            </c:numRef>
          </c:val>
          <c:smooth val="0"/>
          <c:extLst>
            <c:ext xmlns:c16="http://schemas.microsoft.com/office/drawing/2014/chart" uri="{C3380CC4-5D6E-409C-BE32-E72D297353CC}">
              <c16:uniqueId val="{00000002-C553-47ED-99F3-D573226657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0.05</c:v>
                </c:pt>
                <c:pt idx="4">
                  <c:v>#N/A</c:v>
                </c:pt>
                <c:pt idx="5">
                  <c:v>0.25</c:v>
                </c:pt>
                <c:pt idx="6">
                  <c:v>#N/A</c:v>
                </c:pt>
                <c:pt idx="7">
                  <c:v>0.02</c:v>
                </c:pt>
                <c:pt idx="8">
                  <c:v>#N/A</c:v>
                </c:pt>
                <c:pt idx="9">
                  <c:v>0.02</c:v>
                </c:pt>
              </c:numCache>
            </c:numRef>
          </c:val>
          <c:extLst>
            <c:ext xmlns:c16="http://schemas.microsoft.com/office/drawing/2014/chart" uri="{C3380CC4-5D6E-409C-BE32-E72D297353CC}">
              <c16:uniqueId val="{00000000-A26C-4B5E-AB2D-ED2A3B16B7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0.6</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6C-4B5E-AB2D-ED2A3B16B79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0.06</c:v>
                </c:pt>
                <c:pt idx="4">
                  <c:v>#N/A</c:v>
                </c:pt>
                <c:pt idx="5">
                  <c:v>0.06</c:v>
                </c:pt>
                <c:pt idx="6">
                  <c:v>#N/A</c:v>
                </c:pt>
                <c:pt idx="7">
                  <c:v>0.05</c:v>
                </c:pt>
                <c:pt idx="8">
                  <c:v>#N/A</c:v>
                </c:pt>
                <c:pt idx="9">
                  <c:v>0.11</c:v>
                </c:pt>
              </c:numCache>
            </c:numRef>
          </c:val>
          <c:extLst>
            <c:ext xmlns:c16="http://schemas.microsoft.com/office/drawing/2014/chart" uri="{C3380CC4-5D6E-409C-BE32-E72D297353CC}">
              <c16:uniqueId val="{00000002-A26C-4B5E-AB2D-ED2A3B16B794}"/>
            </c:ext>
          </c:extLst>
        </c:ser>
        <c:ser>
          <c:idx val="3"/>
          <c:order val="3"/>
          <c:tx>
            <c:strRef>
              <c:f>データシート!$A$30</c:f>
              <c:strCache>
                <c:ptCount val="1"/>
                <c:pt idx="0">
                  <c:v>介護老人保健施設事業会計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1.1200000000000001</c:v>
                </c:pt>
                <c:pt idx="2">
                  <c:v>#N/A</c:v>
                </c:pt>
                <c:pt idx="3">
                  <c:v>1.03</c:v>
                </c:pt>
                <c:pt idx="4">
                  <c:v>#N/A</c:v>
                </c:pt>
                <c:pt idx="5">
                  <c:v>1.04</c:v>
                </c:pt>
                <c:pt idx="6">
                  <c:v>#N/A</c:v>
                </c:pt>
                <c:pt idx="7">
                  <c:v>0.63</c:v>
                </c:pt>
                <c:pt idx="8">
                  <c:v>#N/A</c:v>
                </c:pt>
                <c:pt idx="9">
                  <c:v>0.33</c:v>
                </c:pt>
              </c:numCache>
            </c:numRef>
          </c:val>
          <c:extLst>
            <c:ext xmlns:c16="http://schemas.microsoft.com/office/drawing/2014/chart" uri="{C3380CC4-5D6E-409C-BE32-E72D297353CC}">
              <c16:uniqueId val="{00000003-A26C-4B5E-AB2D-ED2A3B16B794}"/>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0.57999999999999996</c:v>
                </c:pt>
                <c:pt idx="2">
                  <c:v>#N/A</c:v>
                </c:pt>
                <c:pt idx="3">
                  <c:v>0.68</c:v>
                </c:pt>
                <c:pt idx="4">
                  <c:v>#N/A</c:v>
                </c:pt>
                <c:pt idx="5">
                  <c:v>0.96</c:v>
                </c:pt>
                <c:pt idx="6">
                  <c:v>#N/A</c:v>
                </c:pt>
                <c:pt idx="7">
                  <c:v>0.79</c:v>
                </c:pt>
                <c:pt idx="8">
                  <c:v>#N/A</c:v>
                </c:pt>
                <c:pt idx="9">
                  <c:v>0.63</c:v>
                </c:pt>
              </c:numCache>
            </c:numRef>
          </c:val>
          <c:extLst>
            <c:ext xmlns:c16="http://schemas.microsoft.com/office/drawing/2014/chart" uri="{C3380CC4-5D6E-409C-BE32-E72D297353CC}">
              <c16:uniqueId val="{00000004-A26C-4B5E-AB2D-ED2A3B16B79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#N/A</c:v>
                </c:pt>
                <c:pt idx="3">
                  <c:v>0.89</c:v>
                </c:pt>
                <c:pt idx="4">
                  <c:v>#N/A</c:v>
                </c:pt>
                <c:pt idx="5">
                  <c:v>0.98</c:v>
                </c:pt>
                <c:pt idx="6">
                  <c:v>#N/A</c:v>
                </c:pt>
                <c:pt idx="7">
                  <c:v>0.61</c:v>
                </c:pt>
                <c:pt idx="8">
                  <c:v>#N/A</c:v>
                </c:pt>
                <c:pt idx="9">
                  <c:v>1.03</c:v>
                </c:pt>
              </c:numCache>
            </c:numRef>
          </c:val>
          <c:extLst>
            <c:ext xmlns:c16="http://schemas.microsoft.com/office/drawing/2014/chart" uri="{C3380CC4-5D6E-409C-BE32-E72D297353CC}">
              <c16:uniqueId val="{00000005-A26C-4B5E-AB2D-ED2A3B16B79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5.08</c:v>
                </c:pt>
                <c:pt idx="2">
                  <c:v>#N/A</c:v>
                </c:pt>
                <c:pt idx="3">
                  <c:v>5.82</c:v>
                </c:pt>
                <c:pt idx="4">
                  <c:v>#N/A</c:v>
                </c:pt>
                <c:pt idx="5">
                  <c:v>5.0999999999999996</c:v>
                </c:pt>
                <c:pt idx="6">
                  <c:v>#N/A</c:v>
                </c:pt>
                <c:pt idx="7">
                  <c:v>4.3899999999999997</c:v>
                </c:pt>
                <c:pt idx="8">
                  <c:v>#N/A</c:v>
                </c:pt>
                <c:pt idx="9">
                  <c:v>2.87</c:v>
                </c:pt>
              </c:numCache>
            </c:numRef>
          </c:val>
          <c:extLst>
            <c:ext xmlns:c16="http://schemas.microsoft.com/office/drawing/2014/chart" uri="{C3380CC4-5D6E-409C-BE32-E72D297353CC}">
              <c16:uniqueId val="{00000006-A26C-4B5E-AB2D-ED2A3B16B79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8.67</c:v>
                </c:pt>
                <c:pt idx="2">
                  <c:v>#N/A</c:v>
                </c:pt>
                <c:pt idx="3">
                  <c:v>8.4</c:v>
                </c:pt>
                <c:pt idx="4">
                  <c:v>#N/A</c:v>
                </c:pt>
                <c:pt idx="5">
                  <c:v>9.0500000000000007</c:v>
                </c:pt>
                <c:pt idx="6">
                  <c:v>#N/A</c:v>
                </c:pt>
                <c:pt idx="7">
                  <c:v>9.08</c:v>
                </c:pt>
                <c:pt idx="8">
                  <c:v>#N/A</c:v>
                </c:pt>
                <c:pt idx="9">
                  <c:v>8.83</c:v>
                </c:pt>
              </c:numCache>
            </c:numRef>
          </c:val>
          <c:extLst>
            <c:ext xmlns:c16="http://schemas.microsoft.com/office/drawing/2014/chart" uri="{C3380CC4-5D6E-409C-BE32-E72D297353CC}">
              <c16:uniqueId val="{00000007-A26C-4B5E-AB2D-ED2A3B16B79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11.11</c:v>
                </c:pt>
                <c:pt idx="2">
                  <c:v>#N/A</c:v>
                </c:pt>
                <c:pt idx="3">
                  <c:v>14.17</c:v>
                </c:pt>
                <c:pt idx="4">
                  <c:v>#N/A</c:v>
                </c:pt>
                <c:pt idx="5">
                  <c:v>17.489999999999998</c:v>
                </c:pt>
                <c:pt idx="6">
                  <c:v>#N/A</c:v>
                </c:pt>
                <c:pt idx="7">
                  <c:v>18.13</c:v>
                </c:pt>
                <c:pt idx="8">
                  <c:v>#N/A</c:v>
                </c:pt>
                <c:pt idx="9">
                  <c:v>16.43</c:v>
                </c:pt>
              </c:numCache>
            </c:numRef>
          </c:val>
          <c:extLst>
            <c:ext xmlns:c16="http://schemas.microsoft.com/office/drawing/2014/chart" uri="{C3380CC4-5D6E-409C-BE32-E72D297353CC}">
              <c16:uniqueId val="{00000008-A26C-4B5E-AB2D-ED2A3B16B79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19.940000000000001</c:v>
                </c:pt>
                <c:pt idx="2">
                  <c:v>#N/A</c:v>
                </c:pt>
                <c:pt idx="3">
                  <c:v>20.28</c:v>
                </c:pt>
                <c:pt idx="4">
                  <c:v>#N/A</c:v>
                </c:pt>
                <c:pt idx="5">
                  <c:v>21.74</c:v>
                </c:pt>
                <c:pt idx="6">
                  <c:v>#N/A</c:v>
                </c:pt>
                <c:pt idx="7">
                  <c:v>23.38</c:v>
                </c:pt>
                <c:pt idx="8">
                  <c:v>#N/A</c:v>
                </c:pt>
                <c:pt idx="9">
                  <c:v>23.79</c:v>
                </c:pt>
              </c:numCache>
            </c:numRef>
          </c:val>
          <c:extLst>
            <c:ext xmlns:c16="http://schemas.microsoft.com/office/drawing/2014/chart" uri="{C3380CC4-5D6E-409C-BE32-E72D297353CC}">
              <c16:uniqueId val="{00000009-A26C-4B5E-AB2D-ED2A3B16B7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567</c:v>
                </c:pt>
                <c:pt idx="5">
                  <c:v>589</c:v>
                </c:pt>
                <c:pt idx="8">
                  <c:v>590</c:v>
                </c:pt>
                <c:pt idx="11">
                  <c:v>566</c:v>
                </c:pt>
                <c:pt idx="14">
                  <c:v>549</c:v>
                </c:pt>
              </c:numCache>
            </c:numRef>
          </c:val>
          <c:extLst>
            <c:ext xmlns:c16="http://schemas.microsoft.com/office/drawing/2014/chart" uri="{C3380CC4-5D6E-409C-BE32-E72D297353CC}">
              <c16:uniqueId val="{00000000-EA87-4280-88DF-DBF97556AF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87-4280-88DF-DBF97556AF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A87-4280-88DF-DBF97556AF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19</c:v>
                </c:pt>
                <c:pt idx="6">
                  <c:v>19</c:v>
                </c:pt>
                <c:pt idx="9">
                  <c:v>21</c:v>
                </c:pt>
                <c:pt idx="12">
                  <c:v>23</c:v>
                </c:pt>
              </c:numCache>
            </c:numRef>
          </c:val>
          <c:extLst>
            <c:ext xmlns:c16="http://schemas.microsoft.com/office/drawing/2014/chart" uri="{C3380CC4-5D6E-409C-BE32-E72D297353CC}">
              <c16:uniqueId val="{00000003-EA87-4280-88DF-DBF97556AF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371</c:v>
                </c:pt>
                <c:pt idx="3">
                  <c:v>334</c:v>
                </c:pt>
                <c:pt idx="6">
                  <c:v>339</c:v>
                </c:pt>
                <c:pt idx="9">
                  <c:v>356</c:v>
                </c:pt>
                <c:pt idx="12">
                  <c:v>354</c:v>
                </c:pt>
              </c:numCache>
            </c:numRef>
          </c:val>
          <c:extLst>
            <c:ext xmlns:c16="http://schemas.microsoft.com/office/drawing/2014/chart" uri="{C3380CC4-5D6E-409C-BE32-E72D297353CC}">
              <c16:uniqueId val="{00000004-EA87-4280-88DF-DBF97556AF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87-4280-88DF-DBF97556AF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87-4280-88DF-DBF97556AF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409</c:v>
                </c:pt>
                <c:pt idx="3">
                  <c:v>449</c:v>
                </c:pt>
                <c:pt idx="6">
                  <c:v>482</c:v>
                </c:pt>
                <c:pt idx="9">
                  <c:v>489</c:v>
                </c:pt>
                <c:pt idx="12">
                  <c:v>475</c:v>
                </c:pt>
              </c:numCache>
            </c:numRef>
          </c:val>
          <c:extLst>
            <c:ext xmlns:c16="http://schemas.microsoft.com/office/drawing/2014/chart" uri="{C3380CC4-5D6E-409C-BE32-E72D297353CC}">
              <c16:uniqueId val="{00000007-EA87-4280-88DF-DBF97556AF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232</c:v>
                </c:pt>
                <c:pt idx="2">
                  <c:v>#N/A</c:v>
                </c:pt>
                <c:pt idx="3">
                  <c:v>#N/A</c:v>
                </c:pt>
                <c:pt idx="4">
                  <c:v>213</c:v>
                </c:pt>
                <c:pt idx="5">
                  <c:v>#N/A</c:v>
                </c:pt>
                <c:pt idx="6">
                  <c:v>#N/A</c:v>
                </c:pt>
                <c:pt idx="7">
                  <c:v>250</c:v>
                </c:pt>
                <c:pt idx="8">
                  <c:v>#N/A</c:v>
                </c:pt>
                <c:pt idx="9">
                  <c:v>#N/A</c:v>
                </c:pt>
                <c:pt idx="10">
                  <c:v>300</c:v>
                </c:pt>
                <c:pt idx="11">
                  <c:v>#N/A</c:v>
                </c:pt>
                <c:pt idx="12">
                  <c:v>#N/A</c:v>
                </c:pt>
                <c:pt idx="13">
                  <c:v>303</c:v>
                </c:pt>
                <c:pt idx="14">
                  <c:v>#N/A</c:v>
                </c:pt>
              </c:numCache>
            </c:numRef>
          </c:val>
          <c:smooth val="0"/>
          <c:extLst>
            <c:ext xmlns:c16="http://schemas.microsoft.com/office/drawing/2014/chart" uri="{C3380CC4-5D6E-409C-BE32-E72D297353CC}">
              <c16:uniqueId val="{00000008-EA87-4280-88DF-DBF97556AF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6821</c:v>
                </c:pt>
                <c:pt idx="5">
                  <c:v>6794</c:v>
                </c:pt>
                <c:pt idx="8">
                  <c:v>6618</c:v>
                </c:pt>
                <c:pt idx="11">
                  <c:v>6557</c:v>
                </c:pt>
                <c:pt idx="14">
                  <c:v>6550</c:v>
                </c:pt>
              </c:numCache>
            </c:numRef>
          </c:val>
          <c:extLst>
            <c:ext xmlns:c16="http://schemas.microsoft.com/office/drawing/2014/chart" uri="{C3380CC4-5D6E-409C-BE32-E72D297353CC}">
              <c16:uniqueId val="{00000000-A597-496C-9B74-DE9C3BD96C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c:v>
                </c:pt>
                <c:pt idx="5">
                  <c:v>10</c:v>
                </c:pt>
                <c:pt idx="8">
                  <c:v>5</c:v>
                </c:pt>
                <c:pt idx="11">
                  <c:v>0</c:v>
                </c:pt>
                <c:pt idx="14">
                  <c:v>0</c:v>
                </c:pt>
              </c:numCache>
            </c:numRef>
          </c:val>
          <c:extLst>
            <c:ext xmlns:c16="http://schemas.microsoft.com/office/drawing/2014/chart" uri="{C3380CC4-5D6E-409C-BE32-E72D297353CC}">
              <c16:uniqueId val="{00000001-A597-496C-9B74-DE9C3BD96C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2440</c:v>
                </c:pt>
                <c:pt idx="5">
                  <c:v>2706</c:v>
                </c:pt>
                <c:pt idx="8">
                  <c:v>2857</c:v>
                </c:pt>
                <c:pt idx="11">
                  <c:v>2738</c:v>
                </c:pt>
                <c:pt idx="14">
                  <c:v>2915</c:v>
                </c:pt>
              </c:numCache>
            </c:numRef>
          </c:val>
          <c:extLst>
            <c:ext xmlns:c16="http://schemas.microsoft.com/office/drawing/2014/chart" uri="{C3380CC4-5D6E-409C-BE32-E72D297353CC}">
              <c16:uniqueId val="{00000002-A597-496C-9B74-DE9C3BD96C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97-496C-9B74-DE9C3BD96C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597-496C-9B74-DE9C3BD96C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11</c:v>
                </c:pt>
                <c:pt idx="6">
                  <c:v>0</c:v>
                </c:pt>
                <c:pt idx="9">
                  <c:v>0</c:v>
                </c:pt>
                <c:pt idx="12">
                  <c:v>0</c:v>
                </c:pt>
              </c:numCache>
            </c:numRef>
          </c:val>
          <c:extLst>
            <c:ext xmlns:c16="http://schemas.microsoft.com/office/drawing/2014/chart" uri="{C3380CC4-5D6E-409C-BE32-E72D297353CC}">
              <c16:uniqueId val="{00000005-A597-496C-9B74-DE9C3BD96C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172</c:v>
                </c:pt>
                <c:pt idx="3">
                  <c:v>114</c:v>
                </c:pt>
                <c:pt idx="6">
                  <c:v>2</c:v>
                </c:pt>
                <c:pt idx="9">
                  <c:v>0</c:v>
                </c:pt>
                <c:pt idx="12">
                  <c:v>0</c:v>
                </c:pt>
              </c:numCache>
            </c:numRef>
          </c:val>
          <c:extLst>
            <c:ext xmlns:c16="http://schemas.microsoft.com/office/drawing/2014/chart" uri="{C3380CC4-5D6E-409C-BE32-E72D297353CC}">
              <c16:uniqueId val="{00000006-A597-496C-9B74-DE9C3BD96C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106</c:v>
                </c:pt>
                <c:pt idx="3">
                  <c:v>90</c:v>
                </c:pt>
                <c:pt idx="6">
                  <c:v>73</c:v>
                </c:pt>
                <c:pt idx="9">
                  <c:v>57</c:v>
                </c:pt>
                <c:pt idx="12">
                  <c:v>69</c:v>
                </c:pt>
              </c:numCache>
            </c:numRef>
          </c:val>
          <c:extLst>
            <c:ext xmlns:c16="http://schemas.microsoft.com/office/drawing/2014/chart" uri="{C3380CC4-5D6E-409C-BE32-E72D297353CC}">
              <c16:uniqueId val="{00000007-A597-496C-9B74-DE9C3BD96C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5370</c:v>
                </c:pt>
                <c:pt idx="3">
                  <c:v>4948</c:v>
                </c:pt>
                <c:pt idx="6">
                  <c:v>4887</c:v>
                </c:pt>
                <c:pt idx="9">
                  <c:v>4624</c:v>
                </c:pt>
                <c:pt idx="12">
                  <c:v>3883</c:v>
                </c:pt>
              </c:numCache>
            </c:numRef>
          </c:val>
          <c:extLst>
            <c:ext xmlns:c16="http://schemas.microsoft.com/office/drawing/2014/chart" uri="{C3380CC4-5D6E-409C-BE32-E72D297353CC}">
              <c16:uniqueId val="{00000008-A597-496C-9B74-DE9C3BD96C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c:v>
                </c:pt>
                <c:pt idx="3">
                  <c:v>6</c:v>
                </c:pt>
                <c:pt idx="6">
                  <c:v>21</c:v>
                </c:pt>
                <c:pt idx="9">
                  <c:v>23</c:v>
                </c:pt>
                <c:pt idx="12">
                  <c:v>19</c:v>
                </c:pt>
              </c:numCache>
            </c:numRef>
          </c:val>
          <c:extLst>
            <c:ext xmlns:c16="http://schemas.microsoft.com/office/drawing/2014/chart" uri="{C3380CC4-5D6E-409C-BE32-E72D297353CC}">
              <c16:uniqueId val="{00000009-A597-496C-9B74-DE9C3BD96C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5335</c:v>
                </c:pt>
                <c:pt idx="3">
                  <c:v>5500</c:v>
                </c:pt>
                <c:pt idx="6">
                  <c:v>5603</c:v>
                </c:pt>
                <c:pt idx="9">
                  <c:v>5575</c:v>
                </c:pt>
                <c:pt idx="12">
                  <c:v>5832</c:v>
                </c:pt>
              </c:numCache>
            </c:numRef>
          </c:val>
          <c:extLst>
            <c:ext xmlns:c16="http://schemas.microsoft.com/office/drawing/2014/chart" uri="{C3380CC4-5D6E-409C-BE32-E72D297353CC}">
              <c16:uniqueId val="{0000000A-A597-496C-9B74-DE9C3BD96C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1713</c:v>
                </c:pt>
                <c:pt idx="2">
                  <c:v>#N/A</c:v>
                </c:pt>
                <c:pt idx="3">
                  <c:v>#N/A</c:v>
                </c:pt>
                <c:pt idx="4">
                  <c:v>1159</c:v>
                </c:pt>
                <c:pt idx="5">
                  <c:v>#N/A</c:v>
                </c:pt>
                <c:pt idx="6">
                  <c:v>#N/A</c:v>
                </c:pt>
                <c:pt idx="7">
                  <c:v>1105</c:v>
                </c:pt>
                <c:pt idx="8">
                  <c:v>#N/A</c:v>
                </c:pt>
                <c:pt idx="9">
                  <c:v>#N/A</c:v>
                </c:pt>
                <c:pt idx="10">
                  <c:v>984</c:v>
                </c:pt>
                <c:pt idx="11">
                  <c:v>#N/A</c:v>
                </c:pt>
                <c:pt idx="12">
                  <c:v>#N/A</c:v>
                </c:pt>
                <c:pt idx="13">
                  <c:v>339</c:v>
                </c:pt>
                <c:pt idx="14">
                  <c:v>#N/A</c:v>
                </c:pt>
              </c:numCache>
            </c:numRef>
          </c:val>
          <c:smooth val="0"/>
          <c:extLst>
            <c:ext xmlns:c16="http://schemas.microsoft.com/office/drawing/2014/chart" uri="{C3380CC4-5D6E-409C-BE32-E72D297353CC}">
              <c16:uniqueId val="{0000000B-A597-496C-9B74-DE9C3BD96C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1949</c:v>
                </c:pt>
                <c:pt idx="1">
                  <c:v>1885</c:v>
                </c:pt>
                <c:pt idx="2">
                  <c:v>1929</c:v>
                </c:pt>
              </c:numCache>
            </c:numRef>
          </c:val>
          <c:extLst>
            <c:ext xmlns:c16="http://schemas.microsoft.com/office/drawing/2014/chart" uri="{C3380CC4-5D6E-409C-BE32-E72D297353CC}">
              <c16:uniqueId val="{00000000-86D0-452E-9CA3-1917DF4526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260</c:v>
                </c:pt>
                <c:pt idx="1">
                  <c:v>262</c:v>
                </c:pt>
                <c:pt idx="2">
                  <c:v>270</c:v>
                </c:pt>
              </c:numCache>
            </c:numRef>
          </c:val>
          <c:extLst>
            <c:ext xmlns:c16="http://schemas.microsoft.com/office/drawing/2014/chart" uri="{C3380CC4-5D6E-409C-BE32-E72D297353CC}">
              <c16:uniqueId val="{00000001-86D0-452E-9CA3-1917DF4526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682</c:v>
                </c:pt>
                <c:pt idx="1">
                  <c:v>630</c:v>
                </c:pt>
                <c:pt idx="2">
                  <c:v>760</c:v>
                </c:pt>
              </c:numCache>
            </c:numRef>
          </c:val>
          <c:extLst>
            <c:ext xmlns:c16="http://schemas.microsoft.com/office/drawing/2014/chart" uri="{C3380CC4-5D6E-409C-BE32-E72D297353CC}">
              <c16:uniqueId val="{00000002-86D0-452E-9CA3-1917DF4526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実質公債費比率（分子）は、元利償還金の横ばい傾向、公営企業債の元利償還金に対する繰入金も同水準により、前年度とほぼ同額となった。</a:t>
          </a:r>
        </a:p>
        <a:p>
          <a:r>
            <a:rPr kumimoji="1" lang="ja-JP" altLang="en-US" sz="1400">
              <a:latin typeface="ＭＳ ゴシック" pitchFamily="49" charset="-128"/>
              <a:ea typeface="ＭＳ ゴシック" pitchFamily="49" charset="-128"/>
            </a:rPr>
            <a:t>今後も新規地方債発行の抑制を基調とし、適切な事業実施と繰上償還を実施することにより、実質公債費比率の健全化に努める。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公営企業債等繰入の大幅な減少により将来負担額は減少している。</a:t>
          </a:r>
        </a:p>
        <a:p>
          <a:r>
            <a:rPr kumimoji="1" lang="ja-JP" altLang="en-US" sz="1400">
              <a:latin typeface="ＭＳ ゴシック" pitchFamily="49" charset="-128"/>
              <a:ea typeface="ＭＳ ゴシック" pitchFamily="49" charset="-128"/>
            </a:rPr>
            <a:t>一方で、地方債の現在高は増加傾向のため、引き続き新規地方債発効を抑制しつつ、充当可能財源の確保に努め、将来負担比率の更なる健全化を目指す。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三重県玉城町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ふるさと応援基金を</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百万円、企業版ふるさと納税地方創生基金を</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百万円等を取崩した一方、公共施設整備基金に</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百万円、活性化対策事業基金に</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百万円、災害救助基金に５百万円等の積み立てたこと、また財政調整基金では余剰金積立てを差し引き</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百万円を積立てたこと等により、基金全体としては、１億</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それぞれの基金条例に定める額及び目的に応じて積立て、取崩しを行う。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活性化対策事業基金：活性化対策事業に要する経費の財源に充てる。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活性化対策事業基金：今後計画している事業があることから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百万円積立てを行ったことによる減少。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ふるさと応援基金：対象事業に充当したため、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公共施設整備基金：公共施設長寿命化対策の財源として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百万円充当した一方、今後も複数の公共施設長寿命化対策が計画されていることから積立てを行ったため増加。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各種基金の目的により積み立てる。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基金全体の増減理由のとおり、財政調整基金を</a:t>
          </a:r>
          <a:r>
            <a:rPr kumimoji="1" lang="en-US" altLang="ja-JP" sz="1300" i="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i="0">
              <a:solidFill>
                <a:schemeClr val="dk1"/>
              </a:solidFill>
              <a:effectLst/>
              <a:latin typeface="ＭＳ ゴシック" panose="020B0609070205080204" pitchFamily="49" charset="-128"/>
              <a:ea typeface="ＭＳ ゴシック" panose="020B0609070205080204" pitchFamily="49" charset="-128"/>
              <a:cs typeface="+mn-cs"/>
            </a:rPr>
            <a:t>百万円積立取崩した。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号）第４の３第１項及び第２項並びに第７条第１項及び第２項に定める額を積み立てる。また、災害復旧、地方債の繰上償還その他財源の不足が生じたときの財源を積み立てる。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臨時財政特例債分として積立てをしたが、町債の償還に充てるため取崩しを行い、差し引き８百万円の増加。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町債の償還及び町債の適正な管理に必要な財源を確保していく。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15,035
14,855
40.91
7,859,226
7,616,572
133,875
4,643,202
5,832,190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同水準の０．５３となり、全国平均、類似団体内平均のいずれも上回ったが、県平均は下回っている。今後も引き続き活力あるまちづくりを展開し、町税の収納率向上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77107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7459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42834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7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経常収支比率は、普通交付税等の経常一般財源の増加により前年度比２．５ポイント減少の７８．０％となった。全国平均、三重県平均、類似団体内平均をいずれも下回り、類似団体内順位は１位であった。</a:t>
          </a:r>
        </a:p>
        <a:p>
          <a:r>
            <a:rPr kumimoji="1" lang="ja-JP" altLang="en-US" sz="1300">
              <a:latin typeface="ＭＳ Ｐゴシック" panose="020B0600070205080204" pitchFamily="50" charset="-128"/>
              <a:ea typeface="ＭＳ Ｐゴシック" panose="020B0600070205080204" pitchFamily="50" charset="-128"/>
            </a:rPr>
            <a:t>今後も事務事業の見直し、内部経費の縮減及び自主財源の確保に努め、市町村に求められている７５．０以下を目指す。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170180</xdr:rowOff>
    </xdr:from>
    <xdr:to>
      <xdr:col>23</xdr:col>
      <xdr:colOff>133350</xdr:colOff>
      <xdr:row>66</xdr:row>
      <xdr:rowOff>58420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457180"/>
          <a:ext cx="0" cy="9169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85107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0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170180</xdr:rowOff>
    </xdr:from>
    <xdr:to>
      <xdr:col>24</xdr:col>
      <xdr:colOff>12700</xdr:colOff>
      <xdr:row>60</xdr:row>
      <xdr:rowOff>170180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45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61</xdr:row>
      <xdr:rowOff>119380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5718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32512</xdr:rowOff>
    </xdr:from>
    <xdr:to>
      <xdr:col>19</xdr:col>
      <xdr:colOff>133350</xdr:colOff>
      <xdr:row>61</xdr:row>
      <xdr:rowOff>119380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9096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30226</xdr:rowOff>
    </xdr:from>
    <xdr:to>
      <xdr:col>15</xdr:col>
      <xdr:colOff>82550</xdr:colOff>
      <xdr:row>61</xdr:row>
      <xdr:rowOff>32512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1722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153416</xdr:rowOff>
    </xdr:from>
    <xdr:to>
      <xdr:col>11</xdr:col>
      <xdr:colOff>31750</xdr:colOff>
      <xdr:row>60</xdr:row>
      <xdr:rowOff>30226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6896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40657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153162</xdr:rowOff>
    </xdr:from>
    <xdr:to>
      <xdr:col>15</xdr:col>
      <xdr:colOff>133350</xdr:colOff>
      <xdr:row>61</xdr:row>
      <xdr:rowOff>83312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150876</xdr:rowOff>
    </xdr:from>
    <xdr:to>
      <xdr:col>11</xdr:col>
      <xdr:colOff>82550</xdr:colOff>
      <xdr:row>60</xdr:row>
      <xdr:rowOff>81026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91203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102616</xdr:rowOff>
    </xdr:from>
    <xdr:to>
      <xdr:col>7</xdr:col>
      <xdr:colOff>31750</xdr:colOff>
      <xdr:row>60</xdr:row>
      <xdr:rowOff>32766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42943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類似団体内平均は下回ったものの、全国平均、三重県平均を上回った。今年度は物件費の増により増加に転じ、さらなる事務事業の見直し、指定管理者制度の導入に向けた検討を進め、コストの低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995</xdr:rowOff>
    </xdr:from>
    <xdr:to>
      <xdr:col>23</xdr:col>
      <xdr:colOff>133350</xdr:colOff>
      <xdr:row>80</xdr:row>
      <xdr:rowOff>24631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716995"/>
          <a:ext cx="838200" cy="2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995</xdr:rowOff>
    </xdr:from>
    <xdr:to>
      <xdr:col>19</xdr:col>
      <xdr:colOff>133350</xdr:colOff>
      <xdr:row>80</xdr:row>
      <xdr:rowOff>22889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716995"/>
          <a:ext cx="889000" cy="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130567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4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13543</xdr:rowOff>
    </xdr:from>
    <xdr:to>
      <xdr:col>15</xdr:col>
      <xdr:colOff>82550</xdr:colOff>
      <xdr:row>80</xdr:row>
      <xdr:rowOff>22889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729543"/>
          <a:ext cx="889000" cy="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122085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13543</xdr:rowOff>
    </xdr:from>
    <xdr:to>
      <xdr:col>11</xdr:col>
      <xdr:colOff>31750</xdr:colOff>
      <xdr:row>80</xdr:row>
      <xdr:rowOff>22520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729543"/>
          <a:ext cx="889000" cy="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108693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2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94643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1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145281</xdr:rowOff>
    </xdr:from>
    <xdr:to>
      <xdr:col>23</xdr:col>
      <xdr:colOff>184150</xdr:colOff>
      <xdr:row>80</xdr:row>
      <xdr:rowOff>75431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6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66558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61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121645</xdr:rowOff>
    </xdr:from>
    <xdr:to>
      <xdr:col>19</xdr:col>
      <xdr:colOff>184150</xdr:colOff>
      <xdr:row>80</xdr:row>
      <xdr:rowOff>51795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66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61972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435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143539</xdr:rowOff>
    </xdr:from>
    <xdr:to>
      <xdr:col>15</xdr:col>
      <xdr:colOff>133350</xdr:colOff>
      <xdr:row>80</xdr:row>
      <xdr:rowOff>73689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68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83866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45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134193</xdr:rowOff>
    </xdr:from>
    <xdr:to>
      <xdr:col>11</xdr:col>
      <xdr:colOff>82550</xdr:colOff>
      <xdr:row>80</xdr:row>
      <xdr:rowOff>64343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6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74520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44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143170</xdr:rowOff>
    </xdr:from>
    <xdr:to>
      <xdr:col>7</xdr:col>
      <xdr:colOff>31750</xdr:colOff>
      <xdr:row>80</xdr:row>
      <xdr:rowOff>73320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6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83497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5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０．６ポイント上昇し、９６．１となり、類似団体内平均と同値となった。上昇の要因は、職員退職によるものが一因と考えられる。全国平均よりも下回っており、今後も適正な給与構造の見直し、職務・職責に応じた構造への転換を図ると共に、人事評価制度の活用も推進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51859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0445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102659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441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42334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84</xdr:row>
      <xdr:rowOff>2116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838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144586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4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における職員数は、６．９８人と全国平均、県平均、類似団体内平均のいずれも下回っている。児童館運営等の委託によることが大きい。引き続き、電子化の推進や事務効率化の促進、アウトソーシングの活用等により、住民サービスを低下させることなく、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158024</xdr:rowOff>
    </xdr:from>
    <xdr:to>
      <xdr:col>81</xdr:col>
      <xdr:colOff>44450</xdr:colOff>
      <xdr:row>59</xdr:row>
      <xdr:rowOff>3810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0212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3810</xdr:rowOff>
    </xdr:from>
    <xdr:to>
      <xdr:col>77</xdr:col>
      <xdr:colOff>44450</xdr:colOff>
      <xdr:row>59</xdr:row>
      <xdr:rowOff>45176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1936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151130</xdr:rowOff>
    </xdr:from>
    <xdr:to>
      <xdr:col>72</xdr:col>
      <xdr:colOff>203200</xdr:colOff>
      <xdr:row>59</xdr:row>
      <xdr:rowOff>45176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95230"/>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142512</xdr:rowOff>
    </xdr:from>
    <xdr:to>
      <xdr:col>68</xdr:col>
      <xdr:colOff>152400</xdr:colOff>
      <xdr:row>58</xdr:row>
      <xdr:rowOff>151130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8661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107224</xdr:rowOff>
    </xdr:from>
    <xdr:to>
      <xdr:col>81</xdr:col>
      <xdr:colOff>95250</xdr:colOff>
      <xdr:row>59</xdr:row>
      <xdr:rowOff>37374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28501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7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124460</xdr:rowOff>
    </xdr:from>
    <xdr:to>
      <xdr:col>77</xdr:col>
      <xdr:colOff>95250</xdr:colOff>
      <xdr:row>59</xdr:row>
      <xdr:rowOff>54610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64787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165826</xdr:rowOff>
    </xdr:from>
    <xdr:to>
      <xdr:col>73</xdr:col>
      <xdr:colOff>44450</xdr:colOff>
      <xdr:row>59</xdr:row>
      <xdr:rowOff>95976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106153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100330</xdr:rowOff>
    </xdr:from>
    <xdr:to>
      <xdr:col>68</xdr:col>
      <xdr:colOff>203200</xdr:colOff>
      <xdr:row>59</xdr:row>
      <xdr:rowOff>30480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40657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91712</xdr:rowOff>
    </xdr:from>
    <xdr:to>
      <xdr:col>64</xdr:col>
      <xdr:colOff>152400</xdr:colOff>
      <xdr:row>59</xdr:row>
      <xdr:rowOff>21862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32039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0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実質公債費比率は、単年度では低下したものの、前年度比０．７ポイント上昇の７．１％で、類似団体内平均より下回っているが、全国平均、県平均を上回る結果となっている。</a:t>
          </a:r>
        </a:p>
        <a:p>
          <a:r>
            <a:rPr kumimoji="1" lang="ja-JP" altLang="en-US" sz="1300">
              <a:latin typeface="ＭＳ Ｐゴシック" panose="020B0600070205080204" pitchFamily="50" charset="-128"/>
              <a:ea typeface="ＭＳ Ｐゴシック" panose="020B0600070205080204" pitchFamily="50" charset="-128"/>
            </a:rPr>
            <a:t>今後については適正な事業実施により、起債に大きく頼ることのない財政運営に努め、更なる抑制を図っていく。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124460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9760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68156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573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44027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05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108373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0734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将来負担比率は、公営企業会計の地方債元金償還に充てる繰入見込額の減により、前年度比１６．７ポイント減少の８．２％となり、今年度についても、全国平均、県平均のいずれも上回った。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今後も緊急度・住民ニーズを的確に把握した適切な事業実施により将来に負担を残さないよう財政の健全化に努めていく。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54247</xdr:rowOff>
    </xdr:from>
    <xdr:to>
      <xdr:col>81</xdr:col>
      <xdr:colOff>44450</xdr:colOff>
      <xdr:row>15</xdr:row>
      <xdr:rowOff>170634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454547"/>
          <a:ext cx="838200" cy="28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170634</xdr:rowOff>
    </xdr:from>
    <xdr:to>
      <xdr:col>77</xdr:col>
      <xdr:colOff>44450</xdr:colOff>
      <xdr:row>16</xdr:row>
      <xdr:rowOff>59509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7423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59509</xdr:rowOff>
    </xdr:from>
    <xdr:to>
      <xdr:col>72</xdr:col>
      <xdr:colOff>203200</xdr:colOff>
      <xdr:row>16</xdr:row>
      <xdr:rowOff>61232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802709"/>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61232</xdr:rowOff>
    </xdr:from>
    <xdr:to>
      <xdr:col>68</xdr:col>
      <xdr:colOff>152400</xdr:colOff>
      <xdr:row>17</xdr:row>
      <xdr:rowOff>169001</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804432"/>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3447</xdr:rowOff>
    </xdr:from>
    <xdr:to>
      <xdr:col>81</xdr:col>
      <xdr:colOff>95250</xdr:colOff>
      <xdr:row>14</xdr:row>
      <xdr:rowOff>105047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146974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7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119834</xdr:rowOff>
    </xdr:from>
    <xdr:to>
      <xdr:col>77</xdr:col>
      <xdr:colOff>95250</xdr:colOff>
      <xdr:row>16</xdr:row>
      <xdr:rowOff>49984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6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34761</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77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8709</xdr:rowOff>
    </xdr:from>
    <xdr:to>
      <xdr:col>73</xdr:col>
      <xdr:colOff>44450</xdr:colOff>
      <xdr:row>16</xdr:row>
      <xdr:rowOff>110309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7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95086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83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10432</xdr:rowOff>
    </xdr:from>
    <xdr:to>
      <xdr:col>68</xdr:col>
      <xdr:colOff>203200</xdr:colOff>
      <xdr:row>16</xdr:row>
      <xdr:rowOff>112032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7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96809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84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118201</xdr:rowOff>
    </xdr:from>
    <xdr:to>
      <xdr:col>64</xdr:col>
      <xdr:colOff>152400</xdr:colOff>
      <xdr:row>18</xdr:row>
      <xdr:rowOff>48351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03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33128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11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15,035
14,855
40.91
7,859,226
7,616,572
133,875
4,643,202
5,832,190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比０．６ポイント減少の２０．３％となり、全国平均、県平均、類似団体内平均のいずれも下回っている。類似団体と比較し、職員数が減少したこと、アウトソーシングの活用を図っていること等が一因と考えられる。引き続き、定員管理・給与の適正化等の取組みを通じて、人件費の適正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986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53848</xdr:rowOff>
    </xdr:from>
    <xdr:to>
      <xdr:col>19</xdr:col>
      <xdr:colOff>187325</xdr:colOff>
      <xdr:row>36</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260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3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36</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物件費は、１８．１％でいずれの平均も上回っている。前年度比１．５ポイント増加し、業務の民間委託化、物価高騰による影響が大きいと考える。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80736</xdr:rowOff>
    </xdr:from>
    <xdr:to>
      <xdr:col>82</xdr:col>
      <xdr:colOff>107950</xdr:colOff>
      <xdr:row>18</xdr:row>
      <xdr:rowOff>72571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5386"/>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80736</xdr:rowOff>
    </xdr:from>
    <xdr:to>
      <xdr:col>78</xdr:col>
      <xdr:colOff>69850</xdr:colOff>
      <xdr:row>17</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95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23586</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6786"/>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23586</xdr:rowOff>
    </xdr:from>
    <xdr:to>
      <xdr:col>69</xdr:col>
      <xdr:colOff>92075</xdr:colOff>
      <xdr:row>16</xdr:row>
      <xdr:rowOff>78014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66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21771</xdr:rowOff>
    </xdr:from>
    <xdr:to>
      <xdr:col>82</xdr:col>
      <xdr:colOff>158750</xdr:colOff>
      <xdr:row>18</xdr:row>
      <xdr:rowOff>123371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165298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29936</xdr:rowOff>
    </xdr:from>
    <xdr:to>
      <xdr:col>78</xdr:col>
      <xdr:colOff>120650</xdr:colOff>
      <xdr:row>17</xdr:row>
      <xdr:rowOff>131536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144236</xdr:rowOff>
    </xdr:from>
    <xdr:to>
      <xdr:col>69</xdr:col>
      <xdr:colOff>142875</xdr:colOff>
      <xdr:row>16</xdr:row>
      <xdr:rowOff>74386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59163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113591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扶助費は、前年度比０．５ポイント減少の６．０％で、全国平均、県平均、類似団体平均を下回っているものの、福祉関係諸費が上昇傾向と考えられる。</a:t>
          </a:r>
        </a:p>
        <a:p>
          <a:r>
            <a:rPr kumimoji="1" lang="ja-JP" altLang="en-US" sz="1300">
              <a:latin typeface="ＭＳ Ｐゴシック" panose="020B0600070205080204" pitchFamily="50" charset="-128"/>
              <a:ea typeface="ＭＳ Ｐゴシック" panose="020B0600070205080204" pitchFamily="50" charset="-128"/>
            </a:rPr>
            <a:t>今後も現状維持に努める。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526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22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55</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710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80934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69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１０．０％で、いずれの平均も下回り、良好な状態である。これは、水道事業、病院事業、介護老人保健施設事業、下水道事業を公営企業（法適用）としており、繰出金が補助費等へ計上されるためである。</a:t>
          </a:r>
        </a:p>
        <a:p>
          <a:r>
            <a:rPr kumimoji="1" lang="ja-JP" altLang="en-US" sz="1300">
              <a:latin typeface="ＭＳ Ｐゴシック" panose="020B0600070205080204" pitchFamily="50" charset="-128"/>
              <a:ea typeface="ＭＳ Ｐゴシック" panose="020B0600070205080204" pitchFamily="50" charset="-128"/>
            </a:rPr>
            <a:t>良好な状態とはいえ、今後も引き続き抑制に努める。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57</xdr:row>
      <xdr:rowOff>102507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79215"/>
          <a:ext cx="8382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57</xdr:row>
      <xdr:rowOff>102507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792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37193</xdr:rowOff>
    </xdr:from>
    <xdr:to>
      <xdr:col>73</xdr:col>
      <xdr:colOff>180975</xdr:colOff>
      <xdr:row>56</xdr:row>
      <xdr:rowOff>78015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669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37193</xdr:rowOff>
    </xdr:from>
    <xdr:to>
      <xdr:col>69</xdr:col>
      <xdr:colOff>92075</xdr:colOff>
      <xdr:row>56</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4669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163484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157843</xdr:rowOff>
    </xdr:from>
    <xdr:to>
      <xdr:col>69</xdr:col>
      <xdr:colOff>142875</xdr:colOff>
      <xdr:row>55</xdr:row>
      <xdr:rowOff>87993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98170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補助費等は、１３．７％で全国平均、県平均を上回っているのの、類似団体内平均は下回っている。</a:t>
          </a:r>
        </a:p>
        <a:p>
          <a:r>
            <a:rPr kumimoji="1" lang="ja-JP" altLang="en-US" sz="1300">
              <a:latin typeface="ＭＳ Ｐゴシック" panose="020B0600070205080204" pitchFamily="50" charset="-128"/>
              <a:ea typeface="ＭＳ Ｐゴシック" panose="020B0600070205080204" pitchFamily="50" charset="-128"/>
            </a:rPr>
            <a:t>要因は、町立の病院、介護老人保健施設を有しており、他団体より繰出金が多くなっていることが原因と思慮される。</a:t>
          </a:r>
        </a:p>
        <a:p>
          <a:r>
            <a:rPr kumimoji="1" lang="ja-JP" altLang="en-US" sz="1300">
              <a:latin typeface="ＭＳ Ｐゴシック" panose="020B0600070205080204" pitchFamily="50" charset="-128"/>
              <a:ea typeface="ＭＳ Ｐゴシック" panose="020B0600070205080204" pitchFamily="50" charset="-128"/>
            </a:rPr>
            <a:t>今後は、各事業の経費節減を図ると共に、独立採算の原則に立ち返って見直し等を行い、健全化を図っていく。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540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723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65278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72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65278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174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公債費は前年度比０．９ポイント減少の９．９％であり、全国平均、県平均、類似団体内平均のいずれも下回り、良好な状態である。</a:t>
          </a:r>
        </a:p>
        <a:p>
          <a:r>
            <a:rPr kumimoji="1" lang="ja-JP" altLang="en-US" sz="1300">
              <a:latin typeface="ＭＳ Ｐゴシック" panose="020B0600070205080204" pitchFamily="50" charset="-128"/>
              <a:ea typeface="ＭＳ Ｐゴシック" panose="020B0600070205080204" pitchFamily="50" charset="-128"/>
            </a:rPr>
            <a:t>今後、整備事業が継続する計画があるが、引き続き、地方債に大きく頼ることのない財政運営、新規発行の抑制に努めるなど計画的な取組みを進める。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64136</xdr:rowOff>
    </xdr:from>
    <xdr:to>
      <xdr:col>24</xdr:col>
      <xdr:colOff>25400</xdr:colOff>
      <xdr:row>77</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657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115570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94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42563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58420</xdr:rowOff>
    </xdr:from>
    <xdr:to>
      <xdr:col>15</xdr:col>
      <xdr:colOff>98425</xdr:colOff>
      <xdr:row>77</xdr:row>
      <xdr:rowOff>92711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60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35561</xdr:rowOff>
    </xdr:from>
    <xdr:to>
      <xdr:col>11</xdr:col>
      <xdr:colOff>9525</xdr:colOff>
      <xdr:row>77</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372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13336</xdr:rowOff>
    </xdr:from>
    <xdr:to>
      <xdr:col>24</xdr:col>
      <xdr:colOff>76200</xdr:colOff>
      <xdr:row>77</xdr:row>
      <xdr:rowOff>114936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29863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6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xdr:rowOff>
    </xdr:from>
    <xdr:to>
      <xdr:col>11</xdr:col>
      <xdr:colOff>60325</xdr:colOff>
      <xdr:row>77</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119397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156211</xdr:rowOff>
    </xdr:from>
    <xdr:to>
      <xdr:col>6</xdr:col>
      <xdr:colOff>171450</xdr:colOff>
      <xdr:row>77</xdr:row>
      <xdr:rowOff>86361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96538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普通建設事業費の人口一人当たりの決算額は類似団体平均より下回っているものの、増加している。今後も税収等の大幅な増加はない見込みであり、引き続き抑制に努める。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88137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67996"/>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10414</xdr:rowOff>
    </xdr:from>
    <xdr:to>
      <xdr:col>82</xdr:col>
      <xdr:colOff>107950</xdr:colOff>
      <xdr:row>75</xdr:row>
      <xdr:rowOff>156718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86916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156718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874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97282</xdr:rowOff>
    </xdr:from>
    <xdr:to>
      <xdr:col>73</xdr:col>
      <xdr:colOff>180975</xdr:colOff>
      <xdr:row>75</xdr:row>
      <xdr:rowOff>28702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61313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42418</xdr:rowOff>
    </xdr:from>
    <xdr:to>
      <xdr:col>69</xdr:col>
      <xdr:colOff>92075</xdr:colOff>
      <xdr:row>73</xdr:row>
      <xdr:rowOff>97282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5582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5334</xdr:rowOff>
    </xdr:from>
    <xdr:to>
      <xdr:col>69</xdr:col>
      <xdr:colOff>142875</xdr:colOff>
      <xdr:row>75</xdr:row>
      <xdr:rowOff>106934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91712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131064</xdr:rowOff>
    </xdr:from>
    <xdr:to>
      <xdr:col>82</xdr:col>
      <xdr:colOff>158750</xdr:colOff>
      <xdr:row>75</xdr:row>
      <xdr:rowOff>61214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147591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6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46482</xdr:rowOff>
    </xdr:from>
    <xdr:to>
      <xdr:col>69</xdr:col>
      <xdr:colOff>142875</xdr:colOff>
      <xdr:row>73</xdr:row>
      <xdr:rowOff>148082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158259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163068</xdr:rowOff>
    </xdr:from>
    <xdr:to>
      <xdr:col>65</xdr:col>
      <xdr:colOff>53975</xdr:colOff>
      <xdr:row>73</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50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103395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27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108636</xdr:rowOff>
    </xdr:from>
    <xdr:to>
      <xdr:col>29</xdr:col>
      <xdr:colOff>127000</xdr:colOff>
      <xdr:row>19</xdr:row>
      <xdr:rowOff>117335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413811"/>
          <a:ext cx="647700" cy="8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108636</xdr:rowOff>
    </xdr:from>
    <xdr:to>
      <xdr:col>26</xdr:col>
      <xdr:colOff>50800</xdr:colOff>
      <xdr:row>19</xdr:row>
      <xdr:rowOff>119786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3811"/>
          <a:ext cx="698500" cy="11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119786</xdr:rowOff>
    </xdr:from>
    <xdr:to>
      <xdr:col>22</xdr:col>
      <xdr:colOff>114300</xdr:colOff>
      <xdr:row>19</xdr:row>
      <xdr:rowOff>135737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24961"/>
          <a:ext cx="698500" cy="15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135737</xdr:rowOff>
    </xdr:from>
    <xdr:to>
      <xdr:col>18</xdr:col>
      <xdr:colOff>177800</xdr:colOff>
      <xdr:row>19</xdr:row>
      <xdr:rowOff>162484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0912"/>
          <a:ext cx="698500" cy="26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101744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66535</xdr:rowOff>
    </xdr:from>
    <xdr:to>
      <xdr:col>29</xdr:col>
      <xdr:colOff>177800</xdr:colOff>
      <xdr:row>19</xdr:row>
      <xdr:rowOff>168135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1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146562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57836</xdr:rowOff>
    </xdr:from>
    <xdr:to>
      <xdr:col>26</xdr:col>
      <xdr:colOff>101600</xdr:colOff>
      <xdr:row>19</xdr:row>
      <xdr:rowOff>159436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3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144213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4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68986</xdr:rowOff>
    </xdr:from>
    <xdr:to>
      <xdr:col>22</xdr:col>
      <xdr:colOff>165100</xdr:colOff>
      <xdr:row>19</xdr:row>
      <xdr:rowOff>170586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74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155363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84937</xdr:rowOff>
    </xdr:from>
    <xdr:to>
      <xdr:col>19</xdr:col>
      <xdr:colOff>38100</xdr:colOff>
      <xdr:row>20</xdr:row>
      <xdr:rowOff>15087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0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171314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111684</xdr:rowOff>
    </xdr:from>
    <xdr:to>
      <xdr:col>15</xdr:col>
      <xdr:colOff>101600</xdr:colOff>
      <xdr:row>20</xdr:row>
      <xdr:rowOff>41834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6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26611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180207</xdr:rowOff>
    </xdr:from>
    <xdr:to>
      <xdr:col>29</xdr:col>
      <xdr:colOff>127000</xdr:colOff>
      <xdr:row>35</xdr:row>
      <xdr:rowOff>185560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0557"/>
          <a:ext cx="647700" cy="5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185560</xdr:rowOff>
    </xdr:from>
    <xdr:to>
      <xdr:col>26</xdr:col>
      <xdr:colOff>50800</xdr:colOff>
      <xdr:row>35</xdr:row>
      <xdr:rowOff>251149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5910"/>
          <a:ext cx="698500" cy="65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251149</xdr:rowOff>
    </xdr:from>
    <xdr:to>
      <xdr:col>22</xdr:col>
      <xdr:colOff>114300</xdr:colOff>
      <xdr:row>35</xdr:row>
      <xdr:rowOff>299974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61499"/>
          <a:ext cx="698500" cy="48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278638</xdr:rowOff>
    </xdr:from>
    <xdr:to>
      <xdr:col>18</xdr:col>
      <xdr:colOff>177800</xdr:colOff>
      <xdr:row>35</xdr:row>
      <xdr:rowOff>299974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88988"/>
          <a:ext cx="698500" cy="21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129407</xdr:rowOff>
    </xdr:from>
    <xdr:to>
      <xdr:col>29</xdr:col>
      <xdr:colOff>177800</xdr:colOff>
      <xdr:row>35</xdr:row>
      <xdr:rowOff>231007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9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101484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134760</xdr:rowOff>
    </xdr:from>
    <xdr:to>
      <xdr:col>26</xdr:col>
      <xdr:colOff>101600</xdr:colOff>
      <xdr:row>35</xdr:row>
      <xdr:rowOff>236360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221137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3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200349</xdr:rowOff>
    </xdr:from>
    <xdr:to>
      <xdr:col>22</xdr:col>
      <xdr:colOff>165100</xdr:colOff>
      <xdr:row>35</xdr:row>
      <xdr:rowOff>301949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10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286726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9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249174</xdr:rowOff>
    </xdr:from>
    <xdr:to>
      <xdr:col>19</xdr:col>
      <xdr:colOff>38100</xdr:colOff>
      <xdr:row>36</xdr:row>
      <xdr:rowOff>7874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9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335551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4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227838</xdr:rowOff>
    </xdr:from>
    <xdr:to>
      <xdr:col>15</xdr:col>
      <xdr:colOff>101600</xdr:colOff>
      <xdr:row>35</xdr:row>
      <xdr:rowOff>329438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314215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2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15,035
14,855
40.91
7,859,226
7,616,572
133,875
4,643,202
5,832,190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44641</xdr:rowOff>
    </xdr:from>
    <xdr:to>
      <xdr:col>24</xdr:col>
      <xdr:colOff>63500</xdr:colOff>
      <xdr:row>38</xdr:row>
      <xdr:rowOff>60973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59741"/>
          <a:ext cx="838200" cy="1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44641</xdr:rowOff>
    </xdr:from>
    <xdr:to>
      <xdr:col>19</xdr:col>
      <xdr:colOff>177800</xdr:colOff>
      <xdr:row>38</xdr:row>
      <xdr:rowOff>50191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59741"/>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50191</xdr:rowOff>
    </xdr:from>
    <xdr:to>
      <xdr:col>15</xdr:col>
      <xdr:colOff>50800</xdr:colOff>
      <xdr:row>38</xdr:row>
      <xdr:rowOff>82169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65291"/>
          <a:ext cx="889000" cy="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82169</xdr:rowOff>
    </xdr:from>
    <xdr:to>
      <xdr:col>10</xdr:col>
      <xdr:colOff>114300</xdr:colOff>
      <xdr:row>38</xdr:row>
      <xdr:rowOff>106235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97269"/>
          <a:ext cx="889000" cy="2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44607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10173</xdr:rowOff>
    </xdr:from>
    <xdr:to>
      <xdr:col>24</xdr:col>
      <xdr:colOff>114300</xdr:colOff>
      <xdr:row>38</xdr:row>
      <xdr:rowOff>111773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96550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4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165291</xdr:rowOff>
    </xdr:from>
    <xdr:to>
      <xdr:col>20</xdr:col>
      <xdr:colOff>38100</xdr:colOff>
      <xdr:row>38</xdr:row>
      <xdr:rowOff>95441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86568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170841</xdr:rowOff>
    </xdr:from>
    <xdr:to>
      <xdr:col>15</xdr:col>
      <xdr:colOff>101600</xdr:colOff>
      <xdr:row>38</xdr:row>
      <xdr:rowOff>100991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92118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31369</xdr:rowOff>
    </xdr:from>
    <xdr:to>
      <xdr:col>10</xdr:col>
      <xdr:colOff>165100</xdr:colOff>
      <xdr:row>38</xdr:row>
      <xdr:rowOff>132969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124096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55435</xdr:rowOff>
    </xdr:from>
    <xdr:to>
      <xdr:col>6</xdr:col>
      <xdr:colOff>38100</xdr:colOff>
      <xdr:row>38</xdr:row>
      <xdr:rowOff>157035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148162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36419</xdr:rowOff>
    </xdr:from>
    <xdr:to>
      <xdr:col>24</xdr:col>
      <xdr:colOff>63500</xdr:colOff>
      <xdr:row>58</xdr:row>
      <xdr:rowOff>58083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80519"/>
          <a:ext cx="8382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44659</xdr:rowOff>
    </xdr:from>
    <xdr:to>
      <xdr:col>19</xdr:col>
      <xdr:colOff>177800</xdr:colOff>
      <xdr:row>58</xdr:row>
      <xdr:rowOff>58083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88759"/>
          <a:ext cx="8890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39518</xdr:rowOff>
    </xdr:from>
    <xdr:to>
      <xdr:col>15</xdr:col>
      <xdr:colOff>50800</xdr:colOff>
      <xdr:row>58</xdr:row>
      <xdr:rowOff>44659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83618"/>
          <a:ext cx="889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39518</xdr:rowOff>
    </xdr:from>
    <xdr:to>
      <xdr:col>10</xdr:col>
      <xdr:colOff>114300</xdr:colOff>
      <xdr:row>58</xdr:row>
      <xdr:rowOff>42339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83618"/>
          <a:ext cx="889000" cy="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157069</xdr:rowOff>
    </xdr:from>
    <xdr:to>
      <xdr:col>24</xdr:col>
      <xdr:colOff>114300</xdr:colOff>
      <xdr:row>58</xdr:row>
      <xdr:rowOff>87219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71996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7283</xdr:rowOff>
    </xdr:from>
    <xdr:to>
      <xdr:col>20</xdr:col>
      <xdr:colOff>38100</xdr:colOff>
      <xdr:row>58</xdr:row>
      <xdr:rowOff>108883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100010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4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165309</xdr:rowOff>
    </xdr:from>
    <xdr:to>
      <xdr:col>15</xdr:col>
      <xdr:colOff>101600</xdr:colOff>
      <xdr:row>58</xdr:row>
      <xdr:rowOff>95459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86586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3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160168</xdr:rowOff>
    </xdr:from>
    <xdr:to>
      <xdr:col>10</xdr:col>
      <xdr:colOff>165100</xdr:colOff>
      <xdr:row>58</xdr:row>
      <xdr:rowOff>90318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106845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0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162989</xdr:rowOff>
    </xdr:from>
    <xdr:to>
      <xdr:col>6</xdr:col>
      <xdr:colOff>38100</xdr:colOff>
      <xdr:row>58</xdr:row>
      <xdr:rowOff>93139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3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109666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1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123392</xdr:rowOff>
    </xdr:from>
    <xdr:to>
      <xdr:col>24</xdr:col>
      <xdr:colOff>63500</xdr:colOff>
      <xdr:row>78</xdr:row>
      <xdr:rowOff>939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25042"/>
          <a:ext cx="8382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157874</xdr:rowOff>
    </xdr:from>
    <xdr:to>
      <xdr:col>19</xdr:col>
      <xdr:colOff>177800</xdr:colOff>
      <xdr:row>78</xdr:row>
      <xdr:rowOff>939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188074"/>
          <a:ext cx="889000" cy="18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157874</xdr:rowOff>
    </xdr:from>
    <xdr:to>
      <xdr:col>15</xdr:col>
      <xdr:colOff>50800</xdr:colOff>
      <xdr:row>78</xdr:row>
      <xdr:rowOff>35649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88074"/>
          <a:ext cx="889000" cy="2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8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53480</xdr:rowOff>
    </xdr:from>
    <xdr:to>
      <xdr:col>10</xdr:col>
      <xdr:colOff>114300</xdr:colOff>
      <xdr:row>78</xdr:row>
      <xdr:rowOff>35649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083680"/>
          <a:ext cx="889000" cy="3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69003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7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72592</xdr:rowOff>
    </xdr:from>
    <xdr:to>
      <xdr:col>24</xdr:col>
      <xdr:colOff>114300</xdr:colOff>
      <xdr:row>78</xdr:row>
      <xdr:rowOff>2742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7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51019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5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121589</xdr:rowOff>
    </xdr:from>
    <xdr:to>
      <xdr:col>20</xdr:col>
      <xdr:colOff>38100</xdr:colOff>
      <xdr:row>78</xdr:row>
      <xdr:rowOff>51739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42866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107074</xdr:rowOff>
    </xdr:from>
    <xdr:to>
      <xdr:col>15</xdr:col>
      <xdr:colOff>101600</xdr:colOff>
      <xdr:row>77</xdr:row>
      <xdr:rowOff>37224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53751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156299</xdr:rowOff>
    </xdr:from>
    <xdr:to>
      <xdr:col>10</xdr:col>
      <xdr:colOff>165100</xdr:colOff>
      <xdr:row>78</xdr:row>
      <xdr:rowOff>86449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77576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2680</xdr:rowOff>
    </xdr:from>
    <xdr:to>
      <xdr:col>6</xdr:col>
      <xdr:colOff>38100</xdr:colOff>
      <xdr:row>76</xdr:row>
      <xdr:rowOff>104280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120807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0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46698</xdr:rowOff>
    </xdr:from>
    <xdr:to>
      <xdr:col>24</xdr:col>
      <xdr:colOff>63500</xdr:colOff>
      <xdr:row>96</xdr:row>
      <xdr:rowOff>15190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34448"/>
          <a:ext cx="838200" cy="13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98035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4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15190</xdr:rowOff>
    </xdr:from>
    <xdr:to>
      <xdr:col>19</xdr:col>
      <xdr:colOff>177800</xdr:colOff>
      <xdr:row>96</xdr:row>
      <xdr:rowOff>163258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74390"/>
          <a:ext cx="889000" cy="14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89281</xdr:rowOff>
    </xdr:from>
    <xdr:to>
      <xdr:col>15</xdr:col>
      <xdr:colOff>50800</xdr:colOff>
      <xdr:row>96</xdr:row>
      <xdr:rowOff>163258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77031"/>
          <a:ext cx="889000" cy="2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18470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3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89281</xdr:rowOff>
    </xdr:from>
    <xdr:to>
      <xdr:col>10</xdr:col>
      <xdr:colOff>114300</xdr:colOff>
      <xdr:row>97</xdr:row>
      <xdr:rowOff>33502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77031"/>
          <a:ext cx="889000" cy="28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44493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598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46372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167348</xdr:rowOff>
    </xdr:from>
    <xdr:to>
      <xdr:col>24</xdr:col>
      <xdr:colOff>114300</xdr:colOff>
      <xdr:row>95</xdr:row>
      <xdr:rowOff>97498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8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145775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135840</xdr:rowOff>
    </xdr:from>
    <xdr:to>
      <xdr:col>20</xdr:col>
      <xdr:colOff>38100</xdr:colOff>
      <xdr:row>96</xdr:row>
      <xdr:rowOff>65990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112458</xdr:rowOff>
    </xdr:from>
    <xdr:to>
      <xdr:col>15</xdr:col>
      <xdr:colOff>101600</xdr:colOff>
      <xdr:row>97</xdr:row>
      <xdr:rowOff>42608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33735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6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38481</xdr:rowOff>
    </xdr:from>
    <xdr:to>
      <xdr:col>10</xdr:col>
      <xdr:colOff>165100</xdr:colOff>
      <xdr:row>95</xdr:row>
      <xdr:rowOff>140081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131208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1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154152</xdr:rowOff>
    </xdr:from>
    <xdr:to>
      <xdr:col>6</xdr:col>
      <xdr:colOff>38100</xdr:colOff>
      <xdr:row>97</xdr:row>
      <xdr:rowOff>84302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75429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0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23384</xdr:rowOff>
    </xdr:from>
    <xdr:to>
      <xdr:col>55</xdr:col>
      <xdr:colOff>0</xdr:colOff>
      <xdr:row>36</xdr:row>
      <xdr:rowOff>67687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95584"/>
          <a:ext cx="838200" cy="4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23384</xdr:rowOff>
    </xdr:from>
    <xdr:to>
      <xdr:col>50</xdr:col>
      <xdr:colOff>114300</xdr:colOff>
      <xdr:row>36</xdr:row>
      <xdr:rowOff>35696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95584"/>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68932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35696</xdr:rowOff>
    </xdr:from>
    <xdr:to>
      <xdr:col>45</xdr:col>
      <xdr:colOff>177800</xdr:colOff>
      <xdr:row>36</xdr:row>
      <xdr:rowOff>105698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07896"/>
          <a:ext cx="889000" cy="7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151560</xdr:rowOff>
    </xdr:from>
    <xdr:to>
      <xdr:col>41</xdr:col>
      <xdr:colOff>50800</xdr:colOff>
      <xdr:row>36</xdr:row>
      <xdr:rowOff>105698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809410"/>
          <a:ext cx="889000" cy="46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165330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48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16887</xdr:rowOff>
    </xdr:from>
    <xdr:to>
      <xdr:col>55</xdr:col>
      <xdr:colOff>50800</xdr:colOff>
      <xdr:row>36</xdr:row>
      <xdr:rowOff>118487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166764</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6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144034</xdr:rowOff>
    </xdr:from>
    <xdr:to>
      <xdr:col>50</xdr:col>
      <xdr:colOff>165100</xdr:colOff>
      <xdr:row>36</xdr:row>
      <xdr:rowOff>74184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90711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2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156346</xdr:rowOff>
    </xdr:from>
    <xdr:to>
      <xdr:col>46</xdr:col>
      <xdr:colOff>38100</xdr:colOff>
      <xdr:row>36</xdr:row>
      <xdr:rowOff>86496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77623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24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54898</xdr:rowOff>
    </xdr:from>
    <xdr:to>
      <xdr:col>41</xdr:col>
      <xdr:colOff>101600</xdr:colOff>
      <xdr:row>36</xdr:row>
      <xdr:rowOff>156498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147625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100760</xdr:rowOff>
    </xdr:from>
    <xdr:to>
      <xdr:col>36</xdr:col>
      <xdr:colOff>165100</xdr:colOff>
      <xdr:row>34</xdr:row>
      <xdr:rowOff>30910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7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22037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5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146613</xdr:rowOff>
    </xdr:from>
    <xdr:to>
      <xdr:col>55</xdr:col>
      <xdr:colOff>0</xdr:colOff>
      <xdr:row>58</xdr:row>
      <xdr:rowOff>76890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19263"/>
          <a:ext cx="8382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76890</xdr:rowOff>
    </xdr:from>
    <xdr:to>
      <xdr:col>50</xdr:col>
      <xdr:colOff>114300</xdr:colOff>
      <xdr:row>58</xdr:row>
      <xdr:rowOff>122518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20990"/>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109634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85869</xdr:rowOff>
    </xdr:from>
    <xdr:to>
      <xdr:col>45</xdr:col>
      <xdr:colOff>177800</xdr:colOff>
      <xdr:row>58</xdr:row>
      <xdr:rowOff>122518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29969"/>
          <a:ext cx="889000" cy="3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85869</xdr:rowOff>
    </xdr:from>
    <xdr:to>
      <xdr:col>41</xdr:col>
      <xdr:colOff>50800</xdr:colOff>
      <xdr:row>59</xdr:row>
      <xdr:rowOff>43395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29969"/>
          <a:ext cx="889000" cy="12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63384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95813</xdr:rowOff>
    </xdr:from>
    <xdr:to>
      <xdr:col>55</xdr:col>
      <xdr:colOff>50800</xdr:colOff>
      <xdr:row>58</xdr:row>
      <xdr:rowOff>25963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74240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4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26090</xdr:rowOff>
    </xdr:from>
    <xdr:to>
      <xdr:col>50</xdr:col>
      <xdr:colOff>165100</xdr:colOff>
      <xdr:row>58</xdr:row>
      <xdr:rowOff>127690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7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118817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6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71718</xdr:rowOff>
    </xdr:from>
    <xdr:to>
      <xdr:col>46</xdr:col>
      <xdr:colOff>38100</xdr:colOff>
      <xdr:row>59</xdr:row>
      <xdr:rowOff>1868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164445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0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35069</xdr:rowOff>
    </xdr:from>
    <xdr:to>
      <xdr:col>41</xdr:col>
      <xdr:colOff>101600</xdr:colOff>
      <xdr:row>58</xdr:row>
      <xdr:rowOff>136669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7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127796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7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164045</xdr:rowOff>
    </xdr:from>
    <xdr:to>
      <xdr:col>36</xdr:col>
      <xdr:colOff>165100</xdr:colOff>
      <xdr:row>59</xdr:row>
      <xdr:rowOff>94195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1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85322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20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136308</xdr:rowOff>
    </xdr:from>
    <xdr:to>
      <xdr:col>55</xdr:col>
      <xdr:colOff>0</xdr:colOff>
      <xdr:row>78</xdr:row>
      <xdr:rowOff>29587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37958"/>
          <a:ext cx="838200" cy="6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136308</xdr:rowOff>
    </xdr:from>
    <xdr:to>
      <xdr:col>50</xdr:col>
      <xdr:colOff>114300</xdr:colOff>
      <xdr:row>78</xdr:row>
      <xdr:rowOff>26570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37958"/>
          <a:ext cx="889000" cy="6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41825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153042</xdr:rowOff>
    </xdr:from>
    <xdr:to>
      <xdr:col>45</xdr:col>
      <xdr:colOff>177800</xdr:colOff>
      <xdr:row>78</xdr:row>
      <xdr:rowOff>26570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54692"/>
          <a:ext cx="889000" cy="4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153042</xdr:rowOff>
    </xdr:from>
    <xdr:to>
      <xdr:col>41</xdr:col>
      <xdr:colOff>50800</xdr:colOff>
      <xdr:row>78</xdr:row>
      <xdr:rowOff>7158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54692"/>
          <a:ext cx="889000" cy="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48299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51984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150237</xdr:rowOff>
    </xdr:from>
    <xdr:to>
      <xdr:col>55</xdr:col>
      <xdr:colOff>50800</xdr:colOff>
      <xdr:row>78</xdr:row>
      <xdr:rowOff>80387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5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65164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85508</xdr:rowOff>
    </xdr:from>
    <xdr:to>
      <xdr:col>50</xdr:col>
      <xdr:colOff>165100</xdr:colOff>
      <xdr:row>78</xdr:row>
      <xdr:rowOff>15658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32185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06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147220</xdr:rowOff>
    </xdr:from>
    <xdr:to>
      <xdr:col>46</xdr:col>
      <xdr:colOff>38100</xdr:colOff>
      <xdr:row>78</xdr:row>
      <xdr:rowOff>77370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68497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44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102242</xdr:rowOff>
    </xdr:from>
    <xdr:to>
      <xdr:col>41</xdr:col>
      <xdr:colOff>101600</xdr:colOff>
      <xdr:row>78</xdr:row>
      <xdr:rowOff>32392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48919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07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127808</xdr:rowOff>
    </xdr:from>
    <xdr:to>
      <xdr:col>36</xdr:col>
      <xdr:colOff>165100</xdr:colOff>
      <xdr:row>78</xdr:row>
      <xdr:rowOff>57958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74485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505</xdr:rowOff>
    </xdr:from>
    <xdr:to>
      <xdr:col>55</xdr:col>
      <xdr:colOff>0</xdr:colOff>
      <xdr:row>97</xdr:row>
      <xdr:rowOff>132674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631155"/>
          <a:ext cx="838200" cy="13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132674</xdr:rowOff>
    </xdr:from>
    <xdr:to>
      <xdr:col>50</xdr:col>
      <xdr:colOff>114300</xdr:colOff>
      <xdr:row>97</xdr:row>
      <xdr:rowOff>149065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63324"/>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131035</xdr:rowOff>
    </xdr:from>
    <xdr:to>
      <xdr:col>45</xdr:col>
      <xdr:colOff>177800</xdr:colOff>
      <xdr:row>97</xdr:row>
      <xdr:rowOff>149065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61685"/>
          <a:ext cx="889000" cy="1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131035</xdr:rowOff>
    </xdr:from>
    <xdr:to>
      <xdr:col>41</xdr:col>
      <xdr:colOff>50800</xdr:colOff>
      <xdr:row>98</xdr:row>
      <xdr:rowOff>59843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61685"/>
          <a:ext cx="889000" cy="10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89412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121155</xdr:rowOff>
    </xdr:from>
    <xdr:to>
      <xdr:col>55</xdr:col>
      <xdr:colOff>50800</xdr:colOff>
      <xdr:row>97</xdr:row>
      <xdr:rowOff>51305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8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99582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55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81874</xdr:rowOff>
    </xdr:from>
    <xdr:to>
      <xdr:col>50</xdr:col>
      <xdr:colOff>165100</xdr:colOff>
      <xdr:row>98</xdr:row>
      <xdr:rowOff>12024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3151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0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98265</xdr:rowOff>
    </xdr:from>
    <xdr:to>
      <xdr:col>46</xdr:col>
      <xdr:colOff>38100</xdr:colOff>
      <xdr:row>98</xdr:row>
      <xdr:rowOff>28415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19542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80235</xdr:rowOff>
    </xdr:from>
    <xdr:to>
      <xdr:col>41</xdr:col>
      <xdr:colOff>101600</xdr:colOff>
      <xdr:row>98</xdr:row>
      <xdr:rowOff>10385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0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9043</xdr:rowOff>
    </xdr:from>
    <xdr:to>
      <xdr:col>36</xdr:col>
      <xdr:colOff>165100</xdr:colOff>
      <xdr:row>98</xdr:row>
      <xdr:rowOff>110643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101770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89065</xdr:rowOff>
    </xdr:from>
    <xdr:to>
      <xdr:col>85</xdr:col>
      <xdr:colOff>127000</xdr:colOff>
      <xdr:row>39</xdr:row>
      <xdr:rowOff>91400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75615"/>
          <a:ext cx="8382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86698</xdr:rowOff>
    </xdr:from>
    <xdr:to>
      <xdr:col>81</xdr:col>
      <xdr:colOff>50800</xdr:colOff>
      <xdr:row>39</xdr:row>
      <xdr:rowOff>89065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73248"/>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84836</xdr:rowOff>
    </xdr:from>
    <xdr:to>
      <xdr:col>76</xdr:col>
      <xdr:colOff>114300</xdr:colOff>
      <xdr:row>39</xdr:row>
      <xdr:rowOff>86698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771386"/>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84836</xdr:rowOff>
    </xdr:from>
    <xdr:to>
      <xdr:col>71</xdr:col>
      <xdr:colOff>177800</xdr:colOff>
      <xdr:row>39</xdr:row>
      <xdr:rowOff>87595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71386"/>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40600</xdr:rowOff>
    </xdr:from>
    <xdr:to>
      <xdr:col>85</xdr:col>
      <xdr:colOff>177800</xdr:colOff>
      <xdr:row>39</xdr:row>
      <xdr:rowOff>142200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126977</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42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38265</xdr:rowOff>
    </xdr:from>
    <xdr:to>
      <xdr:col>81</xdr:col>
      <xdr:colOff>101600</xdr:colOff>
      <xdr:row>39</xdr:row>
      <xdr:rowOff>139865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130992</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8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35898</xdr:rowOff>
    </xdr:from>
    <xdr:to>
      <xdr:col>76</xdr:col>
      <xdr:colOff>165100</xdr:colOff>
      <xdr:row>39</xdr:row>
      <xdr:rowOff>137498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2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128625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815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34036</xdr:rowOff>
    </xdr:from>
    <xdr:to>
      <xdr:col>72</xdr:col>
      <xdr:colOff>38100</xdr:colOff>
      <xdr:row>39</xdr:row>
      <xdr:rowOff>135636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126763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813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36795</xdr:rowOff>
    </xdr:from>
    <xdr:to>
      <xdr:col>67</xdr:col>
      <xdr:colOff>101600</xdr:colOff>
      <xdr:row>39</xdr:row>
      <xdr:rowOff>138395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129522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816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147332</xdr:rowOff>
    </xdr:from>
    <xdr:to>
      <xdr:col>85</xdr:col>
      <xdr:colOff>127000</xdr:colOff>
      <xdr:row>76</xdr:row>
      <xdr:rowOff>157163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177532"/>
          <a:ext cx="8382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147332</xdr:rowOff>
    </xdr:from>
    <xdr:to>
      <xdr:col>81</xdr:col>
      <xdr:colOff>50800</xdr:colOff>
      <xdr:row>76</xdr:row>
      <xdr:rowOff>154812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77532"/>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154812</xdr:rowOff>
    </xdr:from>
    <xdr:to>
      <xdr:col>76</xdr:col>
      <xdr:colOff>114300</xdr:colOff>
      <xdr:row>77</xdr:row>
      <xdr:rowOff>14072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185012"/>
          <a:ext cx="8890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14072</xdr:rowOff>
    </xdr:from>
    <xdr:to>
      <xdr:col>71</xdr:col>
      <xdr:colOff>177800</xdr:colOff>
      <xdr:row>77</xdr:row>
      <xdr:rowOff>49848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215722"/>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106363</xdr:rowOff>
    </xdr:from>
    <xdr:to>
      <xdr:col>85</xdr:col>
      <xdr:colOff>177800</xdr:colOff>
      <xdr:row>77</xdr:row>
      <xdr:rowOff>36513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84790</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11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96532</xdr:rowOff>
    </xdr:from>
    <xdr:to>
      <xdr:col>81</xdr:col>
      <xdr:colOff>101600</xdr:colOff>
      <xdr:row>77</xdr:row>
      <xdr:rowOff>26682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1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17809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21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104012</xdr:rowOff>
    </xdr:from>
    <xdr:to>
      <xdr:col>76</xdr:col>
      <xdr:colOff>165100</xdr:colOff>
      <xdr:row>77</xdr:row>
      <xdr:rowOff>34162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25289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22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134722</xdr:rowOff>
    </xdr:from>
    <xdr:to>
      <xdr:col>72</xdr:col>
      <xdr:colOff>38100</xdr:colOff>
      <xdr:row>77</xdr:row>
      <xdr:rowOff>64872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1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55999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2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170498</xdr:rowOff>
    </xdr:from>
    <xdr:to>
      <xdr:col>67</xdr:col>
      <xdr:colOff>101600</xdr:colOff>
      <xdr:row>77</xdr:row>
      <xdr:rowOff>100648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91775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148386</xdr:rowOff>
    </xdr:from>
    <xdr:to>
      <xdr:col>85</xdr:col>
      <xdr:colOff>127000</xdr:colOff>
      <xdr:row>98</xdr:row>
      <xdr:rowOff>11849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79036"/>
          <a:ext cx="838200" cy="3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58077</xdr:rowOff>
    </xdr:from>
    <xdr:to>
      <xdr:col>81</xdr:col>
      <xdr:colOff>50800</xdr:colOff>
      <xdr:row>98</xdr:row>
      <xdr:rowOff>11849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88727"/>
          <a:ext cx="889000" cy="1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58077</xdr:rowOff>
    </xdr:from>
    <xdr:to>
      <xdr:col>76</xdr:col>
      <xdr:colOff>114300</xdr:colOff>
      <xdr:row>97</xdr:row>
      <xdr:rowOff>157366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88727"/>
          <a:ext cx="889000" cy="9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157366</xdr:rowOff>
    </xdr:from>
    <xdr:to>
      <xdr:col>71</xdr:col>
      <xdr:colOff>177800</xdr:colOff>
      <xdr:row>98</xdr:row>
      <xdr:rowOff>124840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788016"/>
          <a:ext cx="889000" cy="13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41267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97586</xdr:rowOff>
    </xdr:from>
    <xdr:to>
      <xdr:col>85</xdr:col>
      <xdr:colOff>177800</xdr:colOff>
      <xdr:row>98</xdr:row>
      <xdr:rowOff>27736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76013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132499</xdr:rowOff>
    </xdr:from>
    <xdr:to>
      <xdr:col>81</xdr:col>
      <xdr:colOff>101600</xdr:colOff>
      <xdr:row>98</xdr:row>
      <xdr:rowOff>62649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53776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5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7277</xdr:rowOff>
    </xdr:from>
    <xdr:to>
      <xdr:col>76</xdr:col>
      <xdr:colOff>165100</xdr:colOff>
      <xdr:row>97</xdr:row>
      <xdr:rowOff>108877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100004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73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106566</xdr:rowOff>
    </xdr:from>
    <xdr:to>
      <xdr:col>72</xdr:col>
      <xdr:colOff>38100</xdr:colOff>
      <xdr:row>98</xdr:row>
      <xdr:rowOff>36716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3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27843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2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74040</xdr:rowOff>
    </xdr:from>
    <xdr:to>
      <xdr:col>67</xdr:col>
      <xdr:colOff>101600</xdr:colOff>
      <xdr:row>99</xdr:row>
      <xdr:rowOff>4190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166767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6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102850</xdr:rowOff>
    </xdr:from>
    <xdr:to>
      <xdr:col>116</xdr:col>
      <xdr:colOff>63500</xdr:colOff>
      <xdr:row>57</xdr:row>
      <xdr:rowOff>103856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875500"/>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86255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8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103856</xdr:rowOff>
    </xdr:from>
    <xdr:to>
      <xdr:col>111</xdr:col>
      <xdr:colOff>177800</xdr:colOff>
      <xdr:row>58</xdr:row>
      <xdr:rowOff>62799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876506"/>
          <a:ext cx="889000" cy="13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35231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62799</xdr:rowOff>
    </xdr:from>
    <xdr:to>
      <xdr:col>107</xdr:col>
      <xdr:colOff>50800</xdr:colOff>
      <xdr:row>58</xdr:row>
      <xdr:rowOff>84333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006899"/>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83190</xdr:rowOff>
    </xdr:from>
    <xdr:to>
      <xdr:col>102</xdr:col>
      <xdr:colOff>114300</xdr:colOff>
      <xdr:row>58</xdr:row>
      <xdr:rowOff>84333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2729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52050</xdr:rowOff>
    </xdr:from>
    <xdr:to>
      <xdr:col>116</xdr:col>
      <xdr:colOff>114300</xdr:colOff>
      <xdr:row>57</xdr:row>
      <xdr:rowOff>153650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8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74927</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6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53056</xdr:rowOff>
    </xdr:from>
    <xdr:to>
      <xdr:col>112</xdr:col>
      <xdr:colOff>38100</xdr:colOff>
      <xdr:row>57</xdr:row>
      <xdr:rowOff>154656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171183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60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11999</xdr:rowOff>
    </xdr:from>
    <xdr:to>
      <xdr:col>107</xdr:col>
      <xdr:colOff>101600</xdr:colOff>
      <xdr:row>58</xdr:row>
      <xdr:rowOff>113599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104726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4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33533</xdr:rowOff>
    </xdr:from>
    <xdr:to>
      <xdr:col>102</xdr:col>
      <xdr:colOff>165100</xdr:colOff>
      <xdr:row>58</xdr:row>
      <xdr:rowOff>135133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7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126260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32390</xdr:rowOff>
    </xdr:from>
    <xdr:to>
      <xdr:col>98</xdr:col>
      <xdr:colOff>38100</xdr:colOff>
      <xdr:row>58</xdr:row>
      <xdr:rowOff>133990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125117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114914</xdr:rowOff>
    </xdr:from>
    <xdr:to>
      <xdr:col>116</xdr:col>
      <xdr:colOff>63500</xdr:colOff>
      <xdr:row>76</xdr:row>
      <xdr:rowOff>116056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145114"/>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117492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46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79840</xdr:rowOff>
    </xdr:from>
    <xdr:to>
      <xdr:col>111</xdr:col>
      <xdr:colOff>177800</xdr:colOff>
      <xdr:row>76</xdr:row>
      <xdr:rowOff>114914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110040"/>
          <a:ext cx="8890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79840</xdr:rowOff>
    </xdr:from>
    <xdr:to>
      <xdr:col>107</xdr:col>
      <xdr:colOff>50800</xdr:colOff>
      <xdr:row>76</xdr:row>
      <xdr:rowOff>114292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10040"/>
          <a:ext cx="889000" cy="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10855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18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76214</xdr:rowOff>
    </xdr:from>
    <xdr:to>
      <xdr:col>102</xdr:col>
      <xdr:colOff>114300</xdr:colOff>
      <xdr:row>76</xdr:row>
      <xdr:rowOff>114292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106414"/>
          <a:ext cx="889000" cy="3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155560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77476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65256</xdr:rowOff>
    </xdr:from>
    <xdr:to>
      <xdr:col>116</xdr:col>
      <xdr:colOff>114300</xdr:colOff>
      <xdr:row>76</xdr:row>
      <xdr:rowOff>166856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9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43683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64114</xdr:rowOff>
    </xdr:from>
    <xdr:to>
      <xdr:col>112</xdr:col>
      <xdr:colOff>38100</xdr:colOff>
      <xdr:row>76</xdr:row>
      <xdr:rowOff>165714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9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156841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8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29040</xdr:rowOff>
    </xdr:from>
    <xdr:to>
      <xdr:col>107</xdr:col>
      <xdr:colOff>101600</xdr:colOff>
      <xdr:row>76</xdr:row>
      <xdr:rowOff>130640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121767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63492</xdr:rowOff>
    </xdr:from>
    <xdr:to>
      <xdr:col>102</xdr:col>
      <xdr:colOff>165100</xdr:colOff>
      <xdr:row>76</xdr:row>
      <xdr:rowOff>165092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156219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25414</xdr:rowOff>
    </xdr:from>
    <xdr:to>
      <xdr:col>98</xdr:col>
      <xdr:colOff>38100</xdr:colOff>
      <xdr:row>76</xdr:row>
      <xdr:rowOff>127014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118141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５０６，５８９円となっている。主な構成項目である人件費は住民一人当たり７１，１７５円となっており、類似団体内平均と比べ低い水準にある。これは過去（平成１９年から平成２７年度の間）の採用数が類似団体平均と比較して少ない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普通建設事業費（うち更新整備）は、令和６年度中学校校舎等及び中央公民館改修工事によるものが主な要因である。</a:t>
          </a:r>
        </a:p>
        <a:p>
          <a:r>
            <a:rPr kumimoji="1" lang="ja-JP" altLang="en-US" sz="1300">
              <a:latin typeface="ＭＳ Ｐゴシック" panose="020B0600070205080204" pitchFamily="50" charset="-128"/>
              <a:ea typeface="ＭＳ Ｐゴシック" panose="020B0600070205080204" pitchFamily="50" charset="-128"/>
            </a:rPr>
            <a:t>令和３年度の扶助費の伸びは、新型コロナウイルス感染症対策事業に伴うものが主な要因であり、５年度及び６年度については物価高騰にかかる支援事業が主な要因である。令和６年度の維持補修費上昇は公共施設老朽化によるコスト増が要因。</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15,035
14,855
40.91
7,859,226
7,616,572
133,875
4,643,202
5,832,190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31931</xdr:rowOff>
    </xdr:from>
    <xdr:to>
      <xdr:col>24</xdr:col>
      <xdr:colOff>63500</xdr:colOff>
      <xdr:row>38</xdr:row>
      <xdr:rowOff>44014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47031"/>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44014</xdr:rowOff>
    </xdr:from>
    <xdr:to>
      <xdr:col>19</xdr:col>
      <xdr:colOff>177800</xdr:colOff>
      <xdr:row>38</xdr:row>
      <xdr:rowOff>55771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59114"/>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121792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44014</xdr:rowOff>
    </xdr:from>
    <xdr:to>
      <xdr:col>15</xdr:col>
      <xdr:colOff>50800</xdr:colOff>
      <xdr:row>38</xdr:row>
      <xdr:rowOff>55771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59114"/>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169798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44014</xdr:rowOff>
    </xdr:from>
    <xdr:to>
      <xdr:col>10</xdr:col>
      <xdr:colOff>114300</xdr:colOff>
      <xdr:row>38</xdr:row>
      <xdr:rowOff>47280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591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68234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152581</xdr:rowOff>
    </xdr:from>
    <xdr:to>
      <xdr:col>24</xdr:col>
      <xdr:colOff>114300</xdr:colOff>
      <xdr:row>38</xdr:row>
      <xdr:rowOff>82731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9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131008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7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164664</xdr:rowOff>
    </xdr:from>
    <xdr:to>
      <xdr:col>20</xdr:col>
      <xdr:colOff>38100</xdr:colOff>
      <xdr:row>38</xdr:row>
      <xdr:rowOff>94814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0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85941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4971</xdr:rowOff>
    </xdr:from>
    <xdr:to>
      <xdr:col>15</xdr:col>
      <xdr:colOff>101600</xdr:colOff>
      <xdr:row>38</xdr:row>
      <xdr:rowOff>106571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97698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1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164664</xdr:rowOff>
    </xdr:from>
    <xdr:to>
      <xdr:col>10</xdr:col>
      <xdr:colOff>165100</xdr:colOff>
      <xdr:row>38</xdr:row>
      <xdr:rowOff>94814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0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85941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167930</xdr:rowOff>
    </xdr:from>
    <xdr:to>
      <xdr:col>6</xdr:col>
      <xdr:colOff>38100</xdr:colOff>
      <xdr:row>38</xdr:row>
      <xdr:rowOff>98080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89207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131159</xdr:rowOff>
    </xdr:from>
    <xdr:to>
      <xdr:col>24</xdr:col>
      <xdr:colOff>63500</xdr:colOff>
      <xdr:row>56</xdr:row>
      <xdr:rowOff>170053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32359"/>
          <a:ext cx="838200" cy="3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116424</xdr:rowOff>
    </xdr:from>
    <xdr:to>
      <xdr:col>19</xdr:col>
      <xdr:colOff>177800</xdr:colOff>
      <xdr:row>56</xdr:row>
      <xdr:rowOff>131159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7624"/>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116424</xdr:rowOff>
    </xdr:from>
    <xdr:to>
      <xdr:col>15</xdr:col>
      <xdr:colOff>50800</xdr:colOff>
      <xdr:row>57</xdr:row>
      <xdr:rowOff>11620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17624"/>
          <a:ext cx="889000" cy="6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123236</xdr:rowOff>
    </xdr:from>
    <xdr:to>
      <xdr:col>10</xdr:col>
      <xdr:colOff>114300</xdr:colOff>
      <xdr:row>57</xdr:row>
      <xdr:rowOff>11620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81536"/>
          <a:ext cx="889000" cy="40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171306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119253</xdr:rowOff>
    </xdr:from>
    <xdr:to>
      <xdr:col>24</xdr:col>
      <xdr:colOff>114300</xdr:colOff>
      <xdr:row>57</xdr:row>
      <xdr:rowOff>49403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34180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80359</xdr:rowOff>
    </xdr:from>
    <xdr:to>
      <xdr:col>20</xdr:col>
      <xdr:colOff>38100</xdr:colOff>
      <xdr:row>57</xdr:row>
      <xdr:rowOff>10509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7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65624</xdr:rowOff>
    </xdr:from>
    <xdr:to>
      <xdr:col>15</xdr:col>
      <xdr:colOff>101600</xdr:colOff>
      <xdr:row>56</xdr:row>
      <xdr:rowOff>167224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158351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5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132270</xdr:rowOff>
    </xdr:from>
    <xdr:to>
      <xdr:col>10</xdr:col>
      <xdr:colOff>165100</xdr:colOff>
      <xdr:row>57</xdr:row>
      <xdr:rowOff>62420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53547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2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72436</xdr:rowOff>
    </xdr:from>
    <xdr:to>
      <xdr:col>6</xdr:col>
      <xdr:colOff>38100</xdr:colOff>
      <xdr:row>55</xdr:row>
      <xdr:rowOff>2586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3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165163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58433</xdr:rowOff>
    </xdr:from>
    <xdr:to>
      <xdr:col>24</xdr:col>
      <xdr:colOff>62865</xdr:colOff>
      <xdr:row>76</xdr:row>
      <xdr:rowOff>138961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9933"/>
          <a:ext cx="1270" cy="1109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17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138961</xdr:rowOff>
    </xdr:from>
    <xdr:to>
      <xdr:col>24</xdr:col>
      <xdr:colOff>152400</xdr:colOff>
      <xdr:row>76</xdr:row>
      <xdr:rowOff>138961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16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3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58433</xdr:rowOff>
    </xdr:from>
    <xdr:to>
      <xdr:col>24</xdr:col>
      <xdr:colOff>152400</xdr:colOff>
      <xdr:row>70</xdr:row>
      <xdr:rowOff>58433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125001</xdr:rowOff>
    </xdr:from>
    <xdr:to>
      <xdr:col>24</xdr:col>
      <xdr:colOff>63500</xdr:colOff>
      <xdr:row>76</xdr:row>
      <xdr:rowOff>82055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83751"/>
          <a:ext cx="838200" cy="12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161909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7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139032</xdr:rowOff>
    </xdr:from>
    <xdr:to>
      <xdr:col>24</xdr:col>
      <xdr:colOff>114300</xdr:colOff>
      <xdr:row>75</xdr:row>
      <xdr:rowOff>69182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82055</xdr:rowOff>
    </xdr:from>
    <xdr:to>
      <xdr:col>19</xdr:col>
      <xdr:colOff>177800</xdr:colOff>
      <xdr:row>76</xdr:row>
      <xdr:rowOff>162049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2255"/>
          <a:ext cx="889000" cy="7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75032</xdr:rowOff>
    </xdr:from>
    <xdr:to>
      <xdr:col>20</xdr:col>
      <xdr:colOff>38100</xdr:colOff>
      <xdr:row>76</xdr:row>
      <xdr:rowOff>5181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337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21709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92418</xdr:rowOff>
    </xdr:from>
    <xdr:to>
      <xdr:col>15</xdr:col>
      <xdr:colOff>50800</xdr:colOff>
      <xdr:row>76</xdr:row>
      <xdr:rowOff>162049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2618"/>
          <a:ext cx="889000" cy="6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147749</xdr:rowOff>
    </xdr:from>
    <xdr:to>
      <xdr:col>15</xdr:col>
      <xdr:colOff>101600</xdr:colOff>
      <xdr:row>76</xdr:row>
      <xdr:rowOff>77899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0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94426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8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92418</xdr:rowOff>
    </xdr:from>
    <xdr:to>
      <xdr:col>10</xdr:col>
      <xdr:colOff>114300</xdr:colOff>
      <xdr:row>77</xdr:row>
      <xdr:rowOff>107620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2618"/>
          <a:ext cx="889000" cy="18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87696</xdr:rowOff>
    </xdr:from>
    <xdr:to>
      <xdr:col>10</xdr:col>
      <xdr:colOff>165100</xdr:colOff>
      <xdr:row>76</xdr:row>
      <xdr:rowOff>17847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46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2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149448</xdr:rowOff>
    </xdr:from>
    <xdr:to>
      <xdr:col>6</xdr:col>
      <xdr:colOff>38100</xdr:colOff>
      <xdr:row>77</xdr:row>
      <xdr:rowOff>79598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7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96125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74201</xdr:rowOff>
    </xdr:from>
    <xdr:to>
      <xdr:col>24</xdr:col>
      <xdr:colOff>114300</xdr:colOff>
      <xdr:row>76</xdr:row>
      <xdr:rowOff>4350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329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52628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1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31255</xdr:rowOff>
    </xdr:from>
    <xdr:to>
      <xdr:col>20</xdr:col>
      <xdr:colOff>38100</xdr:colOff>
      <xdr:row>76</xdr:row>
      <xdr:rowOff>132855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123982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5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111249</xdr:rowOff>
    </xdr:from>
    <xdr:to>
      <xdr:col>15</xdr:col>
      <xdr:colOff>101600</xdr:colOff>
      <xdr:row>77</xdr:row>
      <xdr:rowOff>41399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32526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41618</xdr:rowOff>
    </xdr:from>
    <xdr:to>
      <xdr:col>10</xdr:col>
      <xdr:colOff>165100</xdr:colOff>
      <xdr:row>76</xdr:row>
      <xdr:rowOff>143218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134345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6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56820</xdr:rowOff>
    </xdr:from>
    <xdr:to>
      <xdr:col>6</xdr:col>
      <xdr:colOff>38100</xdr:colOff>
      <xdr:row>77</xdr:row>
      <xdr:rowOff>158420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149547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5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139877</xdr:rowOff>
    </xdr:from>
    <xdr:to>
      <xdr:col>24</xdr:col>
      <xdr:colOff>63500</xdr:colOff>
      <xdr:row>98</xdr:row>
      <xdr:rowOff>143939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941977"/>
          <a:ext cx="838200" cy="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127561</xdr:rowOff>
    </xdr:from>
    <xdr:to>
      <xdr:col>19</xdr:col>
      <xdr:colOff>177800</xdr:colOff>
      <xdr:row>98</xdr:row>
      <xdr:rowOff>139877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929661"/>
          <a:ext cx="8890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127561</xdr:rowOff>
    </xdr:from>
    <xdr:to>
      <xdr:col>15</xdr:col>
      <xdr:colOff>50800</xdr:colOff>
      <xdr:row>98</xdr:row>
      <xdr:rowOff>129051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929661"/>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129051</xdr:rowOff>
    </xdr:from>
    <xdr:to>
      <xdr:col>10</xdr:col>
      <xdr:colOff>114300</xdr:colOff>
      <xdr:row>98</xdr:row>
      <xdr:rowOff>142559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931151"/>
          <a:ext cx="889000" cy="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93139</xdr:rowOff>
    </xdr:from>
    <xdr:to>
      <xdr:col>24</xdr:col>
      <xdr:colOff>114300</xdr:colOff>
      <xdr:row>99</xdr:row>
      <xdr:rowOff>23289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8066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8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89077</xdr:rowOff>
    </xdr:from>
    <xdr:to>
      <xdr:col>20</xdr:col>
      <xdr:colOff>38100</xdr:colOff>
      <xdr:row>99</xdr:row>
      <xdr:rowOff>19227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9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10354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8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76761</xdr:rowOff>
    </xdr:from>
    <xdr:to>
      <xdr:col>15</xdr:col>
      <xdr:colOff>101600</xdr:colOff>
      <xdr:row>99</xdr:row>
      <xdr:rowOff>6911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7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169488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7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78251</xdr:rowOff>
    </xdr:from>
    <xdr:to>
      <xdr:col>10</xdr:col>
      <xdr:colOff>165100</xdr:colOff>
      <xdr:row>99</xdr:row>
      <xdr:rowOff>8401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170978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7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91759</xdr:rowOff>
    </xdr:from>
    <xdr:to>
      <xdr:col>6</xdr:col>
      <xdr:colOff>38100</xdr:colOff>
      <xdr:row>99</xdr:row>
      <xdr:rowOff>21909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13036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8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127127</xdr:rowOff>
    </xdr:from>
    <xdr:to>
      <xdr:col>55</xdr:col>
      <xdr:colOff>0</xdr:colOff>
      <xdr:row>36</xdr:row>
      <xdr:rowOff>129870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29932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72127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5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129870</xdr:rowOff>
    </xdr:from>
    <xdr:to>
      <xdr:col>50</xdr:col>
      <xdr:colOff>114300</xdr:colOff>
      <xdr:row>37</xdr:row>
      <xdr:rowOff>15799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302070"/>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62069</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15799</xdr:rowOff>
    </xdr:from>
    <xdr:to>
      <xdr:col>45</xdr:col>
      <xdr:colOff>177800</xdr:colOff>
      <xdr:row>37</xdr:row>
      <xdr:rowOff>17856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5944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52468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153188</xdr:rowOff>
    </xdr:from>
    <xdr:to>
      <xdr:col>41</xdr:col>
      <xdr:colOff>50800</xdr:colOff>
      <xdr:row>37</xdr:row>
      <xdr:rowOff>17856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25388"/>
          <a:ext cx="8890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4233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19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62527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76327</xdr:rowOff>
    </xdr:from>
    <xdr:to>
      <xdr:col>55</xdr:col>
      <xdr:colOff>50800</xdr:colOff>
      <xdr:row>37</xdr:row>
      <xdr:rowOff>6477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99204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9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79070</xdr:rowOff>
    </xdr:from>
    <xdr:to>
      <xdr:col>50</xdr:col>
      <xdr:colOff>165100</xdr:colOff>
      <xdr:row>37</xdr:row>
      <xdr:rowOff>9220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25747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0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136449</xdr:rowOff>
    </xdr:from>
    <xdr:to>
      <xdr:col>46</xdr:col>
      <xdr:colOff>38100</xdr:colOff>
      <xdr:row>37</xdr:row>
      <xdr:rowOff>66599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83126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8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138506</xdr:rowOff>
    </xdr:from>
    <xdr:to>
      <xdr:col>41</xdr:col>
      <xdr:colOff>101600</xdr:colOff>
      <xdr:row>37</xdr:row>
      <xdr:rowOff>68656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85183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08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102388</xdr:rowOff>
    </xdr:from>
    <xdr:to>
      <xdr:col>36</xdr:col>
      <xdr:colOff>165100</xdr:colOff>
      <xdr:row>37</xdr:row>
      <xdr:rowOff>32538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49065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04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67348</xdr:rowOff>
    </xdr:from>
    <xdr:to>
      <xdr:col>55</xdr:col>
      <xdr:colOff>0</xdr:colOff>
      <xdr:row>57</xdr:row>
      <xdr:rowOff>111534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39998"/>
          <a:ext cx="838200" cy="4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155832</xdr:rowOff>
    </xdr:from>
    <xdr:to>
      <xdr:col>50</xdr:col>
      <xdr:colOff>114300</xdr:colOff>
      <xdr:row>57</xdr:row>
      <xdr:rowOff>111534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57032"/>
          <a:ext cx="889000" cy="12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155832</xdr:rowOff>
    </xdr:from>
    <xdr:to>
      <xdr:col>45</xdr:col>
      <xdr:colOff>177800</xdr:colOff>
      <xdr:row>57</xdr:row>
      <xdr:rowOff>99613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57032"/>
          <a:ext cx="889000" cy="1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13758</xdr:rowOff>
    </xdr:from>
    <xdr:to>
      <xdr:col>41</xdr:col>
      <xdr:colOff>50800</xdr:colOff>
      <xdr:row>57</xdr:row>
      <xdr:rowOff>99613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86408"/>
          <a:ext cx="889000" cy="8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16548</xdr:rowOff>
    </xdr:from>
    <xdr:to>
      <xdr:col>55</xdr:col>
      <xdr:colOff>50800</xdr:colOff>
      <xdr:row>57</xdr:row>
      <xdr:rowOff>118148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8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166425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60734</xdr:rowOff>
    </xdr:from>
    <xdr:to>
      <xdr:col>50</xdr:col>
      <xdr:colOff>165100</xdr:colOff>
      <xdr:row>57</xdr:row>
      <xdr:rowOff>162334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3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153461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2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105032</xdr:rowOff>
    </xdr:from>
    <xdr:to>
      <xdr:col>46</xdr:col>
      <xdr:colOff>38100</xdr:colOff>
      <xdr:row>57</xdr:row>
      <xdr:rowOff>35182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0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26309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79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48813</xdr:rowOff>
    </xdr:from>
    <xdr:to>
      <xdr:col>41</xdr:col>
      <xdr:colOff>101600</xdr:colOff>
      <xdr:row>57</xdr:row>
      <xdr:rowOff>150413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141540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134408</xdr:rowOff>
    </xdr:from>
    <xdr:to>
      <xdr:col>36</xdr:col>
      <xdr:colOff>165100</xdr:colOff>
      <xdr:row>57</xdr:row>
      <xdr:rowOff>64558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55685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2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3477</xdr:rowOff>
    </xdr:from>
    <xdr:to>
      <xdr:col>55</xdr:col>
      <xdr:colOff>0</xdr:colOff>
      <xdr:row>77</xdr:row>
      <xdr:rowOff>82710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05127"/>
          <a:ext cx="838200" cy="7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155747</xdr:rowOff>
    </xdr:from>
    <xdr:to>
      <xdr:col>50</xdr:col>
      <xdr:colOff>114300</xdr:colOff>
      <xdr:row>77</xdr:row>
      <xdr:rowOff>3477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85947"/>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155747</xdr:rowOff>
    </xdr:from>
    <xdr:to>
      <xdr:col>45</xdr:col>
      <xdr:colOff>177800</xdr:colOff>
      <xdr:row>77</xdr:row>
      <xdr:rowOff>52420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85947"/>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47186</xdr:rowOff>
    </xdr:from>
    <xdr:to>
      <xdr:col>41</xdr:col>
      <xdr:colOff>50800</xdr:colOff>
      <xdr:row>77</xdr:row>
      <xdr:rowOff>52420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48836"/>
          <a:ext cx="889000" cy="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31910</xdr:rowOff>
    </xdr:from>
    <xdr:to>
      <xdr:col>55</xdr:col>
      <xdr:colOff>50800</xdr:colOff>
      <xdr:row>77</xdr:row>
      <xdr:rowOff>133510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10337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1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124127</xdr:rowOff>
    </xdr:from>
    <xdr:to>
      <xdr:col>50</xdr:col>
      <xdr:colOff>165100</xdr:colOff>
      <xdr:row>77</xdr:row>
      <xdr:rowOff>54277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5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45404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4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104947</xdr:rowOff>
    </xdr:from>
    <xdr:to>
      <xdr:col>46</xdr:col>
      <xdr:colOff>38100</xdr:colOff>
      <xdr:row>77</xdr:row>
      <xdr:rowOff>35097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3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26224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1620</xdr:rowOff>
    </xdr:from>
    <xdr:to>
      <xdr:col>41</xdr:col>
      <xdr:colOff>101600</xdr:colOff>
      <xdr:row>77</xdr:row>
      <xdr:rowOff>103220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0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94347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9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167836</xdr:rowOff>
    </xdr:from>
    <xdr:to>
      <xdr:col>36</xdr:col>
      <xdr:colOff>165100</xdr:colOff>
      <xdr:row>77</xdr:row>
      <xdr:rowOff>97986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89113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9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144348</xdr:rowOff>
    </xdr:from>
    <xdr:to>
      <xdr:col>55</xdr:col>
      <xdr:colOff>0</xdr:colOff>
      <xdr:row>94</xdr:row>
      <xdr:rowOff>82798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089198"/>
          <a:ext cx="838200" cy="10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17149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82798</xdr:rowOff>
    </xdr:from>
    <xdr:to>
      <xdr:col>50</xdr:col>
      <xdr:colOff>114300</xdr:colOff>
      <xdr:row>94</xdr:row>
      <xdr:rowOff>168847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199098"/>
          <a:ext cx="889000" cy="8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4805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168847</xdr:rowOff>
    </xdr:from>
    <xdr:to>
      <xdr:col>45</xdr:col>
      <xdr:colOff>177800</xdr:colOff>
      <xdr:row>96</xdr:row>
      <xdr:rowOff>12712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285147"/>
          <a:ext cx="889000" cy="18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168180</xdr:rowOff>
    </xdr:from>
    <xdr:to>
      <xdr:col>41</xdr:col>
      <xdr:colOff>50800</xdr:colOff>
      <xdr:row>96</xdr:row>
      <xdr:rowOff>12712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55930"/>
          <a:ext cx="8890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37634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93548</xdr:rowOff>
    </xdr:from>
    <xdr:to>
      <xdr:col>55</xdr:col>
      <xdr:colOff>50800</xdr:colOff>
      <xdr:row>94</xdr:row>
      <xdr:rowOff>23698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0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116425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8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31998</xdr:rowOff>
    </xdr:from>
    <xdr:to>
      <xdr:col>50</xdr:col>
      <xdr:colOff>165100</xdr:colOff>
      <xdr:row>94</xdr:row>
      <xdr:rowOff>133598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1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150125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92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118047</xdr:rowOff>
    </xdr:from>
    <xdr:to>
      <xdr:col>46</xdr:col>
      <xdr:colOff>38100</xdr:colOff>
      <xdr:row>95</xdr:row>
      <xdr:rowOff>48197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3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39324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2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133362</xdr:rowOff>
    </xdr:from>
    <xdr:to>
      <xdr:col>41</xdr:col>
      <xdr:colOff>101600</xdr:colOff>
      <xdr:row>96</xdr:row>
      <xdr:rowOff>63512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2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54639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51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117380</xdr:rowOff>
    </xdr:from>
    <xdr:to>
      <xdr:col>36</xdr:col>
      <xdr:colOff>165100</xdr:colOff>
      <xdr:row>96</xdr:row>
      <xdr:rowOff>47530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38657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4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51885</xdr:rowOff>
    </xdr:from>
    <xdr:to>
      <xdr:col>85</xdr:col>
      <xdr:colOff>127000</xdr:colOff>
      <xdr:row>38</xdr:row>
      <xdr:rowOff>66091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66985"/>
          <a:ext cx="8382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66091</xdr:rowOff>
    </xdr:from>
    <xdr:to>
      <xdr:col>81</xdr:col>
      <xdr:colOff>50800</xdr:colOff>
      <xdr:row>38</xdr:row>
      <xdr:rowOff>82245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81191"/>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123023</xdr:rowOff>
    </xdr:from>
    <xdr:to>
      <xdr:col>76</xdr:col>
      <xdr:colOff>114300</xdr:colOff>
      <xdr:row>38</xdr:row>
      <xdr:rowOff>82245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295223"/>
          <a:ext cx="889000" cy="30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123023</xdr:rowOff>
    </xdr:from>
    <xdr:to>
      <xdr:col>71</xdr:col>
      <xdr:colOff>177800</xdr:colOff>
      <xdr:row>37</xdr:row>
      <xdr:rowOff>88276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95223"/>
          <a:ext cx="889000" cy="1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27224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4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137703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8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1085</xdr:rowOff>
    </xdr:from>
    <xdr:to>
      <xdr:col>85</xdr:col>
      <xdr:colOff>177800</xdr:colOff>
      <xdr:row>38</xdr:row>
      <xdr:rowOff>102685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87462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15291</xdr:rowOff>
    </xdr:from>
    <xdr:to>
      <xdr:col>81</xdr:col>
      <xdr:colOff>101600</xdr:colOff>
      <xdr:row>38</xdr:row>
      <xdr:rowOff>116891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108018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31445</xdr:rowOff>
    </xdr:from>
    <xdr:to>
      <xdr:col>76</xdr:col>
      <xdr:colOff>165100</xdr:colOff>
      <xdr:row>38</xdr:row>
      <xdr:rowOff>133045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124172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72223</xdr:rowOff>
    </xdr:from>
    <xdr:to>
      <xdr:col>72</xdr:col>
      <xdr:colOff>38100</xdr:colOff>
      <xdr:row>37</xdr:row>
      <xdr:rowOff>2373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18900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37476</xdr:rowOff>
    </xdr:from>
    <xdr:to>
      <xdr:col>67</xdr:col>
      <xdr:colOff>101600</xdr:colOff>
      <xdr:row>37</xdr:row>
      <xdr:rowOff>139076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155603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15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127508</xdr:rowOff>
    </xdr:from>
    <xdr:to>
      <xdr:col>85</xdr:col>
      <xdr:colOff>126364</xdr:colOff>
      <xdr:row>59</xdr:row>
      <xdr:rowOff>109410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28558"/>
          <a:ext cx="1269" cy="169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113237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2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109410</xdr:rowOff>
    </xdr:from>
    <xdr:to>
      <xdr:col>86</xdr:col>
      <xdr:colOff>25400</xdr:colOff>
      <xdr:row>59</xdr:row>
      <xdr:rowOff>109410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74185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0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127508</xdr:rowOff>
    </xdr:from>
    <xdr:to>
      <xdr:col>86</xdr:col>
      <xdr:colOff>25400</xdr:colOff>
      <xdr:row>49</xdr:row>
      <xdr:rowOff>127508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2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160465</xdr:rowOff>
    </xdr:from>
    <xdr:to>
      <xdr:col>85</xdr:col>
      <xdr:colOff>127000</xdr:colOff>
      <xdr:row>58</xdr:row>
      <xdr:rowOff>83788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61665"/>
          <a:ext cx="838200" cy="26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19556</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7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168129</xdr:rowOff>
    </xdr:from>
    <xdr:to>
      <xdr:col>85</xdr:col>
      <xdr:colOff>177800</xdr:colOff>
      <xdr:row>55</xdr:row>
      <xdr:rowOff>98279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2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83788</xdr:rowOff>
    </xdr:from>
    <xdr:to>
      <xdr:col>81</xdr:col>
      <xdr:colOff>50800</xdr:colOff>
      <xdr:row>58</xdr:row>
      <xdr:rowOff>108496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27888"/>
          <a:ext cx="889000" cy="2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53086</xdr:rowOff>
    </xdr:from>
    <xdr:to>
      <xdr:col>81</xdr:col>
      <xdr:colOff>101600</xdr:colOff>
      <xdr:row>55</xdr:row>
      <xdr:rowOff>154686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8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171213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2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108496</xdr:rowOff>
    </xdr:from>
    <xdr:to>
      <xdr:col>76</xdr:col>
      <xdr:colOff>114300</xdr:colOff>
      <xdr:row>59</xdr:row>
      <xdr:rowOff>101867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52596"/>
          <a:ext cx="889000" cy="1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159271</xdr:rowOff>
    </xdr:from>
    <xdr:to>
      <xdr:col>76</xdr:col>
      <xdr:colOff>165100</xdr:colOff>
      <xdr:row>56</xdr:row>
      <xdr:rowOff>89421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105948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68567</xdr:rowOff>
    </xdr:from>
    <xdr:to>
      <xdr:col>71</xdr:col>
      <xdr:colOff>177800</xdr:colOff>
      <xdr:row>59</xdr:row>
      <xdr:rowOff>101867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12667"/>
          <a:ext cx="889000" cy="20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25844</xdr:rowOff>
    </xdr:from>
    <xdr:to>
      <xdr:col>72</xdr:col>
      <xdr:colOff>38100</xdr:colOff>
      <xdr:row>56</xdr:row>
      <xdr:rowOff>127444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143971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158128</xdr:rowOff>
    </xdr:from>
    <xdr:to>
      <xdr:col>67</xdr:col>
      <xdr:colOff>101600</xdr:colOff>
      <xdr:row>56</xdr:row>
      <xdr:rowOff>88278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104805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109665</xdr:rowOff>
    </xdr:from>
    <xdr:to>
      <xdr:col>85</xdr:col>
      <xdr:colOff>177800</xdr:colOff>
      <xdr:row>57</xdr:row>
      <xdr:rowOff>39815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88092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8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32988</xdr:rowOff>
    </xdr:from>
    <xdr:to>
      <xdr:col>81</xdr:col>
      <xdr:colOff>101600</xdr:colOff>
      <xdr:row>58</xdr:row>
      <xdr:rowOff>134588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7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125715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6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57696</xdr:rowOff>
    </xdr:from>
    <xdr:to>
      <xdr:col>76</xdr:col>
      <xdr:colOff>165100</xdr:colOff>
      <xdr:row>58</xdr:row>
      <xdr:rowOff>159296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150423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51067</xdr:rowOff>
    </xdr:from>
    <xdr:to>
      <xdr:col>72</xdr:col>
      <xdr:colOff>38100</xdr:colOff>
      <xdr:row>59</xdr:row>
      <xdr:rowOff>152667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1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143794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25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17767</xdr:rowOff>
    </xdr:from>
    <xdr:to>
      <xdr:col>67</xdr:col>
      <xdr:colOff>101600</xdr:colOff>
      <xdr:row>58</xdr:row>
      <xdr:rowOff>119367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110494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89064</xdr:rowOff>
    </xdr:from>
    <xdr:to>
      <xdr:col>85</xdr:col>
      <xdr:colOff>127000</xdr:colOff>
      <xdr:row>79</xdr:row>
      <xdr:rowOff>91401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33614"/>
          <a:ext cx="838200" cy="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86697</xdr:rowOff>
    </xdr:from>
    <xdr:to>
      <xdr:col>81</xdr:col>
      <xdr:colOff>50800</xdr:colOff>
      <xdr:row>79</xdr:row>
      <xdr:rowOff>89064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31247"/>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84837</xdr:rowOff>
    </xdr:from>
    <xdr:to>
      <xdr:col>76</xdr:col>
      <xdr:colOff>114300</xdr:colOff>
      <xdr:row>79</xdr:row>
      <xdr:rowOff>86697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29387"/>
          <a:ext cx="889000" cy="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84837</xdr:rowOff>
    </xdr:from>
    <xdr:to>
      <xdr:col>71</xdr:col>
      <xdr:colOff>177800</xdr:colOff>
      <xdr:row>79</xdr:row>
      <xdr:rowOff>87596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629387"/>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40601</xdr:rowOff>
    </xdr:from>
    <xdr:to>
      <xdr:col>85</xdr:col>
      <xdr:colOff>177800</xdr:colOff>
      <xdr:row>79</xdr:row>
      <xdr:rowOff>142201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8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126978</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0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38264</xdr:rowOff>
    </xdr:from>
    <xdr:to>
      <xdr:col>81</xdr:col>
      <xdr:colOff>101600</xdr:colOff>
      <xdr:row>79</xdr:row>
      <xdr:rowOff>139864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8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130991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675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35897</xdr:rowOff>
    </xdr:from>
    <xdr:to>
      <xdr:col>76</xdr:col>
      <xdr:colOff>165100</xdr:colOff>
      <xdr:row>79</xdr:row>
      <xdr:rowOff>137497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128624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73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34037</xdr:rowOff>
    </xdr:from>
    <xdr:to>
      <xdr:col>72</xdr:col>
      <xdr:colOff>38100</xdr:colOff>
      <xdr:row>79</xdr:row>
      <xdr:rowOff>135637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126764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71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36796</xdr:rowOff>
    </xdr:from>
    <xdr:to>
      <xdr:col>67</xdr:col>
      <xdr:colOff>101600</xdr:colOff>
      <xdr:row>79</xdr:row>
      <xdr:rowOff>138396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129523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7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147332</xdr:rowOff>
    </xdr:from>
    <xdr:to>
      <xdr:col>85</xdr:col>
      <xdr:colOff>127000</xdr:colOff>
      <xdr:row>96</xdr:row>
      <xdr:rowOff>157163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06532"/>
          <a:ext cx="8382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147332</xdr:rowOff>
    </xdr:from>
    <xdr:to>
      <xdr:col>81</xdr:col>
      <xdr:colOff>50800</xdr:colOff>
      <xdr:row>96</xdr:row>
      <xdr:rowOff>154812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06532"/>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154812</xdr:rowOff>
    </xdr:from>
    <xdr:to>
      <xdr:col>76</xdr:col>
      <xdr:colOff>114300</xdr:colOff>
      <xdr:row>97</xdr:row>
      <xdr:rowOff>14072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14012"/>
          <a:ext cx="8890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14072</xdr:rowOff>
    </xdr:from>
    <xdr:to>
      <xdr:col>71</xdr:col>
      <xdr:colOff>177800</xdr:colOff>
      <xdr:row>97</xdr:row>
      <xdr:rowOff>49848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44722"/>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106363</xdr:rowOff>
    </xdr:from>
    <xdr:to>
      <xdr:col>85</xdr:col>
      <xdr:colOff>177800</xdr:colOff>
      <xdr:row>97</xdr:row>
      <xdr:rowOff>36513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6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84790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96532</xdr:rowOff>
    </xdr:from>
    <xdr:to>
      <xdr:col>81</xdr:col>
      <xdr:colOff>101600</xdr:colOff>
      <xdr:row>97</xdr:row>
      <xdr:rowOff>26682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17809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104012</xdr:rowOff>
    </xdr:from>
    <xdr:to>
      <xdr:col>76</xdr:col>
      <xdr:colOff>165100</xdr:colOff>
      <xdr:row>97</xdr:row>
      <xdr:rowOff>34162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6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25289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134722</xdr:rowOff>
    </xdr:from>
    <xdr:to>
      <xdr:col>72</xdr:col>
      <xdr:colOff>38100</xdr:colOff>
      <xdr:row>97</xdr:row>
      <xdr:rowOff>64872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55999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170498</xdr:rowOff>
    </xdr:from>
    <xdr:to>
      <xdr:col>67</xdr:col>
      <xdr:colOff>101600</xdr:colOff>
      <xdr:row>97</xdr:row>
      <xdr:rowOff>100648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91775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類似団体内平均より下回っているものの、労働費、土木費が上回っている。労働費は中小企業従業員の福利厚生を高めるため、一般社団法人伊勢地域勤労者福祉サービスセンター（ジョイワーク）への加入促進支援、自治体協調融資（生活・住宅）を行っている。</a:t>
          </a:r>
        </a:p>
        <a:p>
          <a:r>
            <a:rPr kumimoji="1" lang="ja-JP" altLang="en-US" sz="1300">
              <a:latin typeface="ＭＳ Ｐゴシック" panose="020B0600070205080204" pitchFamily="50" charset="-128"/>
              <a:ea typeface="ＭＳ Ｐゴシック" panose="020B0600070205080204" pitchFamily="50" charset="-128"/>
            </a:rPr>
            <a:t>民生費は、低所得世帯支援の臨時交付金等の増加によるもの。土木費は、外城田川の防災対策、道路維持修繕や橋梁長寿命化などへ取り組んだことによるもの。</a:t>
          </a:r>
        </a:p>
        <a:p>
          <a:r>
            <a:rPr kumimoji="1" lang="ja-JP" altLang="en-US" sz="1300">
              <a:latin typeface="ＭＳ Ｐゴシック" panose="020B0600070205080204" pitchFamily="50" charset="-128"/>
              <a:ea typeface="ＭＳ Ｐゴシック" panose="020B0600070205080204" pitchFamily="50" charset="-128"/>
            </a:rPr>
            <a:t>Ｒ２～Ｒ３年の消防費の伸びは、防災行政無線のデジタル化更新工事及び消防出張所新築移転工事によるもの。</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６年の教育費の伸びは、中学校改修工事によるもの。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財政調整基金残高</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中長期的な見通しのもとに、決算剰余金を中心に積み立てるともにい、最低水準の取崩しに努めている。今後も計画的な基金積立を行い、高い水準の維持を目指す。</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実質収支額・実質単年度収支</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実質収支額は、継続して概ね標準財政規模の５％前後で推移してきたが、６年度は減少。実質単年度収支は基金の取崩しを行ったため、前年度に引き続き赤字となった。今後も適正な財政運営に努める。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一般会計及び各事業会計については、各経費の圧縮、自主財源の確保等にも努め、黒字を維持している状況にあるが、今後も計画的な事業運営を図り、健全な財政運営に努める。</a:t>
          </a:r>
        </a:p>
        <a:p>
          <a:r>
            <a:rPr kumimoji="1" lang="ja-JP" altLang="en-US" sz="1400">
              <a:latin typeface="ＭＳ ゴシック" pitchFamily="49" charset="-128"/>
              <a:ea typeface="ＭＳ ゴシック" pitchFamily="49" charset="-128"/>
            </a:rPr>
            <a:t>赤字となっていた住宅新築資金等貸付事業特別会計を、令和３年度で廃止としたため、連結実質赤字比率は、その他の会計では黒字となり、比率なしとしている。</a:t>
          </a:r>
        </a:p>
        <a:p>
          <a:r>
            <a:rPr kumimoji="1" lang="ja-JP" altLang="en-US" sz="1400">
              <a:latin typeface="ＭＳ ゴシック" pitchFamily="49" charset="-128"/>
              <a:ea typeface="ＭＳ ゴシック" pitchFamily="49" charset="-128"/>
            </a:rPr>
            <a:t>今後においても、各会計の収支を注視しつつ、これを継続することを目標とする。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7859226</v>
      </c>
      <c r="BO4" s="358"/>
      <c r="BP4" s="358"/>
      <c r="BQ4" s="358"/>
      <c r="BR4" s="358"/>
      <c r="BS4" s="358"/>
      <c r="BT4" s="358"/>
      <c r="BU4" s="359"/>
      <c r="BV4" s="357">
        <v>7575728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2.9</v>
      </c>
      <c r="CU4" s="364"/>
      <c r="CV4" s="364"/>
      <c r="CW4" s="364"/>
      <c r="CX4" s="364"/>
      <c r="CY4" s="364"/>
      <c r="CZ4" s="364"/>
      <c r="DA4" s="365"/>
      <c r="DB4" s="363">
        <v>4.4000000000000004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7616572</v>
      </c>
      <c r="BO5" s="395"/>
      <c r="BP5" s="395"/>
      <c r="BQ5" s="395"/>
      <c r="BR5" s="395"/>
      <c r="BS5" s="395"/>
      <c r="BT5" s="395"/>
      <c r="BU5" s="396"/>
      <c r="BV5" s="394">
        <v>7265627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78</v>
      </c>
      <c r="CU5" s="392"/>
      <c r="CV5" s="392"/>
      <c r="CW5" s="392"/>
      <c r="CX5" s="392"/>
      <c r="CY5" s="392"/>
      <c r="CZ5" s="392"/>
      <c r="DA5" s="393"/>
      <c r="DB5" s="391">
        <v>80.5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242654</v>
      </c>
      <c r="BO6" s="395"/>
      <c r="BP6" s="395"/>
      <c r="BQ6" s="395"/>
      <c r="BR6" s="395"/>
      <c r="BS6" s="395"/>
      <c r="BT6" s="395"/>
      <c r="BU6" s="396"/>
      <c r="BV6" s="394">
        <v>310101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78.3</v>
      </c>
      <c r="CU6" s="432"/>
      <c r="CV6" s="432"/>
      <c r="CW6" s="432"/>
      <c r="CX6" s="432"/>
      <c r="CY6" s="432"/>
      <c r="CZ6" s="432"/>
      <c r="DA6" s="433"/>
      <c r="DB6" s="431">
        <v>81.2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108779</v>
      </c>
      <c r="BO7" s="395"/>
      <c r="BP7" s="395"/>
      <c r="BQ7" s="395"/>
      <c r="BR7" s="395"/>
      <c r="BS7" s="395"/>
      <c r="BT7" s="395"/>
      <c r="BU7" s="396"/>
      <c r="BV7" s="394">
        <v>111192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4643202</v>
      </c>
      <c r="CU7" s="395"/>
      <c r="CV7" s="395"/>
      <c r="CW7" s="395"/>
      <c r="CX7" s="395"/>
      <c r="CY7" s="395"/>
      <c r="CZ7" s="395"/>
      <c r="DA7" s="396"/>
      <c r="DB7" s="394">
        <v>4504558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133875</v>
      </c>
      <c r="BO8" s="395"/>
      <c r="BP8" s="395"/>
      <c r="BQ8" s="395"/>
      <c r="BR8" s="395"/>
      <c r="BS8" s="395"/>
      <c r="BT8" s="395"/>
      <c r="BU8" s="396"/>
      <c r="BV8" s="394">
        <v>198909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0.53</v>
      </c>
      <c r="CU8" s="435"/>
      <c r="CV8" s="435"/>
      <c r="CW8" s="435"/>
      <c r="CX8" s="435"/>
      <c r="CY8" s="435"/>
      <c r="CZ8" s="435"/>
      <c r="DA8" s="436"/>
      <c r="DB8" s="434">
        <v>0.54</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15041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-65034</v>
      </c>
      <c r="BO9" s="395"/>
      <c r="BP9" s="395"/>
      <c r="BQ9" s="395"/>
      <c r="BR9" s="395"/>
      <c r="BS9" s="395"/>
      <c r="BT9" s="395"/>
      <c r="BU9" s="396"/>
      <c r="BV9" s="394">
        <v>-31044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8.6999999999999993</v>
      </c>
      <c r="CU9" s="392"/>
      <c r="CV9" s="392"/>
      <c r="CW9" s="392"/>
      <c r="CX9" s="392"/>
      <c r="CY9" s="392"/>
      <c r="CZ9" s="392"/>
      <c r="DA9" s="393"/>
      <c r="DB9" s="391">
        <v>9.3000000000000007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15431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1362</v>
      </c>
      <c r="BO10" s="395"/>
      <c r="BP10" s="395"/>
      <c r="BQ10" s="395"/>
      <c r="BR10" s="395"/>
      <c r="BS10" s="395"/>
      <c r="BT10" s="395"/>
      <c r="BU10" s="396"/>
      <c r="BV10" s="394">
        <v>1010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15035</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57000</v>
      </c>
      <c r="BO12" s="395"/>
      <c r="BP12" s="395"/>
      <c r="BQ12" s="395"/>
      <c r="BR12" s="395"/>
      <c r="BS12" s="395"/>
      <c r="BT12" s="395"/>
      <c r="BU12" s="396"/>
      <c r="BV12" s="394">
        <v>185000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129</v>
      </c>
      <c r="N13" s="486"/>
      <c r="O13" s="486"/>
      <c r="P13" s="486"/>
      <c r="Q13" s="487"/>
      <c r="R13" s="478">
        <v>14855</v>
      </c>
      <c r="S13" s="479"/>
      <c r="T13" s="479"/>
      <c r="U13" s="479"/>
      <c r="V13" s="480"/>
      <c r="W13" s="410" t="s">
        <v>130</v>
      </c>
      <c r="X13" s="411"/>
      <c r="Y13" s="411"/>
      <c r="Z13" s="411"/>
      <c r="AA13" s="411"/>
      <c r="AB13" s="401"/>
      <c r="AC13" s="445">
        <v>462</v>
      </c>
      <c r="AD13" s="446"/>
      <c r="AE13" s="446"/>
      <c r="AF13" s="446"/>
      <c r="AG13" s="488"/>
      <c r="AH13" s="445">
        <v>554</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-120672</v>
      </c>
      <c r="BO13" s="395"/>
      <c r="BP13" s="395"/>
      <c r="BQ13" s="395"/>
      <c r="BR13" s="395"/>
      <c r="BS13" s="395"/>
      <c r="BT13" s="395"/>
      <c r="BU13" s="396"/>
      <c r="BV13" s="394">
        <v>-215034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6.4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15107</v>
      </c>
      <c r="S14" s="479"/>
      <c r="T14" s="479"/>
      <c r="U14" s="479"/>
      <c r="V14" s="480"/>
      <c r="W14" s="384"/>
      <c r="X14" s="385"/>
      <c r="Y14" s="385"/>
      <c r="Z14" s="385"/>
      <c r="AA14" s="385"/>
      <c r="AB14" s="374"/>
      <c r="AC14" s="481">
        <v>6.2</v>
      </c>
      <c r="AD14" s="482"/>
      <c r="AE14" s="482"/>
      <c r="AF14" s="482"/>
      <c r="AG14" s="483"/>
      <c r="AH14" s="481">
        <v>7.2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8.1999999999999993</v>
      </c>
      <c r="CU14" s="493"/>
      <c r="CV14" s="493"/>
      <c r="CW14" s="493"/>
      <c r="CX14" s="493"/>
      <c r="CY14" s="493"/>
      <c r="CZ14" s="493"/>
      <c r="DA14" s="494"/>
      <c r="DB14" s="492">
        <v>24.9</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129</v>
      </c>
      <c r="N15" s="486"/>
      <c r="O15" s="486"/>
      <c r="P15" s="486"/>
      <c r="Q15" s="487"/>
      <c r="R15" s="478">
        <v>14953</v>
      </c>
      <c r="S15" s="479"/>
      <c r="T15" s="479"/>
      <c r="U15" s="479"/>
      <c r="V15" s="480"/>
      <c r="W15" s="410" t="s">
        <v>137</v>
      </c>
      <c r="X15" s="411"/>
      <c r="Y15" s="411"/>
      <c r="Z15" s="411"/>
      <c r="AA15" s="411"/>
      <c r="AB15" s="401"/>
      <c r="AC15" s="445">
        <v>2455</v>
      </c>
      <c r="AD15" s="446"/>
      <c r="AE15" s="446"/>
      <c r="AF15" s="446"/>
      <c r="AG15" s="488"/>
      <c r="AH15" s="445">
        <v>2588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2114064</v>
      </c>
      <c r="BO15" s="358"/>
      <c r="BP15" s="358"/>
      <c r="BQ15" s="358"/>
      <c r="BR15" s="358"/>
      <c r="BS15" s="358"/>
      <c r="BT15" s="358"/>
      <c r="BU15" s="359"/>
      <c r="BV15" s="357">
        <v>2105583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33.200000000000003</v>
      </c>
      <c r="AD16" s="482"/>
      <c r="AE16" s="482"/>
      <c r="AF16" s="482"/>
      <c r="AG16" s="483"/>
      <c r="AH16" s="481">
        <v>33.799999999999997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4076426</v>
      </c>
      <c r="BO16" s="395"/>
      <c r="BP16" s="395"/>
      <c r="BQ16" s="395"/>
      <c r="BR16" s="395"/>
      <c r="BS16" s="395"/>
      <c r="BT16" s="395"/>
      <c r="BU16" s="396"/>
      <c r="BV16" s="394">
        <v>3955611</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4481</v>
      </c>
      <c r="AD17" s="446"/>
      <c r="AE17" s="446"/>
      <c r="AF17" s="446"/>
      <c r="AG17" s="488"/>
      <c r="AH17" s="445">
        <v>4518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2662851</v>
      </c>
      <c r="BO17" s="395"/>
      <c r="BP17" s="395"/>
      <c r="BQ17" s="395"/>
      <c r="BR17" s="395"/>
      <c r="BS17" s="395"/>
      <c r="BT17" s="395"/>
      <c r="BU17" s="396"/>
      <c r="BV17" s="394">
        <v>2649607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40.909999999999997</v>
      </c>
      <c r="M18" s="518"/>
      <c r="N18" s="518"/>
      <c r="O18" s="518"/>
      <c r="P18" s="518"/>
      <c r="Q18" s="518"/>
      <c r="R18" s="519"/>
      <c r="S18" s="519"/>
      <c r="T18" s="519"/>
      <c r="U18" s="519"/>
      <c r="V18" s="520"/>
      <c r="W18" s="412"/>
      <c r="X18" s="413"/>
      <c r="Y18" s="413"/>
      <c r="Z18" s="413"/>
      <c r="AA18" s="413"/>
      <c r="AB18" s="404"/>
      <c r="AC18" s="521">
        <v>60.6</v>
      </c>
      <c r="AD18" s="522"/>
      <c r="AE18" s="522"/>
      <c r="AF18" s="522"/>
      <c r="AG18" s="523"/>
      <c r="AH18" s="521">
        <v>59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3741426</v>
      </c>
      <c r="BO18" s="395"/>
      <c r="BP18" s="395"/>
      <c r="BQ18" s="395"/>
      <c r="BR18" s="395"/>
      <c r="BS18" s="395"/>
      <c r="BT18" s="395"/>
      <c r="BU18" s="396"/>
      <c r="BV18" s="394">
        <v>3619032</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368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5486986</v>
      </c>
      <c r="BO19" s="395"/>
      <c r="BP19" s="395"/>
      <c r="BQ19" s="395"/>
      <c r="BR19" s="395"/>
      <c r="BS19" s="395"/>
      <c r="BT19" s="395"/>
      <c r="BU19" s="396"/>
      <c r="BV19" s="394">
        <v>5192563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5404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5832190</v>
      </c>
      <c r="BO22" s="358"/>
      <c r="BP22" s="358"/>
      <c r="BQ22" s="358"/>
      <c r="BR22" s="358"/>
      <c r="BS22" s="358"/>
      <c r="BT22" s="358"/>
      <c r="BU22" s="359"/>
      <c r="BV22" s="357">
        <v>5574783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5284860</v>
      </c>
      <c r="BO23" s="395"/>
      <c r="BP23" s="395"/>
      <c r="BQ23" s="395"/>
      <c r="BR23" s="395"/>
      <c r="BS23" s="395"/>
      <c r="BT23" s="395"/>
      <c r="BU23" s="396"/>
      <c r="BV23" s="394">
        <v>5110758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7800</v>
      </c>
      <c r="R24" s="446"/>
      <c r="S24" s="446"/>
      <c r="T24" s="446"/>
      <c r="U24" s="446"/>
      <c r="V24" s="488"/>
      <c r="W24" s="540"/>
      <c r="X24" s="541"/>
      <c r="Y24" s="542"/>
      <c r="Z24" s="444" t="s">
        <v>162</v>
      </c>
      <c r="AA24" s="424"/>
      <c r="AB24" s="424"/>
      <c r="AC24" s="424"/>
      <c r="AD24" s="424"/>
      <c r="AE24" s="424"/>
      <c r="AF24" s="424"/>
      <c r="AG24" s="425"/>
      <c r="AH24" s="445">
        <v>105</v>
      </c>
      <c r="AI24" s="446"/>
      <c r="AJ24" s="446"/>
      <c r="AK24" s="446"/>
      <c r="AL24" s="488"/>
      <c r="AM24" s="445">
        <v>299355</v>
      </c>
      <c r="AN24" s="446"/>
      <c r="AO24" s="446"/>
      <c r="AP24" s="446"/>
      <c r="AQ24" s="446"/>
      <c r="AR24" s="488"/>
      <c r="AS24" s="445">
        <v>2851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3478246</v>
      </c>
      <c r="BO24" s="395"/>
      <c r="BP24" s="395"/>
      <c r="BQ24" s="395"/>
      <c r="BR24" s="395"/>
      <c r="BS24" s="395"/>
      <c r="BT24" s="395"/>
      <c r="BU24" s="396"/>
      <c r="BV24" s="394">
        <v>2994935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5900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1126138</v>
      </c>
      <c r="BO25" s="358"/>
      <c r="BP25" s="358"/>
      <c r="BQ25" s="358"/>
      <c r="BR25" s="358"/>
      <c r="BS25" s="358"/>
      <c r="BT25" s="358"/>
      <c r="BU25" s="359"/>
      <c r="BV25" s="357">
        <v>963110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5250</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8920</v>
      </c>
      <c r="AN26" s="446"/>
      <c r="AO26" s="446"/>
      <c r="AP26" s="446"/>
      <c r="AQ26" s="446"/>
      <c r="AR26" s="488"/>
      <c r="AS26" s="445">
        <v>2230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2870</v>
      </c>
      <c r="R27" s="446"/>
      <c r="S27" s="446"/>
      <c r="T27" s="446"/>
      <c r="U27" s="446"/>
      <c r="V27" s="488"/>
      <c r="W27" s="540"/>
      <c r="X27" s="541"/>
      <c r="Y27" s="542"/>
      <c r="Z27" s="444" t="s">
        <v>171</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114125</v>
      </c>
      <c r="BO27" s="514"/>
      <c r="BP27" s="514"/>
      <c r="BQ27" s="514"/>
      <c r="BR27" s="514"/>
      <c r="BS27" s="514"/>
      <c r="BT27" s="514"/>
      <c r="BU27" s="515"/>
      <c r="BV27" s="513">
        <v>114117</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2210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1928552</v>
      </c>
      <c r="BO28" s="358"/>
      <c r="BP28" s="358"/>
      <c r="BQ28" s="358"/>
      <c r="BR28" s="358"/>
      <c r="BS28" s="358"/>
      <c r="BT28" s="358"/>
      <c r="BU28" s="359"/>
      <c r="BV28" s="357">
        <v>1885190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11</v>
      </c>
      <c r="M29" s="446"/>
      <c r="N29" s="446"/>
      <c r="O29" s="446"/>
      <c r="P29" s="488"/>
      <c r="Q29" s="445">
        <v>2100</v>
      </c>
      <c r="R29" s="446"/>
      <c r="S29" s="446"/>
      <c r="T29" s="446"/>
      <c r="U29" s="446"/>
      <c r="V29" s="488"/>
      <c r="W29" s="543"/>
      <c r="X29" s="544"/>
      <c r="Y29" s="545"/>
      <c r="Z29" s="444" t="s">
        <v>177</v>
      </c>
      <c r="AA29" s="424"/>
      <c r="AB29" s="424"/>
      <c r="AC29" s="424"/>
      <c r="AD29" s="424"/>
      <c r="AE29" s="424"/>
      <c r="AF29" s="424"/>
      <c r="AG29" s="425"/>
      <c r="AH29" s="445">
        <v>105</v>
      </c>
      <c r="AI29" s="446"/>
      <c r="AJ29" s="446"/>
      <c r="AK29" s="446"/>
      <c r="AL29" s="488"/>
      <c r="AM29" s="445">
        <v>299355</v>
      </c>
      <c r="AN29" s="446"/>
      <c r="AO29" s="446"/>
      <c r="AP29" s="446"/>
      <c r="AQ29" s="446"/>
      <c r="AR29" s="488"/>
      <c r="AS29" s="445">
        <v>2851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270453</v>
      </c>
      <c r="BO29" s="395"/>
      <c r="BP29" s="395"/>
      <c r="BQ29" s="395"/>
      <c r="BR29" s="395"/>
      <c r="BS29" s="395"/>
      <c r="BT29" s="395"/>
      <c r="BU29" s="396"/>
      <c r="BV29" s="394">
        <v>262317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759803</v>
      </c>
      <c r="BO30" s="514"/>
      <c r="BP30" s="514"/>
      <c r="BQ30" s="514"/>
      <c r="BR30" s="514"/>
      <c r="BS30" s="514"/>
      <c r="BT30" s="514"/>
      <c r="BU30" s="515"/>
      <c r="BV30" s="513">
        <v>629564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わたらい老人福祉施設組合（一般会計）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度会土地開発公社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山村振興事業特別会計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〃（特別養護老人ホーム高砂寮特別会計）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〃（指定通所介護事業所高砂寮特別会計）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9</v>
      </c>
      <c r="AN37" s="584"/>
      <c r="AO37" s="585" t="str">
        <f>IF('各会計、関係団体の財政状況及び健全化判断比率'!B34="","",'各会計、関係団体の財政状況及び健全化判断比率'!B34)</f>
        <v>介護老人保健施設事業会計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〃（特別養護老人ホーム真砂寮特別会計）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〃（特別養護老人ホームわたらい緑清苑特別会計）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三重県市町総合事務組合（一般会計）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〃（共同研修特別会計）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〃（デジタル地図特別会計）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〃（物品特別会計）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〃（退職手当特別会計）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ir0HHqshKp6XXXZ4hGWGR8Mh2DuF/Fk/fiLkCQaGa20wDw1ENRoVu5W7ro+6DCTK/Wm464lKxESeOR68o2qFyg==" saltValue="Yf5E6ljooBbwgSFOi5hd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19.940000000000001</v>
      </c>
      <c r="G34" s="33">
        <v>20.28</v>
      </c>
      <c r="H34" s="33">
        <v>21.74</v>
      </c>
      <c r="I34" s="33">
        <v>23.38</v>
      </c>
      <c r="J34" s="34">
        <v>23.79</v>
      </c>
      <c r="K34" s="22"/>
      <c r="L34" s="22"/>
      <c r="M34" s="22"/>
      <c r="N34" s="22"/>
      <c r="O34" s="22"/>
      <c r="P34" s="22"/>
    </row>
    <row r="35" spans="1:16" ht="39" customHeight="1" x14ac:dyDescent="0.2">
      <c r="A35" s="22"/>
      <c r="B35" s="35"/>
      <c r="C35" s="1132" t="s">
        <v>536</v>
      </c>
      <c r="D35" s="1132"/>
      <c r="E35" s="1133"/>
      <c r="F35" s="36">
        <v>11.11</v>
      </c>
      <c r="G35" s="37">
        <v>14.17</v>
      </c>
      <c r="H35" s="37">
        <v>17.489999999999998</v>
      </c>
      <c r="I35" s="37">
        <v>18.13</v>
      </c>
      <c r="J35" s="38">
        <v>16.43</v>
      </c>
      <c r="K35" s="22"/>
      <c r="L35" s="22"/>
      <c r="M35" s="22"/>
      <c r="N35" s="22"/>
      <c r="O35" s="22"/>
      <c r="P35" s="22"/>
    </row>
    <row r="36" spans="1:16" ht="39" customHeight="1" x14ac:dyDescent="0.2">
      <c r="A36" s="22"/>
      <c r="B36" s="35"/>
      <c r="C36" s="1132" t="s">
        <v>537</v>
      </c>
      <c r="D36" s="1132"/>
      <c r="E36" s="1133"/>
      <c r="F36" s="36">
        <v>8.67</v>
      </c>
      <c r="G36" s="37">
        <v>8.4</v>
      </c>
      <c r="H36" s="37">
        <v>9.0500000000000007</v>
      </c>
      <c r="I36" s="37">
        <v>9.08</v>
      </c>
      <c r="J36" s="38">
        <v>8.83</v>
      </c>
      <c r="K36" s="22"/>
      <c r="L36" s="22"/>
      <c r="M36" s="22"/>
      <c r="N36" s="22"/>
      <c r="O36" s="22"/>
      <c r="P36" s="22"/>
    </row>
    <row r="37" spans="1:16" ht="39" customHeight="1" x14ac:dyDescent="0.2">
      <c r="A37" s="22"/>
      <c r="B37" s="35"/>
      <c r="C37" s="1132" t="s">
        <v>538</v>
      </c>
      <c r="D37" s="1132"/>
      <c r="E37" s="1133"/>
      <c r="F37" s="36">
        <v>5.08</v>
      </c>
      <c r="G37" s="37">
        <v>5.82</v>
      </c>
      <c r="H37" s="37">
        <v>5.0999999999999996</v>
      </c>
      <c r="I37" s="37">
        <v>4.3899999999999997</v>
      </c>
      <c r="J37" s="38">
        <v>2.87</v>
      </c>
      <c r="K37" s="22"/>
      <c r="L37" s="22"/>
      <c r="M37" s="22"/>
      <c r="N37" s="22"/>
      <c r="O37" s="22"/>
      <c r="P37" s="22"/>
    </row>
    <row r="38" spans="1:16" ht="39" customHeight="1" x14ac:dyDescent="0.2">
      <c r="A38" s="22"/>
      <c r="B38" s="35"/>
      <c r="C38" s="1132" t="s">
        <v>539</v>
      </c>
      <c r="D38" s="1132"/>
      <c r="E38" s="1133"/>
      <c r="F38" s="36">
        <v>0.53</v>
      </c>
      <c r="G38" s="37">
        <v>0.89</v>
      </c>
      <c r="H38" s="37">
        <v>0.98</v>
      </c>
      <c r="I38" s="37">
        <v>0.61</v>
      </c>
      <c r="J38" s="38">
        <v>1.03</v>
      </c>
      <c r="K38" s="22"/>
      <c r="L38" s="22"/>
      <c r="M38" s="22"/>
      <c r="N38" s="22"/>
      <c r="O38" s="22"/>
      <c r="P38" s="22"/>
    </row>
    <row r="39" spans="1:16" ht="39" customHeight="1" x14ac:dyDescent="0.2">
      <c r="A39" s="22"/>
      <c r="B39" s="35"/>
      <c r="C39" s="1132" t="s">
        <v>540</v>
      </c>
      <c r="D39" s="1132"/>
      <c r="E39" s="1133"/>
      <c r="F39" s="36">
        <v>0.57999999999999996</v>
      </c>
      <c r="G39" s="37">
        <v>0.68</v>
      </c>
      <c r="H39" s="37">
        <v>0.96</v>
      </c>
      <c r="I39" s="37">
        <v>0.79</v>
      </c>
      <c r="J39" s="38">
        <v>0.63</v>
      </c>
      <c r="K39" s="22"/>
      <c r="L39" s="22"/>
      <c r="M39" s="22"/>
      <c r="N39" s="22"/>
      <c r="O39" s="22"/>
      <c r="P39" s="22"/>
    </row>
    <row r="40" spans="1:16" ht="39" customHeight="1" x14ac:dyDescent="0.2">
      <c r="A40" s="22"/>
      <c r="B40" s="35"/>
      <c r="C40" s="1132" t="s">
        <v>541</v>
      </c>
      <c r="D40" s="1132"/>
      <c r="E40" s="1133"/>
      <c r="F40" s="36">
        <v>1.1200000000000001</v>
      </c>
      <c r="G40" s="37">
        <v>1.03</v>
      </c>
      <c r="H40" s="37">
        <v>1.04</v>
      </c>
      <c r="I40" s="37">
        <v>0.63</v>
      </c>
      <c r="J40" s="38">
        <v>0.33</v>
      </c>
      <c r="K40" s="22"/>
      <c r="L40" s="22"/>
      <c r="M40" s="22"/>
      <c r="N40" s="22"/>
      <c r="O40" s="22"/>
      <c r="P40" s="22"/>
    </row>
    <row r="41" spans="1:16" ht="39" customHeight="1" x14ac:dyDescent="0.2">
      <c r="A41" s="22"/>
      <c r="B41" s="35"/>
      <c r="C41" s="1132" t="s">
        <v>542</v>
      </c>
      <c r="D41" s="1132"/>
      <c r="E41" s="1133"/>
      <c r="F41" s="36">
        <v>0.05</v>
      </c>
      <c r="G41" s="37">
        <v>0.06</v>
      </c>
      <c r="H41" s="37">
        <v>0.06</v>
      </c>
      <c r="I41" s="37">
        <v>0.05</v>
      </c>
      <c r="J41" s="38">
        <v>0.11</v>
      </c>
      <c r="K41" s="22"/>
      <c r="L41" s="22"/>
      <c r="M41" s="22"/>
      <c r="N41" s="22"/>
      <c r="O41" s="22"/>
      <c r="P41" s="22"/>
    </row>
    <row r="42" spans="1:16" ht="39" customHeight="1" x14ac:dyDescent="0.2">
      <c r="A42" s="22"/>
      <c r="B42" s="39"/>
      <c r="C42" s="1132" t="s">
        <v>543</v>
      </c>
      <c r="D42" s="1132"/>
      <c r="E42" s="1133"/>
      <c r="F42" s="36" t="s">
        <v>544</v>
      </c>
      <c r="G42" s="37" t="s">
        <v>489</v>
      </c>
      <c r="H42" s="37" t="s">
        <v>489</v>
      </c>
      <c r="I42" s="37" t="s">
        <v>489</v>
      </c>
      <c r="J42" s="38" t="s">
        <v>489</v>
      </c>
      <c r="K42" s="22"/>
      <c r="L42" s="22"/>
      <c r="M42" s="22"/>
      <c r="N42" s="22"/>
      <c r="O42" s="22"/>
      <c r="P42" s="22"/>
    </row>
    <row r="43" spans="1:16" ht="39" customHeight="1" thickBot="1" x14ac:dyDescent="0.25">
      <c r="A43" s="22"/>
      <c r="B43" s="40"/>
      <c r="C43" s="1134" t="s">
        <v>545</v>
      </c>
      <c r="D43" s="1134"/>
      <c r="E43" s="1135"/>
      <c r="F43" s="41">
        <v>0.02</v>
      </c>
      <c r="G43" s="42">
        <v>0.05</v>
      </c>
      <c r="H43" s="42">
        <v>0.25</v>
      </c>
      <c r="I43" s="42">
        <v>0.02</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9l6/E8C/9TGcZcYwknfWT0LJlFaW9PGJ3w6C7RCh5IE0je8zwSUJg5xwsI4zHA1P99Qlu6Pge5GjT9ZrJfXYw==" saltValue="E7gFyosM7TqRv0Qnk2E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409</v>
      </c>
      <c r="L45" s="58">
        <v>449</v>
      </c>
      <c r="M45" s="58">
        <v>482</v>
      </c>
      <c r="N45" s="58">
        <v>489</v>
      </c>
      <c r="O45" s="59">
        <v>475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371</v>
      </c>
      <c r="L48" s="62">
        <v>334</v>
      </c>
      <c r="M48" s="62">
        <v>339</v>
      </c>
      <c r="N48" s="62">
        <v>356</v>
      </c>
      <c r="O48" s="63">
        <v>354</v>
      </c>
      <c r="P48" s="46"/>
      <c r="Q48" s="46"/>
      <c r="R48" s="46"/>
      <c r="S48" s="46"/>
      <c r="T48" s="46"/>
      <c r="U48" s="46"/>
    </row>
    <row r="49" spans="1:21" ht="30.75" customHeight="1" x14ac:dyDescent="0.2">
      <c r="A49" s="46"/>
      <c r="B49" s="1140"/>
      <c r="C49" s="1141"/>
      <c r="D49" s="60"/>
      <c r="E49" s="1146" t="s">
        <v>14</v>
      </c>
      <c r="F49" s="1146"/>
      <c r="G49" s="1146"/>
      <c r="H49" s="1146"/>
      <c r="I49" s="1146"/>
      <c r="J49" s="1147"/>
      <c r="K49" s="61">
        <v>19</v>
      </c>
      <c r="L49" s="62">
        <v>19</v>
      </c>
      <c r="M49" s="62">
        <v>19</v>
      </c>
      <c r="N49" s="62">
        <v>21</v>
      </c>
      <c r="O49" s="63">
        <v>23</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v>0</v>
      </c>
      <c r="N51" s="62" t="s">
        <v>489</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567</v>
      </c>
      <c r="L52" s="62">
        <v>589</v>
      </c>
      <c r="M52" s="62">
        <v>590</v>
      </c>
      <c r="N52" s="62">
        <v>566</v>
      </c>
      <c r="O52" s="63">
        <v>549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232</v>
      </c>
      <c r="L53" s="67">
        <v>213</v>
      </c>
      <c r="M53" s="67">
        <v>250</v>
      </c>
      <c r="N53" s="67">
        <v>300</v>
      </c>
      <c r="O53" s="68">
        <v>303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PmItr+zzviDgKaW5wkX5a+kCdNSMNkpqTVEpBipvhCa77lnFNbCrW0/VsaOaVF0SSEQtxYRVptcc4M1HzMT3w==" saltValue="F77t3mpfKRYifC6U8xSx5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5335</v>
      </c>
      <c r="J41" s="331">
        <v>5500</v>
      </c>
      <c r="K41" s="331">
        <v>5603</v>
      </c>
      <c r="L41" s="331">
        <v>5575</v>
      </c>
      <c r="M41" s="332">
        <v>5832</v>
      </c>
    </row>
    <row r="42" spans="2:13" ht="27.75" customHeight="1" x14ac:dyDescent="0.2">
      <c r="B42" s="1171"/>
      <c r="C42" s="1172"/>
      <c r="D42" s="104"/>
      <c r="E42" s="1177" t="s">
        <v>32</v>
      </c>
      <c r="F42" s="1177"/>
      <c r="G42" s="1177"/>
      <c r="H42" s="1178"/>
      <c r="I42" s="333">
        <v>8</v>
      </c>
      <c r="J42" s="334">
        <v>6</v>
      </c>
      <c r="K42" s="334">
        <v>21</v>
      </c>
      <c r="L42" s="334">
        <v>23</v>
      </c>
      <c r="M42" s="335">
        <v>19</v>
      </c>
    </row>
    <row r="43" spans="2:13" ht="27.75" customHeight="1" x14ac:dyDescent="0.2">
      <c r="B43" s="1171"/>
      <c r="C43" s="1172"/>
      <c r="D43" s="104"/>
      <c r="E43" s="1177" t="s">
        <v>33</v>
      </c>
      <c r="F43" s="1177"/>
      <c r="G43" s="1177"/>
      <c r="H43" s="1178"/>
      <c r="I43" s="333">
        <v>5370</v>
      </c>
      <c r="J43" s="334">
        <v>4948</v>
      </c>
      <c r="K43" s="334">
        <v>4887</v>
      </c>
      <c r="L43" s="334">
        <v>4624</v>
      </c>
      <c r="M43" s="335">
        <v>3883</v>
      </c>
    </row>
    <row r="44" spans="2:13" ht="27.75" customHeight="1" x14ac:dyDescent="0.2">
      <c r="B44" s="1171"/>
      <c r="C44" s="1172"/>
      <c r="D44" s="104"/>
      <c r="E44" s="1177" t="s">
        <v>34</v>
      </c>
      <c r="F44" s="1177"/>
      <c r="G44" s="1177"/>
      <c r="H44" s="1178"/>
      <c r="I44" s="333">
        <v>106</v>
      </c>
      <c r="J44" s="334">
        <v>90</v>
      </c>
      <c r="K44" s="334">
        <v>73</v>
      </c>
      <c r="L44" s="334">
        <v>57</v>
      </c>
      <c r="M44" s="335">
        <v>69</v>
      </c>
    </row>
    <row r="45" spans="2:13" ht="27.75" customHeight="1" x14ac:dyDescent="0.2">
      <c r="B45" s="1171"/>
      <c r="C45" s="1172"/>
      <c r="D45" s="104"/>
      <c r="E45" s="1177" t="s">
        <v>35</v>
      </c>
      <c r="F45" s="1177"/>
      <c r="G45" s="1177"/>
      <c r="H45" s="1178"/>
      <c r="I45" s="333">
        <v>172</v>
      </c>
      <c r="J45" s="334">
        <v>114</v>
      </c>
      <c r="K45" s="334">
        <v>2</v>
      </c>
      <c r="L45" s="334" t="s">
        <v>489</v>
      </c>
      <c r="M45" s="335" t="s">
        <v>489</v>
      </c>
    </row>
    <row r="46" spans="2:13" ht="27.75" customHeight="1" x14ac:dyDescent="0.2">
      <c r="B46" s="1171"/>
      <c r="C46" s="1172"/>
      <c r="D46" s="105"/>
      <c r="E46" s="1177" t="s">
        <v>36</v>
      </c>
      <c r="F46" s="1177"/>
      <c r="G46" s="1177"/>
      <c r="H46" s="1178"/>
      <c r="I46" s="333" t="s">
        <v>489</v>
      </c>
      <c r="J46" s="334">
        <v>11</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2440</v>
      </c>
      <c r="J50" s="334">
        <v>2706</v>
      </c>
      <c r="K50" s="334">
        <v>2857</v>
      </c>
      <c r="L50" s="334">
        <v>2738</v>
      </c>
      <c r="M50" s="335">
        <v>2915</v>
      </c>
    </row>
    <row r="51" spans="2:13" ht="27.75" customHeight="1" x14ac:dyDescent="0.2">
      <c r="B51" s="1171"/>
      <c r="C51" s="1172"/>
      <c r="D51" s="104"/>
      <c r="E51" s="1177" t="s">
        <v>42</v>
      </c>
      <c r="F51" s="1177"/>
      <c r="G51" s="1177"/>
      <c r="H51" s="1178"/>
      <c r="I51" s="333">
        <v>17</v>
      </c>
      <c r="J51" s="334">
        <v>10</v>
      </c>
      <c r="K51" s="334">
        <v>5</v>
      </c>
      <c r="L51" s="334" t="s">
        <v>489</v>
      </c>
      <c r="M51" s="335" t="s">
        <v>489</v>
      </c>
    </row>
    <row r="52" spans="2:13" ht="27.75" customHeight="1" x14ac:dyDescent="0.2">
      <c r="B52" s="1173"/>
      <c r="C52" s="1174"/>
      <c r="D52" s="104"/>
      <c r="E52" s="1177" t="s">
        <v>43</v>
      </c>
      <c r="F52" s="1177"/>
      <c r="G52" s="1177"/>
      <c r="H52" s="1178"/>
      <c r="I52" s="333">
        <v>6821</v>
      </c>
      <c r="J52" s="334">
        <v>6794</v>
      </c>
      <c r="K52" s="334">
        <v>6618</v>
      </c>
      <c r="L52" s="334">
        <v>6557</v>
      </c>
      <c r="M52" s="335">
        <v>6550</v>
      </c>
    </row>
    <row r="53" spans="2:13" ht="27.75" customHeight="1" thickBot="1" x14ac:dyDescent="0.25">
      <c r="B53" s="1184" t="s">
        <v>19</v>
      </c>
      <c r="C53" s="1185"/>
      <c r="D53" s="108"/>
      <c r="E53" s="1186" t="s">
        <v>44</v>
      </c>
      <c r="F53" s="1186"/>
      <c r="G53" s="1186"/>
      <c r="H53" s="1187"/>
      <c r="I53" s="336">
        <v>1713</v>
      </c>
      <c r="J53" s="337">
        <v>1159</v>
      </c>
      <c r="K53" s="337">
        <v>1105</v>
      </c>
      <c r="L53" s="337">
        <v>984</v>
      </c>
      <c r="M53" s="338">
        <v>339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IAOC/EhQ3lbJfl52nBAFfn3pDvUiTiQPdP/Qqkp4ty7ZyPOFt0KVVwgHeAlGlc/xCXlnyor4njulLZJALREWXA==" saltValue="UDpvjDaKS1ectJkERf4R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8" zoomScale="70" zoomScaleNormal="70" zoomScaleSheetLayoutView="100" workbookViewId="0">
      <selection activeCell="F62" sqref="F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1949</v>
      </c>
      <c r="G55" s="339">
        <v>1885</v>
      </c>
      <c r="H55" s="340">
        <v>1929</v>
      </c>
    </row>
    <row r="56" spans="2:8" ht="52.5" customHeight="1" x14ac:dyDescent="0.2">
      <c r="B56" s="120"/>
      <c r="C56" s="1198" t="s">
        <v>47</v>
      </c>
      <c r="D56" s="1198"/>
      <c r="E56" s="1199"/>
      <c r="F56" s="341">
        <v>260</v>
      </c>
      <c r="G56" s="341">
        <v>262</v>
      </c>
      <c r="H56" s="342">
        <v>270</v>
      </c>
    </row>
    <row r="57" spans="2:8" ht="53.25" customHeight="1" x14ac:dyDescent="0.2">
      <c r="B57" s="120"/>
      <c r="C57" s="1200" t="s">
        <v>48</v>
      </c>
      <c r="D57" s="1200"/>
      <c r="E57" s="1201"/>
      <c r="F57" s="343">
        <v>682</v>
      </c>
      <c r="G57" s="343">
        <v>630</v>
      </c>
      <c r="H57" s="344">
        <v>760</v>
      </c>
    </row>
    <row r="58" spans="2:8" ht="45.75" customHeight="1" x14ac:dyDescent="0.2">
      <c r="B58" s="121"/>
      <c r="C58" s="1188" t="s">
        <v>570</v>
      </c>
      <c r="D58" s="1189"/>
      <c r="E58" s="1190"/>
      <c r="F58" s="345">
        <v>120</v>
      </c>
      <c r="G58" s="345">
        <v>185</v>
      </c>
      <c r="H58" s="346">
        <v>285</v>
      </c>
    </row>
    <row r="59" spans="2:8" ht="45.75" customHeight="1" x14ac:dyDescent="0.2">
      <c r="B59" s="121"/>
      <c r="C59" s="1188" t="s">
        <v>571</v>
      </c>
      <c r="D59" s="1189"/>
      <c r="E59" s="1190"/>
      <c r="F59" s="345">
        <v>217</v>
      </c>
      <c r="G59" s="345">
        <v>217</v>
      </c>
      <c r="H59" s="346">
        <v>217</v>
      </c>
    </row>
    <row r="60" spans="2:8" ht="45.75" customHeight="1" x14ac:dyDescent="0.2">
      <c r="B60" s="121"/>
      <c r="C60" s="1188" t="s">
        <v>572</v>
      </c>
      <c r="D60" s="1189"/>
      <c r="E60" s="1190"/>
      <c r="F60" s="345">
        <v>100</v>
      </c>
      <c r="G60" s="345">
        <v>93</v>
      </c>
      <c r="H60" s="346">
        <v>68</v>
      </c>
    </row>
    <row r="61" spans="2:8" ht="45.75" customHeight="1" x14ac:dyDescent="0.2">
      <c r="B61" s="121"/>
      <c r="C61" s="1188" t="s">
        <v>573</v>
      </c>
      <c r="D61" s="1189"/>
      <c r="E61" s="1190"/>
      <c r="F61" s="345">
        <v>87</v>
      </c>
      <c r="G61" s="345">
        <v>24</v>
      </c>
      <c r="H61" s="346">
        <v>64</v>
      </c>
    </row>
    <row r="62" spans="2:8" ht="45.75" customHeight="1" thickBot="1" x14ac:dyDescent="0.25">
      <c r="B62" s="122"/>
      <c r="C62" s="1191" t="s">
        <v>574</v>
      </c>
      <c r="D62" s="1192"/>
      <c r="E62" s="1193"/>
      <c r="F62" s="347">
        <v>34</v>
      </c>
      <c r="G62" s="347">
        <v>39</v>
      </c>
      <c r="H62" s="348">
        <v>44</v>
      </c>
    </row>
    <row r="63" spans="2:8" ht="52.5" customHeight="1" thickBot="1" x14ac:dyDescent="0.25">
      <c r="B63" s="123"/>
      <c r="C63" s="1194" t="s">
        <v>49</v>
      </c>
      <c r="D63" s="1194"/>
      <c r="E63" s="1195"/>
      <c r="F63" s="349">
        <v>2891</v>
      </c>
      <c r="G63" s="349">
        <v>2777</v>
      </c>
      <c r="H63" s="350">
        <v>2959</v>
      </c>
    </row>
    <row r="64" spans="2:8" ht="13" x14ac:dyDescent="0.2"/>
  </sheetData>
  <sheetProtection algorithmName="SHA-512" hashValue="mSYk0lTZwQwolyZn0RmTmK50VZKEbC2VTzlfLu6NsZMtovmxtaenF5+1/C9BjF68W0o8YAZHuCQ/oYtw6VLFiw==" saltValue="lSZteg89ipIKq/530aj/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41782</v>
      </c>
      <c r="E3" s="142"/>
      <c r="F3" s="143">
        <v>84459</v>
      </c>
      <c r="G3" s="144"/>
      <c r="H3" s="145"/>
    </row>
    <row r="4" spans="1:8" x14ac:dyDescent="0.2">
      <c r="A4" s="146"/>
      <c r="B4" s="147"/>
      <c r="C4" s="148"/>
      <c r="D4" s="149">
        <v>22628</v>
      </c>
      <c r="E4" s="150"/>
      <c r="F4" s="151">
        <v>47314</v>
      </c>
      <c r="G4" s="152"/>
      <c r="H4" s="153"/>
    </row>
    <row r="5" spans="1:8" x14ac:dyDescent="0.2">
      <c r="A5" s="134" t="s">
        <v>521</v>
      </c>
      <c r="B5" s="139"/>
      <c r="C5" s="140"/>
      <c r="D5" s="141">
        <v>55887</v>
      </c>
      <c r="E5" s="142"/>
      <c r="F5" s="143">
        <v>74568</v>
      </c>
      <c r="G5" s="144"/>
      <c r="H5" s="145"/>
    </row>
    <row r="6" spans="1:8" x14ac:dyDescent="0.2">
      <c r="A6" s="146"/>
      <c r="B6" s="147"/>
      <c r="C6" s="148"/>
      <c r="D6" s="149">
        <v>32212</v>
      </c>
      <c r="E6" s="150"/>
      <c r="F6" s="151">
        <v>42558</v>
      </c>
      <c r="G6" s="152"/>
      <c r="H6" s="153"/>
    </row>
    <row r="7" spans="1:8" x14ac:dyDescent="0.2">
      <c r="A7" s="134" t="s">
        <v>522</v>
      </c>
      <c r="B7" s="139"/>
      <c r="C7" s="140"/>
      <c r="D7" s="141">
        <v>51879</v>
      </c>
      <c r="E7" s="142"/>
      <c r="F7" s="143">
        <v>73693</v>
      </c>
      <c r="G7" s="144"/>
      <c r="H7" s="145"/>
    </row>
    <row r="8" spans="1:8" x14ac:dyDescent="0.2">
      <c r="A8" s="146"/>
      <c r="B8" s="147"/>
      <c r="C8" s="148"/>
      <c r="D8" s="149">
        <v>33417</v>
      </c>
      <c r="E8" s="150"/>
      <c r="F8" s="151">
        <v>44203</v>
      </c>
      <c r="G8" s="152"/>
      <c r="H8" s="153"/>
    </row>
    <row r="9" spans="1:8" x14ac:dyDescent="0.2">
      <c r="A9" s="134" t="s">
        <v>523</v>
      </c>
      <c r="B9" s="139"/>
      <c r="C9" s="140"/>
      <c r="D9" s="141">
        <v>56869</v>
      </c>
      <c r="E9" s="142"/>
      <c r="F9" s="143">
        <v>79401</v>
      </c>
      <c r="G9" s="144"/>
      <c r="H9" s="145"/>
    </row>
    <row r="10" spans="1:8" x14ac:dyDescent="0.2">
      <c r="A10" s="146"/>
      <c r="B10" s="147"/>
      <c r="C10" s="148"/>
      <c r="D10" s="149">
        <v>38377</v>
      </c>
      <c r="E10" s="150"/>
      <c r="F10" s="151">
        <v>49347</v>
      </c>
      <c r="G10" s="152"/>
      <c r="H10" s="153"/>
    </row>
    <row r="11" spans="1:8" x14ac:dyDescent="0.2">
      <c r="A11" s="134" t="s">
        <v>524</v>
      </c>
      <c r="B11" s="139"/>
      <c r="C11" s="140"/>
      <c r="D11" s="141">
        <v>67994</v>
      </c>
      <c r="E11" s="142"/>
      <c r="F11" s="143">
        <v>87379</v>
      </c>
      <c r="G11" s="144"/>
      <c r="H11" s="145"/>
    </row>
    <row r="12" spans="1:8" x14ac:dyDescent="0.2">
      <c r="A12" s="146"/>
      <c r="B12" s="147"/>
      <c r="C12" s="154"/>
      <c r="D12" s="149">
        <v>52772</v>
      </c>
      <c r="E12" s="150"/>
      <c r="F12" s="151">
        <v>55855</v>
      </c>
      <c r="G12" s="152"/>
      <c r="H12" s="153"/>
    </row>
    <row r="13" spans="1:8" x14ac:dyDescent="0.2">
      <c r="A13" s="134"/>
      <c r="B13" s="139"/>
      <c r="C13" s="140"/>
      <c r="D13" s="141">
        <v>54882</v>
      </c>
      <c r="E13" s="142"/>
      <c r="F13" s="143">
        <v>79900</v>
      </c>
      <c r="G13" s="155"/>
      <c r="H13" s="145"/>
    </row>
    <row r="14" spans="1:8" x14ac:dyDescent="0.2">
      <c r="A14" s="146"/>
      <c r="B14" s="147"/>
      <c r="C14" s="148"/>
      <c r="D14" s="149">
        <v>35881</v>
      </c>
      <c r="E14" s="150"/>
      <c r="F14" s="151">
        <v>47855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4.4800000000000004</v>
      </c>
      <c r="C19" s="156">
        <f>ROUND(VALUE(SUBSTITUTE(実質収支比率等に係る経年分析!G$48,"▲","-")),2)</f>
        <v>5.85</v>
      </c>
      <c r="D19" s="156">
        <f>ROUND(VALUE(SUBSTITUTE(実質収支比率等に係る経年分析!H$48,"▲","-")),2)</f>
        <v>5.15</v>
      </c>
      <c r="E19" s="156">
        <f>ROUND(VALUE(SUBSTITUTE(実質収支比率等に係る経年分析!I$48,"▲","-")),2)</f>
        <v>4.42</v>
      </c>
      <c r="F19" s="156">
        <f>ROUND(VALUE(SUBSTITUTE(実質収支比率等に係る経年分析!J$48,"▲","-")),2)</f>
        <v>2.88</v>
      </c>
    </row>
    <row r="20" spans="1:11" x14ac:dyDescent="0.2">
      <c r="A20" s="156" t="s">
        <v>53</v>
      </c>
      <c r="B20" s="156">
        <f>ROUND(VALUE(SUBSTITUTE(実質収支比率等に係る経年分析!F$47,"▲","-")),2)</f>
        <v>39.049999999999997</v>
      </c>
      <c r="C20" s="156">
        <f>ROUND(VALUE(SUBSTITUTE(実質収支比率等に係る経年分析!G$47,"▲","-")),2)</f>
        <v>40.28</v>
      </c>
      <c r="D20" s="156">
        <f>ROUND(VALUE(SUBSTITUTE(実質収支比率等に係る経年分析!H$47,"▲","-")),2)</f>
        <v>43.66</v>
      </c>
      <c r="E20" s="156">
        <f>ROUND(VALUE(SUBSTITUTE(実質収支比率等に係る経年分析!I$47,"▲","-")),2)</f>
        <v>41.85</v>
      </c>
      <c r="F20" s="156">
        <f>ROUND(VALUE(SUBSTITUTE(実質収支比率等に係る経年分析!J$47,"▲","-")),2)</f>
        <v>41.53</v>
      </c>
    </row>
    <row r="21" spans="1:11" x14ac:dyDescent="0.2">
      <c r="A21" s="156" t="s">
        <v>54</v>
      </c>
      <c r="B21" s="156">
        <f>IF(ISNUMBER(VALUE(SUBSTITUTE(実質収支比率等に係る経年分析!F$49,"▲","-"))),ROUND(VALUE(SUBSTITUTE(実質収支比率等に係る経年分析!F$49,"▲","-")),2),NA())</f>
        <v>0.62</v>
      </c>
      <c r="C21" s="156">
        <f>IF(ISNUMBER(VALUE(SUBSTITUTE(実質収支比率等に係る経年分析!G$49,"▲","-"))),ROUND(VALUE(SUBSTITUTE(実質収支比率等に係る経年分析!G$49,"▲","-")),2),NA())</f>
        <v>2.34</v>
      </c>
      <c r="D21" s="156">
        <f>IF(ISNUMBER(VALUE(SUBSTITUTE(実質収支比率等に係る経年分析!H$49,"▲","-"))),ROUND(VALUE(SUBSTITUTE(実質収支比率等に係る経年分析!H$49,"▲","-")),2),NA())</f>
        <v>-2.25</v>
      </c>
      <c r="E21" s="156">
        <f>IF(ISNUMBER(VALUE(SUBSTITUTE(実質収支比率等に係る経年分析!I$49,"▲","-"))),ROUND(VALUE(SUBSTITUTE(実質収支比率等に係る経年分析!I$49,"▲","-")),2),NA())</f>
        <v>-4.7699999999999996</v>
      </c>
      <c r="F21" s="156">
        <f>IF(ISNUMBER(VALUE(SUBSTITUTE(実質収支比率等に係る経年分析!J$49,"▲","-"))),ROUND(VALUE(SUBSTITUTE(実質収支比率等に係る経年分析!J$49,"▲","-")),2),NA())</f>
        <v>-2.6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2">
      <c r="A28" s="157" t="str">
        <f>IF(連結実質赤字比率に係る赤字・黒字の構成分析!C$42="",NA(),連結実質赤字比率に係る赤字・黒字の構成分析!C$42)</f>
        <v>その他会計（赤字）</v>
      </c>
      <c r="B28" s="157">
        <f>IF(ROUND(VALUE(SUBSTITUTE(連結実質赤字比率に係る赤字・黒字の構成分析!F$42,"▲", "-")), 2) &lt; 0, ABS(ROUND(VALUE(SUBSTITUTE(連結実質赤字比率に係る赤字・黒字の構成分析!F$42,"▲", "-")), 2)), NA())</f>
        <v>0.6</v>
      </c>
      <c r="C28" s="157" t="e">
        <f>IF(ROUND(VALUE(SUBSTITUTE(連結実質赤字比率に係る赤字・黒字の構成分析!F$42,"▲", "-")), 2) &gt;= 0, ABS(ROUND(VALUE(SUBSTITUTE(連結実質赤字比率に係る赤字・黒字の構成分析!F$42,"▲", "-")), 2)), NA())</f>
        <v>#N/A</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0.11</v>
      </c>
    </row>
    <row r="30" spans="1:11" x14ac:dyDescent="0.2">
      <c r="A30" s="157" t="str">
        <f>IF(連結実質赤字比率に係る赤字・黒字の構成分析!C$40="",NA(),連結実質赤字比率に係る赤字・黒字の構成分析!C$40)</f>
        <v>介護老人保健施設事業会計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1.1200000000000001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0.63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0.33</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0.57999999999999996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0.68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0.96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0.63</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1.03</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5.08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5.82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5.0999999999999996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4.3899999999999997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2.87</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8.67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9.0500000000000007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9.08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8.83</v>
      </c>
    </row>
    <row r="35" spans="1:16" x14ac:dyDescent="0.2">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11.11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14.17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17.489999999999998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18.13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16.43</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19.940000000000001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20.28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21.74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23.38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23.79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567</v>
      </c>
      <c r="E42" s="158"/>
      <c r="F42" s="158"/>
      <c r="G42" s="158">
        <f>'実質公債費比率（分子）の構造'!L$52</f>
        <v>589</v>
      </c>
      <c r="H42" s="158"/>
      <c r="I42" s="158"/>
      <c r="J42" s="158">
        <f>'実質公債費比率（分子）の構造'!M$52</f>
        <v>590</v>
      </c>
      <c r="K42" s="158"/>
      <c r="L42" s="158"/>
      <c r="M42" s="158">
        <f>'実質公債費比率（分子）の構造'!N$52</f>
        <v>566</v>
      </c>
      <c r="N42" s="158"/>
      <c r="O42" s="158"/>
      <c r="P42" s="158">
        <f>'実質公債費比率（分子）の構造'!O$52</f>
        <v>549</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19</v>
      </c>
      <c r="C45" s="158"/>
      <c r="D45" s="158"/>
      <c r="E45" s="158">
        <f>'実質公債費比率（分子）の構造'!L$49</f>
        <v>19</v>
      </c>
      <c r="F45" s="158"/>
      <c r="G45" s="158"/>
      <c r="H45" s="158">
        <f>'実質公債費比率（分子）の構造'!M$49</f>
        <v>19</v>
      </c>
      <c r="I45" s="158"/>
      <c r="J45" s="158"/>
      <c r="K45" s="158">
        <f>'実質公債費比率（分子）の構造'!N$49</f>
        <v>21</v>
      </c>
      <c r="L45" s="158"/>
      <c r="M45" s="158"/>
      <c r="N45" s="158">
        <f>'実質公債費比率（分子）の構造'!O$49</f>
        <v>23</v>
      </c>
      <c r="O45" s="158"/>
      <c r="P45" s="158"/>
    </row>
    <row r="46" spans="1:16" x14ac:dyDescent="0.2">
      <c r="A46" s="158" t="s">
        <v>64</v>
      </c>
      <c r="B46" s="158">
        <f>'実質公債費比率（分子）の構造'!K$48</f>
        <v>371</v>
      </c>
      <c r="C46" s="158"/>
      <c r="D46" s="158"/>
      <c r="E46" s="158">
        <f>'実質公債費比率（分子）の構造'!L$48</f>
        <v>334</v>
      </c>
      <c r="F46" s="158"/>
      <c r="G46" s="158"/>
      <c r="H46" s="158">
        <f>'実質公債費比率（分子）の構造'!M$48</f>
        <v>339</v>
      </c>
      <c r="I46" s="158"/>
      <c r="J46" s="158"/>
      <c r="K46" s="158">
        <f>'実質公債費比率（分子）の構造'!N$48</f>
        <v>356</v>
      </c>
      <c r="L46" s="158"/>
      <c r="M46" s="158"/>
      <c r="N46" s="158">
        <f>'実質公債費比率（分子）の構造'!O$48</f>
        <v>354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409</v>
      </c>
      <c r="C49" s="158"/>
      <c r="D49" s="158"/>
      <c r="E49" s="158">
        <f>'実質公債費比率（分子）の構造'!L$45</f>
        <v>449</v>
      </c>
      <c r="F49" s="158"/>
      <c r="G49" s="158"/>
      <c r="H49" s="158">
        <f>'実質公債費比率（分子）の構造'!M$45</f>
        <v>482</v>
      </c>
      <c r="I49" s="158"/>
      <c r="J49" s="158"/>
      <c r="K49" s="158">
        <f>'実質公債費比率（分子）の構造'!N$45</f>
        <v>489</v>
      </c>
      <c r="L49" s="158"/>
      <c r="M49" s="158"/>
      <c r="N49" s="158">
        <f>'実質公債費比率（分子）の構造'!O$45</f>
        <v>475</v>
      </c>
      <c r="O49" s="158"/>
      <c r="P49" s="158"/>
    </row>
    <row r="50" spans="1:16" x14ac:dyDescent="0.2">
      <c r="A50" s="158" t="s">
        <v>67</v>
      </c>
      <c r="B50" s="158" t="e">
        <f>NA()</f>
        <v>#N/A</v>
      </c>
      <c r="C50" s="158">
        <f>IF(ISNUMBER('実質公債費比率（分子）の構造'!K$53),'実質公債費比率（分子）の構造'!K$53,NA())</f>
        <v>232</v>
      </c>
      <c r="D50" s="158" t="e">
        <f>NA()</f>
        <v>#N/A</v>
      </c>
      <c r="E50" s="158" t="e">
        <f>NA()</f>
        <v>#N/A</v>
      </c>
      <c r="F50" s="158">
        <f>IF(ISNUMBER('実質公債費比率（分子）の構造'!L$53),'実質公債費比率（分子）の構造'!L$53,NA())</f>
        <v>213</v>
      </c>
      <c r="G50" s="158" t="e">
        <f>NA()</f>
        <v>#N/A</v>
      </c>
      <c r="H50" s="158" t="e">
        <f>NA()</f>
        <v>#N/A</v>
      </c>
      <c r="I50" s="158">
        <f>IF(ISNUMBER('実質公債費比率（分子）の構造'!M$53),'実質公債費比率（分子）の構造'!M$53,NA())</f>
        <v>250</v>
      </c>
      <c r="J50" s="158" t="e">
        <f>NA()</f>
        <v>#N/A</v>
      </c>
      <c r="K50" s="158" t="e">
        <f>NA()</f>
        <v>#N/A</v>
      </c>
      <c r="L50" s="158">
        <f>IF(ISNUMBER('実質公債費比率（分子）の構造'!N$53),'実質公債費比率（分子）の構造'!N$53,NA())</f>
        <v>300</v>
      </c>
      <c r="M50" s="158" t="e">
        <f>NA()</f>
        <v>#N/A</v>
      </c>
      <c r="N50" s="158" t="e">
        <f>NA()</f>
        <v>#N/A</v>
      </c>
      <c r="O50" s="158">
        <f>IF(ISNUMBER('実質公債費比率（分子）の構造'!O$53),'実質公債費比率（分子）の構造'!O$53,NA())</f>
        <v>303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6821</v>
      </c>
      <c r="E56" s="157"/>
      <c r="F56" s="157"/>
      <c r="G56" s="157">
        <f>'将来負担比率（分子）の構造'!J$52</f>
        <v>6794</v>
      </c>
      <c r="H56" s="157"/>
      <c r="I56" s="157"/>
      <c r="J56" s="157">
        <f>'将来負担比率（分子）の構造'!K$52</f>
        <v>6618</v>
      </c>
      <c r="K56" s="157"/>
      <c r="L56" s="157"/>
      <c r="M56" s="157">
        <f>'将来負担比率（分子）の構造'!L$52</f>
        <v>6557</v>
      </c>
      <c r="N56" s="157"/>
      <c r="O56" s="157"/>
      <c r="P56" s="157">
        <f>'将来負担比率（分子）の構造'!M$52</f>
        <v>6550</v>
      </c>
    </row>
    <row r="57" spans="1:16" x14ac:dyDescent="0.2">
      <c r="A57" s="157" t="s">
        <v>42</v>
      </c>
      <c r="B57" s="157"/>
      <c r="C57" s="157"/>
      <c r="D57" s="157">
        <f>'将来負担比率（分子）の構造'!I$51</f>
        <v>17</v>
      </c>
      <c r="E57" s="157"/>
      <c r="F57" s="157"/>
      <c r="G57" s="157">
        <f>'将来負担比率（分子）の構造'!J$51</f>
        <v>10</v>
      </c>
      <c r="H57" s="157"/>
      <c r="I57" s="157"/>
      <c r="J57" s="157">
        <f>'将来負担比率（分子）の構造'!K$51</f>
        <v>5</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2440</v>
      </c>
      <c r="E58" s="157"/>
      <c r="F58" s="157"/>
      <c r="G58" s="157">
        <f>'将来負担比率（分子）の構造'!J$50</f>
        <v>2706</v>
      </c>
      <c r="H58" s="157"/>
      <c r="I58" s="157"/>
      <c r="J58" s="157">
        <f>'将来負担比率（分子）の構造'!K$50</f>
        <v>2857</v>
      </c>
      <c r="K58" s="157"/>
      <c r="L58" s="157"/>
      <c r="M58" s="157">
        <f>'将来負担比率（分子）の構造'!L$50</f>
        <v>2738</v>
      </c>
      <c r="N58" s="157"/>
      <c r="O58" s="157"/>
      <c r="P58" s="157">
        <f>'将来負担比率（分子）の構造'!M$50</f>
        <v>2915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f>'将来負担比率（分子）の構造'!J$46</f>
        <v>11</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172</v>
      </c>
      <c r="C62" s="157"/>
      <c r="D62" s="157"/>
      <c r="E62" s="157">
        <f>'将来負担比率（分子）の構造'!J$45</f>
        <v>114</v>
      </c>
      <c r="F62" s="157"/>
      <c r="G62" s="157"/>
      <c r="H62" s="157">
        <f>'将来負担比率（分子）の構造'!K$45</f>
        <v>2</v>
      </c>
      <c r="I62" s="157"/>
      <c r="J62" s="157"/>
      <c r="K62" s="157" t="str">
        <f>'将来負担比率（分子）の構造'!L$45</f>
        <v>-</v>
      </c>
      <c r="L62" s="157"/>
      <c r="M62" s="157"/>
      <c r="N62" s="157" t="str">
        <f>'将来負担比率（分子）の構造'!M$45</f>
        <v>-</v>
      </c>
      <c r="O62" s="157"/>
      <c r="P62" s="157"/>
    </row>
    <row r="63" spans="1:16" x14ac:dyDescent="0.2">
      <c r="A63" s="157" t="s">
        <v>34</v>
      </c>
      <c r="B63" s="157">
        <f>'将来負担比率（分子）の構造'!I$44</f>
        <v>106</v>
      </c>
      <c r="C63" s="157"/>
      <c r="D63" s="157"/>
      <c r="E63" s="157">
        <f>'将来負担比率（分子）の構造'!J$44</f>
        <v>90</v>
      </c>
      <c r="F63" s="157"/>
      <c r="G63" s="157"/>
      <c r="H63" s="157">
        <f>'将来負担比率（分子）の構造'!K$44</f>
        <v>73</v>
      </c>
      <c r="I63" s="157"/>
      <c r="J63" s="157"/>
      <c r="K63" s="157">
        <f>'将来負担比率（分子）の構造'!L$44</f>
        <v>57</v>
      </c>
      <c r="L63" s="157"/>
      <c r="M63" s="157"/>
      <c r="N63" s="157">
        <f>'将来負担比率（分子）の構造'!M$44</f>
        <v>69</v>
      </c>
      <c r="O63" s="157"/>
      <c r="P63" s="157"/>
    </row>
    <row r="64" spans="1:16" x14ac:dyDescent="0.2">
      <c r="A64" s="157" t="s">
        <v>33</v>
      </c>
      <c r="B64" s="157">
        <f>'将来負担比率（分子）の構造'!I$43</f>
        <v>5370</v>
      </c>
      <c r="C64" s="157"/>
      <c r="D64" s="157"/>
      <c r="E64" s="157">
        <f>'将来負担比率（分子）の構造'!J$43</f>
        <v>4948</v>
      </c>
      <c r="F64" s="157"/>
      <c r="G64" s="157"/>
      <c r="H64" s="157">
        <f>'将来負担比率（分子）の構造'!K$43</f>
        <v>4887</v>
      </c>
      <c r="I64" s="157"/>
      <c r="J64" s="157"/>
      <c r="K64" s="157">
        <f>'将来負担比率（分子）の構造'!L$43</f>
        <v>4624</v>
      </c>
      <c r="L64" s="157"/>
      <c r="M64" s="157"/>
      <c r="N64" s="157">
        <f>'将来負担比率（分子）の構造'!M$43</f>
        <v>3883</v>
      </c>
      <c r="O64" s="157"/>
      <c r="P64" s="157"/>
    </row>
    <row r="65" spans="1:16" x14ac:dyDescent="0.2">
      <c r="A65" s="157" t="s">
        <v>32</v>
      </c>
      <c r="B65" s="157">
        <f>'将来負担比率（分子）の構造'!I$42</f>
        <v>8</v>
      </c>
      <c r="C65" s="157"/>
      <c r="D65" s="157"/>
      <c r="E65" s="157">
        <f>'将来負担比率（分子）の構造'!J$42</f>
        <v>6</v>
      </c>
      <c r="F65" s="157"/>
      <c r="G65" s="157"/>
      <c r="H65" s="157">
        <f>'将来負担比率（分子）の構造'!K$42</f>
        <v>21</v>
      </c>
      <c r="I65" s="157"/>
      <c r="J65" s="157"/>
      <c r="K65" s="157">
        <f>'将来負担比率（分子）の構造'!L$42</f>
        <v>23</v>
      </c>
      <c r="L65" s="157"/>
      <c r="M65" s="157"/>
      <c r="N65" s="157">
        <f>'将来負担比率（分子）の構造'!M$42</f>
        <v>19</v>
      </c>
      <c r="O65" s="157"/>
      <c r="P65" s="157"/>
    </row>
    <row r="66" spans="1:16" x14ac:dyDescent="0.2">
      <c r="A66" s="157" t="s">
        <v>31</v>
      </c>
      <c r="B66" s="157">
        <f>'将来負担比率（分子）の構造'!I$41</f>
        <v>5335</v>
      </c>
      <c r="C66" s="157"/>
      <c r="D66" s="157"/>
      <c r="E66" s="157">
        <f>'将来負担比率（分子）の構造'!J$41</f>
        <v>5500</v>
      </c>
      <c r="F66" s="157"/>
      <c r="G66" s="157"/>
      <c r="H66" s="157">
        <f>'将来負担比率（分子）の構造'!K$41</f>
        <v>5603</v>
      </c>
      <c r="I66" s="157"/>
      <c r="J66" s="157"/>
      <c r="K66" s="157">
        <f>'将来負担比率（分子）の構造'!L$41</f>
        <v>5575</v>
      </c>
      <c r="L66" s="157"/>
      <c r="M66" s="157"/>
      <c r="N66" s="157">
        <f>'将来負担比率（分子）の構造'!M$41</f>
        <v>5832</v>
      </c>
      <c r="O66" s="157"/>
      <c r="P66" s="157"/>
    </row>
    <row r="67" spans="1:16" x14ac:dyDescent="0.2">
      <c r="A67" s="157" t="s">
        <v>71</v>
      </c>
      <c r="B67" s="157" t="e">
        <f>NA()</f>
        <v>#N/A</v>
      </c>
      <c r="C67" s="157">
        <f>IF(ISNUMBER('将来負担比率（分子）の構造'!I$53), IF('将来負担比率（分子）の構造'!I$53 &lt; 0, 0, '将来負担比率（分子）の構造'!I$53), NA())</f>
        <v>1713</v>
      </c>
      <c r="D67" s="157" t="e">
        <f>NA()</f>
        <v>#N/A</v>
      </c>
      <c r="E67" s="157" t="e">
        <f>NA()</f>
        <v>#N/A</v>
      </c>
      <c r="F67" s="157">
        <f>IF(ISNUMBER('将来負担比率（分子）の構造'!J$53), IF('将来負担比率（分子）の構造'!J$53 &lt; 0, 0, '将来負担比率（分子）の構造'!J$53), NA())</f>
        <v>1159</v>
      </c>
      <c r="G67" s="157" t="e">
        <f>NA()</f>
        <v>#N/A</v>
      </c>
      <c r="H67" s="157" t="e">
        <f>NA()</f>
        <v>#N/A</v>
      </c>
      <c r="I67" s="157">
        <f>IF(ISNUMBER('将来負担比率（分子）の構造'!K$53), IF('将来負担比率（分子）の構造'!K$53 &lt; 0, 0, '将来負担比率（分子）の構造'!K$53), NA())</f>
        <v>1105</v>
      </c>
      <c r="J67" s="157" t="e">
        <f>NA()</f>
        <v>#N/A</v>
      </c>
      <c r="K67" s="157" t="e">
        <f>NA()</f>
        <v>#N/A</v>
      </c>
      <c r="L67" s="157">
        <f>IF(ISNUMBER('将来負担比率（分子）の構造'!L$53), IF('将来負担比率（分子）の構造'!L$53 &lt; 0, 0, '将来負担比率（分子）の構造'!L$53), NA())</f>
        <v>984</v>
      </c>
      <c r="M67" s="157" t="e">
        <f>NA()</f>
        <v>#N/A</v>
      </c>
      <c r="N67" s="157" t="e">
        <f>NA()</f>
        <v>#N/A</v>
      </c>
      <c r="O67" s="157">
        <f>IF(ISNUMBER('将来負担比率（分子）の構造'!M$53), IF('将来負担比率（分子）の構造'!M$53 &lt; 0, 0, '将来負担比率（分子）の構造'!M$53), NA())</f>
        <v>339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1949</v>
      </c>
      <c r="C72" s="161">
        <f>基金残高に係る経年分析!G55</f>
        <v>1885</v>
      </c>
      <c r="D72" s="161">
        <f>基金残高に係る経年分析!H55</f>
        <v>1929</v>
      </c>
    </row>
    <row r="73" spans="1:16" x14ac:dyDescent="0.2">
      <c r="A73" s="160" t="s">
        <v>74</v>
      </c>
      <c r="B73" s="161">
        <f>基金残高に係る経年分析!F56</f>
        <v>260</v>
      </c>
      <c r="C73" s="161">
        <f>基金残高に係る経年分析!G56</f>
        <v>262</v>
      </c>
      <c r="D73" s="161">
        <f>基金残高に係る経年分析!H56</f>
        <v>270</v>
      </c>
    </row>
    <row r="74" spans="1:16" x14ac:dyDescent="0.2">
      <c r="A74" s="160" t="s">
        <v>75</v>
      </c>
      <c r="B74" s="161">
        <f>基金残高に係る経年分析!F57</f>
        <v>682</v>
      </c>
      <c r="C74" s="161">
        <f>基金残高に係る経年分析!G57</f>
        <v>630</v>
      </c>
      <c r="D74" s="161">
        <f>基金残高に係る経年分析!H57</f>
        <v>760</v>
      </c>
    </row>
  </sheetData>
  <sheetProtection algorithmName="SHA-512" hashValue="+V/1l4iwqPuFanW6fkp8pdToTnl7TDV1wKyRdNUYiUdfp4lDL39Qt8TGsEFfV1QmHsCIkl7r+Yk6yzhs52NsKQ==" saltValue="IY6jFIYwGQM8wK/gDpGW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2095688</v>
      </c>
      <c r="S5" s="600"/>
      <c r="T5" s="600"/>
      <c r="U5" s="600"/>
      <c r="V5" s="600"/>
      <c r="W5" s="600"/>
      <c r="X5" s="600"/>
      <c r="Y5" s="601"/>
      <c r="Z5" s="602">
        <v>26.7</v>
      </c>
      <c r="AA5" s="602"/>
      <c r="AB5" s="602"/>
      <c r="AC5" s="602"/>
      <c r="AD5" s="603">
        <v>2095688</v>
      </c>
      <c r="AE5" s="603"/>
      <c r="AF5" s="603"/>
      <c r="AG5" s="603"/>
      <c r="AH5" s="603"/>
      <c r="AI5" s="603"/>
      <c r="AJ5" s="603"/>
      <c r="AK5" s="603"/>
      <c r="AL5" s="604">
        <v>43.8</v>
      </c>
      <c r="AM5" s="605"/>
      <c r="AN5" s="605"/>
      <c r="AO5" s="606"/>
      <c r="AP5" s="596" t="s">
        <v>216</v>
      </c>
      <c r="AQ5" s="597"/>
      <c r="AR5" s="597"/>
      <c r="AS5" s="597"/>
      <c r="AT5" s="597"/>
      <c r="AU5" s="597"/>
      <c r="AV5" s="597"/>
      <c r="AW5" s="597"/>
      <c r="AX5" s="597"/>
      <c r="AY5" s="597"/>
      <c r="AZ5" s="597"/>
      <c r="BA5" s="597"/>
      <c r="BB5" s="597"/>
      <c r="BC5" s="597"/>
      <c r="BD5" s="597"/>
      <c r="BE5" s="597"/>
      <c r="BF5" s="598"/>
      <c r="BG5" s="610">
        <v>2086919</v>
      </c>
      <c r="BH5" s="611"/>
      <c r="BI5" s="611"/>
      <c r="BJ5" s="611"/>
      <c r="BK5" s="611"/>
      <c r="BL5" s="611"/>
      <c r="BM5" s="611"/>
      <c r="BN5" s="612"/>
      <c r="BO5" s="613">
        <v>99.6</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83184</v>
      </c>
      <c r="S6" s="611"/>
      <c r="T6" s="611"/>
      <c r="U6" s="611"/>
      <c r="V6" s="611"/>
      <c r="W6" s="611"/>
      <c r="X6" s="611"/>
      <c r="Y6" s="612"/>
      <c r="Z6" s="613">
        <v>1.1000000000000001</v>
      </c>
      <c r="AA6" s="613"/>
      <c r="AB6" s="613"/>
      <c r="AC6" s="613"/>
      <c r="AD6" s="614">
        <v>83184</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2086919</v>
      </c>
      <c r="BH6" s="611"/>
      <c r="BI6" s="611"/>
      <c r="BJ6" s="611"/>
      <c r="BK6" s="611"/>
      <c r="BL6" s="611"/>
      <c r="BM6" s="611"/>
      <c r="BN6" s="612"/>
      <c r="BO6" s="613">
        <v>99.6</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71116</v>
      </c>
      <c r="CS6" s="611"/>
      <c r="CT6" s="611"/>
      <c r="CU6" s="611"/>
      <c r="CV6" s="611"/>
      <c r="CW6" s="611"/>
      <c r="CX6" s="611"/>
      <c r="CY6" s="612"/>
      <c r="CZ6" s="604">
        <v>0.9</v>
      </c>
      <c r="DA6" s="605"/>
      <c r="DB6" s="605"/>
      <c r="DC6" s="621"/>
      <c r="DD6" s="619" t="s">
        <v>121</v>
      </c>
      <c r="DE6" s="611"/>
      <c r="DF6" s="611"/>
      <c r="DG6" s="611"/>
      <c r="DH6" s="611"/>
      <c r="DI6" s="611"/>
      <c r="DJ6" s="611"/>
      <c r="DK6" s="611"/>
      <c r="DL6" s="611"/>
      <c r="DM6" s="611"/>
      <c r="DN6" s="611"/>
      <c r="DO6" s="611"/>
      <c r="DP6" s="612"/>
      <c r="DQ6" s="619">
        <v>71116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857</v>
      </c>
      <c r="S7" s="611"/>
      <c r="T7" s="611"/>
      <c r="U7" s="611"/>
      <c r="V7" s="611"/>
      <c r="W7" s="611"/>
      <c r="X7" s="611"/>
      <c r="Y7" s="612"/>
      <c r="Z7" s="613">
        <v>0</v>
      </c>
      <c r="AA7" s="613"/>
      <c r="AB7" s="613"/>
      <c r="AC7" s="613"/>
      <c r="AD7" s="614">
        <v>857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860840</v>
      </c>
      <c r="BH7" s="611"/>
      <c r="BI7" s="611"/>
      <c r="BJ7" s="611"/>
      <c r="BK7" s="611"/>
      <c r="BL7" s="611"/>
      <c r="BM7" s="611"/>
      <c r="BN7" s="612"/>
      <c r="BO7" s="613">
        <v>41.1</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1027809</v>
      </c>
      <c r="CS7" s="611"/>
      <c r="CT7" s="611"/>
      <c r="CU7" s="611"/>
      <c r="CV7" s="611"/>
      <c r="CW7" s="611"/>
      <c r="CX7" s="611"/>
      <c r="CY7" s="612"/>
      <c r="CZ7" s="613">
        <v>13.5</v>
      </c>
      <c r="DA7" s="613"/>
      <c r="DB7" s="613"/>
      <c r="DC7" s="613"/>
      <c r="DD7" s="619">
        <v>26262</v>
      </c>
      <c r="DE7" s="611"/>
      <c r="DF7" s="611"/>
      <c r="DG7" s="611"/>
      <c r="DH7" s="611"/>
      <c r="DI7" s="611"/>
      <c r="DJ7" s="611"/>
      <c r="DK7" s="611"/>
      <c r="DL7" s="611"/>
      <c r="DM7" s="611"/>
      <c r="DN7" s="611"/>
      <c r="DO7" s="611"/>
      <c r="DP7" s="612"/>
      <c r="DQ7" s="619">
        <v>756447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20093</v>
      </c>
      <c r="S8" s="611"/>
      <c r="T8" s="611"/>
      <c r="U8" s="611"/>
      <c r="V8" s="611"/>
      <c r="W8" s="611"/>
      <c r="X8" s="611"/>
      <c r="Y8" s="612"/>
      <c r="Z8" s="613">
        <v>0.3</v>
      </c>
      <c r="AA8" s="613"/>
      <c r="AB8" s="613"/>
      <c r="AC8" s="613"/>
      <c r="AD8" s="614">
        <v>20093</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23848</v>
      </c>
      <c r="BH8" s="611"/>
      <c r="BI8" s="611"/>
      <c r="BJ8" s="611"/>
      <c r="BK8" s="611"/>
      <c r="BL8" s="611"/>
      <c r="BM8" s="611"/>
      <c r="BN8" s="612"/>
      <c r="BO8" s="613">
        <v>1.1000000000000001</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2697711</v>
      </c>
      <c r="CS8" s="611"/>
      <c r="CT8" s="611"/>
      <c r="CU8" s="611"/>
      <c r="CV8" s="611"/>
      <c r="CW8" s="611"/>
      <c r="CX8" s="611"/>
      <c r="CY8" s="612"/>
      <c r="CZ8" s="613">
        <v>35.4</v>
      </c>
      <c r="DA8" s="613"/>
      <c r="DB8" s="613"/>
      <c r="DC8" s="613"/>
      <c r="DD8" s="619">
        <v>22983</v>
      </c>
      <c r="DE8" s="611"/>
      <c r="DF8" s="611"/>
      <c r="DG8" s="611"/>
      <c r="DH8" s="611"/>
      <c r="DI8" s="611"/>
      <c r="DJ8" s="611"/>
      <c r="DK8" s="611"/>
      <c r="DL8" s="611"/>
      <c r="DM8" s="611"/>
      <c r="DN8" s="611"/>
      <c r="DO8" s="611"/>
      <c r="DP8" s="612"/>
      <c r="DQ8" s="619">
        <v>1696627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27817</v>
      </c>
      <c r="S9" s="611"/>
      <c r="T9" s="611"/>
      <c r="U9" s="611"/>
      <c r="V9" s="611"/>
      <c r="W9" s="611"/>
      <c r="X9" s="611"/>
      <c r="Y9" s="612"/>
      <c r="Z9" s="613">
        <v>0.4</v>
      </c>
      <c r="AA9" s="613"/>
      <c r="AB9" s="613"/>
      <c r="AC9" s="613"/>
      <c r="AD9" s="614">
        <v>27817</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630356</v>
      </c>
      <c r="BH9" s="611"/>
      <c r="BI9" s="611"/>
      <c r="BJ9" s="611"/>
      <c r="BK9" s="611"/>
      <c r="BL9" s="611"/>
      <c r="BM9" s="611"/>
      <c r="BN9" s="612"/>
      <c r="BO9" s="613">
        <v>30.1</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567948</v>
      </c>
      <c r="CS9" s="611"/>
      <c r="CT9" s="611"/>
      <c r="CU9" s="611"/>
      <c r="CV9" s="611"/>
      <c r="CW9" s="611"/>
      <c r="CX9" s="611"/>
      <c r="CY9" s="612"/>
      <c r="CZ9" s="613">
        <v>7.5</v>
      </c>
      <c r="DA9" s="613"/>
      <c r="DB9" s="613"/>
      <c r="DC9" s="613"/>
      <c r="DD9" s="619" t="s">
        <v>121</v>
      </c>
      <c r="DE9" s="611"/>
      <c r="DF9" s="611"/>
      <c r="DG9" s="611"/>
      <c r="DH9" s="611"/>
      <c r="DI9" s="611"/>
      <c r="DJ9" s="611"/>
      <c r="DK9" s="611"/>
      <c r="DL9" s="611"/>
      <c r="DM9" s="611"/>
      <c r="DN9" s="611"/>
      <c r="DO9" s="611"/>
      <c r="DP9" s="612"/>
      <c r="DQ9" s="619">
        <v>517494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35153</v>
      </c>
      <c r="BH10" s="611"/>
      <c r="BI10" s="611"/>
      <c r="BJ10" s="611"/>
      <c r="BK10" s="611"/>
      <c r="BL10" s="611"/>
      <c r="BM10" s="611"/>
      <c r="BN10" s="612"/>
      <c r="BO10" s="613">
        <v>1.7</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23378</v>
      </c>
      <c r="CS10" s="611"/>
      <c r="CT10" s="611"/>
      <c r="CU10" s="611"/>
      <c r="CV10" s="611"/>
      <c r="CW10" s="611"/>
      <c r="CX10" s="611"/>
      <c r="CY10" s="612"/>
      <c r="CZ10" s="613">
        <v>0.3</v>
      </c>
      <c r="DA10" s="613"/>
      <c r="DB10" s="613"/>
      <c r="DC10" s="613"/>
      <c r="DD10" s="619" t="s">
        <v>121</v>
      </c>
      <c r="DE10" s="611"/>
      <c r="DF10" s="611"/>
      <c r="DG10" s="611"/>
      <c r="DH10" s="611"/>
      <c r="DI10" s="611"/>
      <c r="DJ10" s="611"/>
      <c r="DK10" s="611"/>
      <c r="DL10" s="611"/>
      <c r="DM10" s="611"/>
      <c r="DN10" s="611"/>
      <c r="DO10" s="611"/>
      <c r="DP10" s="612"/>
      <c r="DQ10" s="619">
        <v>4878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396756</v>
      </c>
      <c r="S11" s="611"/>
      <c r="T11" s="611"/>
      <c r="U11" s="611"/>
      <c r="V11" s="611"/>
      <c r="W11" s="611"/>
      <c r="X11" s="611"/>
      <c r="Y11" s="612"/>
      <c r="Z11" s="615">
        <v>5</v>
      </c>
      <c r="AA11" s="616"/>
      <c r="AB11" s="616"/>
      <c r="AC11" s="622"/>
      <c r="AD11" s="619">
        <v>396756</v>
      </c>
      <c r="AE11" s="611"/>
      <c r="AF11" s="611"/>
      <c r="AG11" s="611"/>
      <c r="AH11" s="611"/>
      <c r="AI11" s="611"/>
      <c r="AJ11" s="611"/>
      <c r="AK11" s="612"/>
      <c r="AL11" s="615">
        <v>8.3000000000000007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171483</v>
      </c>
      <c r="BH11" s="611"/>
      <c r="BI11" s="611"/>
      <c r="BJ11" s="611"/>
      <c r="BK11" s="611"/>
      <c r="BL11" s="611"/>
      <c r="BM11" s="611"/>
      <c r="BN11" s="612"/>
      <c r="BO11" s="613">
        <v>8.1999999999999993</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344770</v>
      </c>
      <c r="CS11" s="611"/>
      <c r="CT11" s="611"/>
      <c r="CU11" s="611"/>
      <c r="CV11" s="611"/>
      <c r="CW11" s="611"/>
      <c r="CX11" s="611"/>
      <c r="CY11" s="612"/>
      <c r="CZ11" s="613">
        <v>4.5</v>
      </c>
      <c r="DA11" s="613"/>
      <c r="DB11" s="613"/>
      <c r="DC11" s="613"/>
      <c r="DD11" s="619">
        <v>150769</v>
      </c>
      <c r="DE11" s="611"/>
      <c r="DF11" s="611"/>
      <c r="DG11" s="611"/>
      <c r="DH11" s="611"/>
      <c r="DI11" s="611"/>
      <c r="DJ11" s="611"/>
      <c r="DK11" s="611"/>
      <c r="DL11" s="611"/>
      <c r="DM11" s="611"/>
      <c r="DN11" s="611"/>
      <c r="DO11" s="611"/>
      <c r="DP11" s="612"/>
      <c r="DQ11" s="619">
        <v>145162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8198</v>
      </c>
      <c r="S12" s="611"/>
      <c r="T12" s="611"/>
      <c r="U12" s="611"/>
      <c r="V12" s="611"/>
      <c r="W12" s="611"/>
      <c r="X12" s="611"/>
      <c r="Y12" s="612"/>
      <c r="Z12" s="613">
        <v>0.1</v>
      </c>
      <c r="AA12" s="613"/>
      <c r="AB12" s="613"/>
      <c r="AC12" s="613"/>
      <c r="AD12" s="614">
        <v>8198</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1046486</v>
      </c>
      <c r="BH12" s="611"/>
      <c r="BI12" s="611"/>
      <c r="BJ12" s="611"/>
      <c r="BK12" s="611"/>
      <c r="BL12" s="611"/>
      <c r="BM12" s="611"/>
      <c r="BN12" s="612"/>
      <c r="BO12" s="613">
        <v>49.9</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150238</v>
      </c>
      <c r="CS12" s="611"/>
      <c r="CT12" s="611"/>
      <c r="CU12" s="611"/>
      <c r="CV12" s="611"/>
      <c r="CW12" s="611"/>
      <c r="CX12" s="611"/>
      <c r="CY12" s="612"/>
      <c r="CZ12" s="613">
        <v>2</v>
      </c>
      <c r="DA12" s="613"/>
      <c r="DB12" s="613"/>
      <c r="DC12" s="613"/>
      <c r="DD12" s="619" t="s">
        <v>121</v>
      </c>
      <c r="DE12" s="611"/>
      <c r="DF12" s="611"/>
      <c r="DG12" s="611"/>
      <c r="DH12" s="611"/>
      <c r="DI12" s="611"/>
      <c r="DJ12" s="611"/>
      <c r="DK12" s="611"/>
      <c r="DL12" s="611"/>
      <c r="DM12" s="611"/>
      <c r="DN12" s="611"/>
      <c r="DO12" s="611"/>
      <c r="DP12" s="612"/>
      <c r="DQ12" s="619">
        <v>86297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1046257</v>
      </c>
      <c r="BH13" s="611"/>
      <c r="BI13" s="611"/>
      <c r="BJ13" s="611"/>
      <c r="BK13" s="611"/>
      <c r="BL13" s="611"/>
      <c r="BM13" s="611"/>
      <c r="BN13" s="612"/>
      <c r="BO13" s="613">
        <v>49.9</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1033744</v>
      </c>
      <c r="CS13" s="611"/>
      <c r="CT13" s="611"/>
      <c r="CU13" s="611"/>
      <c r="CV13" s="611"/>
      <c r="CW13" s="611"/>
      <c r="CX13" s="611"/>
      <c r="CY13" s="612"/>
      <c r="CZ13" s="613">
        <v>13.6</v>
      </c>
      <c r="DA13" s="613"/>
      <c r="DB13" s="613"/>
      <c r="DC13" s="613"/>
      <c r="DD13" s="619">
        <v>466495</v>
      </c>
      <c r="DE13" s="611"/>
      <c r="DF13" s="611"/>
      <c r="DG13" s="611"/>
      <c r="DH13" s="611"/>
      <c r="DI13" s="611"/>
      <c r="DJ13" s="611"/>
      <c r="DK13" s="611"/>
      <c r="DL13" s="611"/>
      <c r="DM13" s="611"/>
      <c r="DN13" s="611"/>
      <c r="DO13" s="611"/>
      <c r="DP13" s="612"/>
      <c r="DQ13" s="619">
        <v>683990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69947</v>
      </c>
      <c r="BH14" s="611"/>
      <c r="BI14" s="611"/>
      <c r="BJ14" s="611"/>
      <c r="BK14" s="611"/>
      <c r="BL14" s="611"/>
      <c r="BM14" s="611"/>
      <c r="BN14" s="612"/>
      <c r="BO14" s="613">
        <v>3.3</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301707</v>
      </c>
      <c r="CS14" s="611"/>
      <c r="CT14" s="611"/>
      <c r="CU14" s="611"/>
      <c r="CV14" s="611"/>
      <c r="CW14" s="611"/>
      <c r="CX14" s="611"/>
      <c r="CY14" s="612"/>
      <c r="CZ14" s="613">
        <v>4</v>
      </c>
      <c r="DA14" s="613"/>
      <c r="DB14" s="613"/>
      <c r="DC14" s="613"/>
      <c r="DD14" s="619">
        <v>1640</v>
      </c>
      <c r="DE14" s="611"/>
      <c r="DF14" s="611"/>
      <c r="DG14" s="611"/>
      <c r="DH14" s="611"/>
      <c r="DI14" s="611"/>
      <c r="DJ14" s="611"/>
      <c r="DK14" s="611"/>
      <c r="DL14" s="611"/>
      <c r="DM14" s="611"/>
      <c r="DN14" s="611"/>
      <c r="DO14" s="611"/>
      <c r="DP14" s="612"/>
      <c r="DQ14" s="619">
        <v>260768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14068</v>
      </c>
      <c r="S15" s="611"/>
      <c r="T15" s="611"/>
      <c r="U15" s="611"/>
      <c r="V15" s="611"/>
      <c r="W15" s="611"/>
      <c r="X15" s="611"/>
      <c r="Y15" s="612"/>
      <c r="Z15" s="613">
        <v>0.2</v>
      </c>
      <c r="AA15" s="613"/>
      <c r="AB15" s="613"/>
      <c r="AC15" s="613"/>
      <c r="AD15" s="614">
        <v>14068</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109646</v>
      </c>
      <c r="BH15" s="611"/>
      <c r="BI15" s="611"/>
      <c r="BJ15" s="611"/>
      <c r="BK15" s="611"/>
      <c r="BL15" s="611"/>
      <c r="BM15" s="611"/>
      <c r="BN15" s="612"/>
      <c r="BO15" s="613">
        <v>5.2</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915788</v>
      </c>
      <c r="CS15" s="611"/>
      <c r="CT15" s="611"/>
      <c r="CU15" s="611"/>
      <c r="CV15" s="611"/>
      <c r="CW15" s="611"/>
      <c r="CX15" s="611"/>
      <c r="CY15" s="612"/>
      <c r="CZ15" s="613">
        <v>12</v>
      </c>
      <c r="DA15" s="613"/>
      <c r="DB15" s="613"/>
      <c r="DC15" s="613"/>
      <c r="DD15" s="619">
        <v>354139</v>
      </c>
      <c r="DE15" s="611"/>
      <c r="DF15" s="611"/>
      <c r="DG15" s="611"/>
      <c r="DH15" s="611"/>
      <c r="DI15" s="611"/>
      <c r="DJ15" s="611"/>
      <c r="DK15" s="611"/>
      <c r="DL15" s="611"/>
      <c r="DM15" s="611"/>
      <c r="DN15" s="611"/>
      <c r="DO15" s="611"/>
      <c r="DP15" s="612"/>
      <c r="DQ15" s="619">
        <v>542190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49753</v>
      </c>
      <c r="S16" s="611"/>
      <c r="T16" s="611"/>
      <c r="U16" s="611"/>
      <c r="V16" s="611"/>
      <c r="W16" s="611"/>
      <c r="X16" s="611"/>
      <c r="Y16" s="612"/>
      <c r="Z16" s="613">
        <v>0.6</v>
      </c>
      <c r="AA16" s="613"/>
      <c r="AB16" s="613"/>
      <c r="AC16" s="613"/>
      <c r="AD16" s="614">
        <v>49753</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6885</v>
      </c>
      <c r="CS16" s="611"/>
      <c r="CT16" s="611"/>
      <c r="CU16" s="611"/>
      <c r="CV16" s="611"/>
      <c r="CW16" s="611"/>
      <c r="CX16" s="611"/>
      <c r="CY16" s="612"/>
      <c r="CZ16" s="613">
        <v>0.1</v>
      </c>
      <c r="DA16" s="613"/>
      <c r="DB16" s="613"/>
      <c r="DC16" s="613"/>
      <c r="DD16" s="619" t="s">
        <v>121</v>
      </c>
      <c r="DE16" s="611"/>
      <c r="DF16" s="611"/>
      <c r="DG16" s="611"/>
      <c r="DH16" s="611"/>
      <c r="DI16" s="611"/>
      <c r="DJ16" s="611"/>
      <c r="DK16" s="611"/>
      <c r="DL16" s="611"/>
      <c r="DM16" s="611"/>
      <c r="DN16" s="611"/>
      <c r="DO16" s="611"/>
      <c r="DP16" s="612"/>
      <c r="DQ16" s="619">
        <v>3885</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90956</v>
      </c>
      <c r="S17" s="611"/>
      <c r="T17" s="611"/>
      <c r="U17" s="611"/>
      <c r="V17" s="611"/>
      <c r="W17" s="611"/>
      <c r="X17" s="611"/>
      <c r="Y17" s="612"/>
      <c r="Z17" s="613">
        <v>1.2</v>
      </c>
      <c r="AA17" s="613"/>
      <c r="AB17" s="613"/>
      <c r="AC17" s="613"/>
      <c r="AD17" s="614">
        <v>90956</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475478</v>
      </c>
      <c r="CS17" s="611"/>
      <c r="CT17" s="611"/>
      <c r="CU17" s="611"/>
      <c r="CV17" s="611"/>
      <c r="CW17" s="611"/>
      <c r="CX17" s="611"/>
      <c r="CY17" s="612"/>
      <c r="CZ17" s="613">
        <v>6.2</v>
      </c>
      <c r="DA17" s="613"/>
      <c r="DB17" s="613"/>
      <c r="DC17" s="613"/>
      <c r="DD17" s="619" t="s">
        <v>121</v>
      </c>
      <c r="DE17" s="611"/>
      <c r="DF17" s="611"/>
      <c r="DG17" s="611"/>
      <c r="DH17" s="611"/>
      <c r="DI17" s="611"/>
      <c r="DJ17" s="611"/>
      <c r="DK17" s="611"/>
      <c r="DL17" s="611"/>
      <c r="DM17" s="611"/>
      <c r="DN17" s="611"/>
      <c r="DO17" s="611"/>
      <c r="DP17" s="612"/>
      <c r="DQ17" s="619">
        <v>475478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20067</v>
      </c>
      <c r="S18" s="611"/>
      <c r="T18" s="611"/>
      <c r="U18" s="611"/>
      <c r="V18" s="611"/>
      <c r="W18" s="611"/>
      <c r="X18" s="611"/>
      <c r="Y18" s="612"/>
      <c r="Z18" s="613">
        <v>0.3</v>
      </c>
      <c r="AA18" s="613"/>
      <c r="AB18" s="613"/>
      <c r="AC18" s="613"/>
      <c r="AD18" s="614">
        <v>20067</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69296</v>
      </c>
      <c r="S19" s="611"/>
      <c r="T19" s="611"/>
      <c r="U19" s="611"/>
      <c r="V19" s="611"/>
      <c r="W19" s="611"/>
      <c r="X19" s="611"/>
      <c r="Y19" s="612"/>
      <c r="Z19" s="613">
        <v>0.9</v>
      </c>
      <c r="AA19" s="613"/>
      <c r="AB19" s="613"/>
      <c r="AC19" s="613"/>
      <c r="AD19" s="614">
        <v>69296</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8769</v>
      </c>
      <c r="BH19" s="611"/>
      <c r="BI19" s="611"/>
      <c r="BJ19" s="611"/>
      <c r="BK19" s="611"/>
      <c r="BL19" s="611"/>
      <c r="BM19" s="611"/>
      <c r="BN19" s="612"/>
      <c r="BO19" s="613">
        <v>0.4</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1593</v>
      </c>
      <c r="S20" s="611"/>
      <c r="T20" s="611"/>
      <c r="U20" s="611"/>
      <c r="V20" s="611"/>
      <c r="W20" s="611"/>
      <c r="X20" s="611"/>
      <c r="Y20" s="612"/>
      <c r="Z20" s="613">
        <v>0</v>
      </c>
      <c r="AA20" s="613"/>
      <c r="AB20" s="613"/>
      <c r="AC20" s="613"/>
      <c r="AD20" s="614">
        <v>1593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8769</v>
      </c>
      <c r="BH20" s="611"/>
      <c r="BI20" s="611"/>
      <c r="BJ20" s="611"/>
      <c r="BK20" s="611"/>
      <c r="BL20" s="611"/>
      <c r="BM20" s="611"/>
      <c r="BN20" s="612"/>
      <c r="BO20" s="613">
        <v>0.4</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7616572</v>
      </c>
      <c r="CS20" s="611"/>
      <c r="CT20" s="611"/>
      <c r="CU20" s="611"/>
      <c r="CV20" s="611"/>
      <c r="CW20" s="611"/>
      <c r="CX20" s="611"/>
      <c r="CY20" s="612"/>
      <c r="CZ20" s="613">
        <v>100</v>
      </c>
      <c r="DA20" s="613"/>
      <c r="DB20" s="613"/>
      <c r="DC20" s="613"/>
      <c r="DD20" s="619">
        <v>1022288</v>
      </c>
      <c r="DE20" s="611"/>
      <c r="DF20" s="611"/>
      <c r="DG20" s="611"/>
      <c r="DH20" s="611"/>
      <c r="DI20" s="611"/>
      <c r="DJ20" s="611"/>
      <c r="DK20" s="611"/>
      <c r="DL20" s="611"/>
      <c r="DM20" s="611"/>
      <c r="DN20" s="611"/>
      <c r="DO20" s="611"/>
      <c r="DP20" s="612"/>
      <c r="DQ20" s="619">
        <v>5244332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2094097</v>
      </c>
      <c r="S21" s="611"/>
      <c r="T21" s="611"/>
      <c r="U21" s="611"/>
      <c r="V21" s="611"/>
      <c r="W21" s="611"/>
      <c r="X21" s="611"/>
      <c r="Y21" s="612"/>
      <c r="Z21" s="613">
        <v>26.6</v>
      </c>
      <c r="AA21" s="613"/>
      <c r="AB21" s="613"/>
      <c r="AC21" s="613"/>
      <c r="AD21" s="614">
        <v>1962362</v>
      </c>
      <c r="AE21" s="614"/>
      <c r="AF21" s="614"/>
      <c r="AG21" s="614"/>
      <c r="AH21" s="614"/>
      <c r="AI21" s="614"/>
      <c r="AJ21" s="614"/>
      <c r="AK21" s="614"/>
      <c r="AL21" s="615">
        <v>41.1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8769</v>
      </c>
      <c r="BH21" s="611"/>
      <c r="BI21" s="611"/>
      <c r="BJ21" s="611"/>
      <c r="BK21" s="611"/>
      <c r="BL21" s="611"/>
      <c r="BM21" s="611"/>
      <c r="BN21" s="612"/>
      <c r="BO21" s="613">
        <v>0.4</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1962362</v>
      </c>
      <c r="S22" s="611"/>
      <c r="T22" s="611"/>
      <c r="U22" s="611"/>
      <c r="V22" s="611"/>
      <c r="W22" s="611"/>
      <c r="X22" s="611"/>
      <c r="Y22" s="612"/>
      <c r="Z22" s="613">
        <v>25</v>
      </c>
      <c r="AA22" s="613"/>
      <c r="AB22" s="613"/>
      <c r="AC22" s="613"/>
      <c r="AD22" s="614">
        <v>1962362</v>
      </c>
      <c r="AE22" s="614"/>
      <c r="AF22" s="614"/>
      <c r="AG22" s="614"/>
      <c r="AH22" s="614"/>
      <c r="AI22" s="614"/>
      <c r="AJ22" s="614"/>
      <c r="AK22" s="614"/>
      <c r="AL22" s="615">
        <v>41.1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131735</v>
      </c>
      <c r="S23" s="611"/>
      <c r="T23" s="611"/>
      <c r="U23" s="611"/>
      <c r="V23" s="611"/>
      <c r="W23" s="611"/>
      <c r="X23" s="611"/>
      <c r="Y23" s="612"/>
      <c r="Z23" s="613">
        <v>1.7</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2821273</v>
      </c>
      <c r="CS24" s="600"/>
      <c r="CT24" s="600"/>
      <c r="CU24" s="600"/>
      <c r="CV24" s="600"/>
      <c r="CW24" s="600"/>
      <c r="CX24" s="600"/>
      <c r="CY24" s="601"/>
      <c r="CZ24" s="604">
        <v>37</v>
      </c>
      <c r="DA24" s="605"/>
      <c r="DB24" s="605"/>
      <c r="DC24" s="621"/>
      <c r="DD24" s="642">
        <v>1996578</v>
      </c>
      <c r="DE24" s="600"/>
      <c r="DF24" s="600"/>
      <c r="DG24" s="600"/>
      <c r="DH24" s="600"/>
      <c r="DI24" s="600"/>
      <c r="DJ24" s="600"/>
      <c r="DK24" s="601"/>
      <c r="DL24" s="642">
        <v>1740970</v>
      </c>
      <c r="DM24" s="600"/>
      <c r="DN24" s="600"/>
      <c r="DO24" s="600"/>
      <c r="DP24" s="600"/>
      <c r="DQ24" s="600"/>
      <c r="DR24" s="600"/>
      <c r="DS24" s="600"/>
      <c r="DT24" s="600"/>
      <c r="DU24" s="600"/>
      <c r="DV24" s="601"/>
      <c r="DW24" s="604">
        <v>36.299999999999997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4881467</v>
      </c>
      <c r="S25" s="611"/>
      <c r="T25" s="611"/>
      <c r="U25" s="611"/>
      <c r="V25" s="611"/>
      <c r="W25" s="611"/>
      <c r="X25" s="611"/>
      <c r="Y25" s="612"/>
      <c r="Z25" s="613">
        <v>62.1</v>
      </c>
      <c r="AA25" s="613"/>
      <c r="AB25" s="613"/>
      <c r="AC25" s="613"/>
      <c r="AD25" s="614">
        <v>4749732</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1085519</v>
      </c>
      <c r="CS25" s="643"/>
      <c r="CT25" s="643"/>
      <c r="CU25" s="643"/>
      <c r="CV25" s="643"/>
      <c r="CW25" s="643"/>
      <c r="CX25" s="643"/>
      <c r="CY25" s="644"/>
      <c r="CZ25" s="615">
        <v>14.3</v>
      </c>
      <c r="DA25" s="640"/>
      <c r="DB25" s="640"/>
      <c r="DC25" s="645"/>
      <c r="DD25" s="619">
        <v>1006473</v>
      </c>
      <c r="DE25" s="643"/>
      <c r="DF25" s="643"/>
      <c r="DG25" s="643"/>
      <c r="DH25" s="643"/>
      <c r="DI25" s="643"/>
      <c r="DJ25" s="643"/>
      <c r="DK25" s="644"/>
      <c r="DL25" s="619">
        <v>975360</v>
      </c>
      <c r="DM25" s="643"/>
      <c r="DN25" s="643"/>
      <c r="DO25" s="643"/>
      <c r="DP25" s="643"/>
      <c r="DQ25" s="643"/>
      <c r="DR25" s="643"/>
      <c r="DS25" s="643"/>
      <c r="DT25" s="643"/>
      <c r="DU25" s="643"/>
      <c r="DV25" s="644"/>
      <c r="DW25" s="615">
        <v>20.3</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1111</v>
      </c>
      <c r="S26" s="611"/>
      <c r="T26" s="611"/>
      <c r="U26" s="611"/>
      <c r="V26" s="611"/>
      <c r="W26" s="611"/>
      <c r="X26" s="611"/>
      <c r="Y26" s="612"/>
      <c r="Z26" s="613">
        <v>0</v>
      </c>
      <c r="AA26" s="613"/>
      <c r="AB26" s="613"/>
      <c r="AC26" s="613"/>
      <c r="AD26" s="614">
        <v>1111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543249</v>
      </c>
      <c r="CS26" s="611"/>
      <c r="CT26" s="611"/>
      <c r="CU26" s="611"/>
      <c r="CV26" s="611"/>
      <c r="CW26" s="611"/>
      <c r="CX26" s="611"/>
      <c r="CY26" s="612"/>
      <c r="CZ26" s="615">
        <v>7.1</v>
      </c>
      <c r="DA26" s="640"/>
      <c r="DB26" s="640"/>
      <c r="DC26" s="645"/>
      <c r="DD26" s="619">
        <v>523823</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8221</v>
      </c>
      <c r="S27" s="611"/>
      <c r="T27" s="611"/>
      <c r="U27" s="611"/>
      <c r="V27" s="611"/>
      <c r="W27" s="611"/>
      <c r="X27" s="611"/>
      <c r="Y27" s="612"/>
      <c r="Z27" s="613">
        <v>0.1</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2095688</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1260276</v>
      </c>
      <c r="CS27" s="643"/>
      <c r="CT27" s="643"/>
      <c r="CU27" s="643"/>
      <c r="CV27" s="643"/>
      <c r="CW27" s="643"/>
      <c r="CX27" s="643"/>
      <c r="CY27" s="644"/>
      <c r="CZ27" s="615">
        <v>16.5</v>
      </c>
      <c r="DA27" s="640"/>
      <c r="DB27" s="640"/>
      <c r="DC27" s="645"/>
      <c r="DD27" s="619">
        <v>514627</v>
      </c>
      <c r="DE27" s="643"/>
      <c r="DF27" s="643"/>
      <c r="DG27" s="643"/>
      <c r="DH27" s="643"/>
      <c r="DI27" s="643"/>
      <c r="DJ27" s="643"/>
      <c r="DK27" s="644"/>
      <c r="DL27" s="619">
        <v>290132</v>
      </c>
      <c r="DM27" s="643"/>
      <c r="DN27" s="643"/>
      <c r="DO27" s="643"/>
      <c r="DP27" s="643"/>
      <c r="DQ27" s="643"/>
      <c r="DR27" s="643"/>
      <c r="DS27" s="643"/>
      <c r="DT27" s="643"/>
      <c r="DU27" s="643"/>
      <c r="DV27" s="644"/>
      <c r="DW27" s="615">
        <v>6</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64672</v>
      </c>
      <c r="S28" s="611"/>
      <c r="T28" s="611"/>
      <c r="U28" s="611"/>
      <c r="V28" s="611"/>
      <c r="W28" s="611"/>
      <c r="X28" s="611"/>
      <c r="Y28" s="612"/>
      <c r="Z28" s="613">
        <v>0.8</v>
      </c>
      <c r="AA28" s="613"/>
      <c r="AB28" s="613"/>
      <c r="AC28" s="613"/>
      <c r="AD28" s="614">
        <v>5833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475478</v>
      </c>
      <c r="CS28" s="611"/>
      <c r="CT28" s="611"/>
      <c r="CU28" s="611"/>
      <c r="CV28" s="611"/>
      <c r="CW28" s="611"/>
      <c r="CX28" s="611"/>
      <c r="CY28" s="612"/>
      <c r="CZ28" s="615">
        <v>6.2</v>
      </c>
      <c r="DA28" s="640"/>
      <c r="DB28" s="640"/>
      <c r="DC28" s="645"/>
      <c r="DD28" s="619">
        <v>475478</v>
      </c>
      <c r="DE28" s="611"/>
      <c r="DF28" s="611"/>
      <c r="DG28" s="611"/>
      <c r="DH28" s="611"/>
      <c r="DI28" s="611"/>
      <c r="DJ28" s="611"/>
      <c r="DK28" s="612"/>
      <c r="DL28" s="619">
        <v>475478</v>
      </c>
      <c r="DM28" s="611"/>
      <c r="DN28" s="611"/>
      <c r="DO28" s="611"/>
      <c r="DP28" s="611"/>
      <c r="DQ28" s="611"/>
      <c r="DR28" s="611"/>
      <c r="DS28" s="611"/>
      <c r="DT28" s="611"/>
      <c r="DU28" s="611"/>
      <c r="DV28" s="612"/>
      <c r="DW28" s="615">
        <v>9.9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5980</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475458</v>
      </c>
      <c r="CS29" s="643"/>
      <c r="CT29" s="643"/>
      <c r="CU29" s="643"/>
      <c r="CV29" s="643"/>
      <c r="CW29" s="643"/>
      <c r="CX29" s="643"/>
      <c r="CY29" s="644"/>
      <c r="CZ29" s="615">
        <v>6.2</v>
      </c>
      <c r="DA29" s="640"/>
      <c r="DB29" s="640"/>
      <c r="DC29" s="645"/>
      <c r="DD29" s="619">
        <v>475458</v>
      </c>
      <c r="DE29" s="643"/>
      <c r="DF29" s="643"/>
      <c r="DG29" s="643"/>
      <c r="DH29" s="643"/>
      <c r="DI29" s="643"/>
      <c r="DJ29" s="643"/>
      <c r="DK29" s="644"/>
      <c r="DL29" s="619">
        <v>475458</v>
      </c>
      <c r="DM29" s="643"/>
      <c r="DN29" s="643"/>
      <c r="DO29" s="643"/>
      <c r="DP29" s="643"/>
      <c r="DQ29" s="643"/>
      <c r="DR29" s="643"/>
      <c r="DS29" s="643"/>
      <c r="DT29" s="643"/>
      <c r="DU29" s="643"/>
      <c r="DV29" s="644"/>
      <c r="DW29" s="615">
        <v>9.9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924989</v>
      </c>
      <c r="S30" s="611"/>
      <c r="T30" s="611"/>
      <c r="U30" s="611"/>
      <c r="V30" s="611"/>
      <c r="W30" s="611"/>
      <c r="X30" s="611"/>
      <c r="Y30" s="612"/>
      <c r="Z30" s="613">
        <v>11.8</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453793</v>
      </c>
      <c r="CS30" s="611"/>
      <c r="CT30" s="611"/>
      <c r="CU30" s="611"/>
      <c r="CV30" s="611"/>
      <c r="CW30" s="611"/>
      <c r="CX30" s="611"/>
      <c r="CY30" s="612"/>
      <c r="CZ30" s="615">
        <v>6</v>
      </c>
      <c r="DA30" s="640"/>
      <c r="DB30" s="640"/>
      <c r="DC30" s="645"/>
      <c r="DD30" s="619">
        <v>453793</v>
      </c>
      <c r="DE30" s="611"/>
      <c r="DF30" s="611"/>
      <c r="DG30" s="611"/>
      <c r="DH30" s="611"/>
      <c r="DI30" s="611"/>
      <c r="DJ30" s="611"/>
      <c r="DK30" s="612"/>
      <c r="DL30" s="619">
        <v>453793</v>
      </c>
      <c r="DM30" s="611"/>
      <c r="DN30" s="611"/>
      <c r="DO30" s="611"/>
      <c r="DP30" s="611"/>
      <c r="DQ30" s="611"/>
      <c r="DR30" s="611"/>
      <c r="DS30" s="611"/>
      <c r="DT30" s="611"/>
      <c r="DU30" s="611"/>
      <c r="DV30" s="612"/>
      <c r="DW30" s="615">
        <v>9.5</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364</v>
      </c>
      <c r="S31" s="611"/>
      <c r="T31" s="611"/>
      <c r="U31" s="611"/>
      <c r="V31" s="611"/>
      <c r="W31" s="611"/>
      <c r="X31" s="611"/>
      <c r="Y31" s="612"/>
      <c r="Z31" s="613">
        <v>0</v>
      </c>
      <c r="AA31" s="613"/>
      <c r="AB31" s="613"/>
      <c r="AC31" s="613"/>
      <c r="AD31" s="614">
        <v>364</v>
      </c>
      <c r="AE31" s="614"/>
      <c r="AF31" s="614"/>
      <c r="AG31" s="614"/>
      <c r="AH31" s="614"/>
      <c r="AI31" s="614"/>
      <c r="AJ31" s="614"/>
      <c r="AK31" s="614"/>
      <c r="AL31" s="615">
        <v>0</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99</v>
      </c>
      <c r="BN31" s="654"/>
      <c r="BO31" s="654"/>
      <c r="BP31" s="654"/>
      <c r="BQ31" s="655"/>
      <c r="BR31" s="657">
        <v>99.6</v>
      </c>
      <c r="BS31" s="654"/>
      <c r="BT31" s="654"/>
      <c r="BU31" s="654"/>
      <c r="BV31" s="654"/>
      <c r="BW31" s="654"/>
      <c r="BX31" s="605">
        <v>99</v>
      </c>
      <c r="BY31" s="654"/>
      <c r="BZ31" s="654"/>
      <c r="CA31" s="654"/>
      <c r="CB31" s="655"/>
      <c r="CD31" s="650"/>
      <c r="CE31" s="651"/>
      <c r="CF31" s="607" t="s">
        <v>300</v>
      </c>
      <c r="CG31" s="608"/>
      <c r="CH31" s="608"/>
      <c r="CI31" s="608"/>
      <c r="CJ31" s="608"/>
      <c r="CK31" s="608"/>
      <c r="CL31" s="608"/>
      <c r="CM31" s="608"/>
      <c r="CN31" s="608"/>
      <c r="CO31" s="608"/>
      <c r="CP31" s="608"/>
      <c r="CQ31" s="609"/>
      <c r="CR31" s="610">
        <v>21665</v>
      </c>
      <c r="CS31" s="643"/>
      <c r="CT31" s="643"/>
      <c r="CU31" s="643"/>
      <c r="CV31" s="643"/>
      <c r="CW31" s="643"/>
      <c r="CX31" s="643"/>
      <c r="CY31" s="644"/>
      <c r="CZ31" s="615">
        <v>0.3</v>
      </c>
      <c r="DA31" s="640"/>
      <c r="DB31" s="640"/>
      <c r="DC31" s="645"/>
      <c r="DD31" s="619">
        <v>21665</v>
      </c>
      <c r="DE31" s="643"/>
      <c r="DF31" s="643"/>
      <c r="DG31" s="643"/>
      <c r="DH31" s="643"/>
      <c r="DI31" s="643"/>
      <c r="DJ31" s="643"/>
      <c r="DK31" s="644"/>
      <c r="DL31" s="619">
        <v>21665</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510339</v>
      </c>
      <c r="S32" s="611"/>
      <c r="T32" s="611"/>
      <c r="U32" s="611"/>
      <c r="V32" s="611"/>
      <c r="W32" s="611"/>
      <c r="X32" s="611"/>
      <c r="Y32" s="612"/>
      <c r="Z32" s="613">
        <v>6.5</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99.6</v>
      </c>
      <c r="BH32" s="643"/>
      <c r="BI32" s="643"/>
      <c r="BJ32" s="643"/>
      <c r="BK32" s="643"/>
      <c r="BL32" s="643"/>
      <c r="BM32" s="616">
        <v>98.9</v>
      </c>
      <c r="BN32" s="643"/>
      <c r="BO32" s="643"/>
      <c r="BP32" s="643"/>
      <c r="BQ32" s="656"/>
      <c r="BR32" s="667">
        <v>99.5</v>
      </c>
      <c r="BS32" s="643"/>
      <c r="BT32" s="643"/>
      <c r="BU32" s="643"/>
      <c r="BV32" s="643"/>
      <c r="BW32" s="643"/>
      <c r="BX32" s="616">
        <v>98.8</v>
      </c>
      <c r="BY32" s="643"/>
      <c r="BZ32" s="643"/>
      <c r="CA32" s="643"/>
      <c r="CB32" s="656"/>
      <c r="CD32" s="652"/>
      <c r="CE32" s="653"/>
      <c r="CF32" s="607" t="s">
        <v>304</v>
      </c>
      <c r="CG32" s="608"/>
      <c r="CH32" s="608"/>
      <c r="CI32" s="608"/>
      <c r="CJ32" s="608"/>
      <c r="CK32" s="608"/>
      <c r="CL32" s="608"/>
      <c r="CM32" s="608"/>
      <c r="CN32" s="608"/>
      <c r="CO32" s="608"/>
      <c r="CP32" s="608"/>
      <c r="CQ32" s="609"/>
      <c r="CR32" s="610">
        <v>20</v>
      </c>
      <c r="CS32" s="611"/>
      <c r="CT32" s="611"/>
      <c r="CU32" s="611"/>
      <c r="CV32" s="611"/>
      <c r="CW32" s="611"/>
      <c r="CX32" s="611"/>
      <c r="CY32" s="612"/>
      <c r="CZ32" s="615">
        <v>0</v>
      </c>
      <c r="DA32" s="640"/>
      <c r="DB32" s="640"/>
      <c r="DC32" s="645"/>
      <c r="DD32" s="619">
        <v>20</v>
      </c>
      <c r="DE32" s="611"/>
      <c r="DF32" s="611"/>
      <c r="DG32" s="611"/>
      <c r="DH32" s="611"/>
      <c r="DI32" s="611"/>
      <c r="DJ32" s="611"/>
      <c r="DK32" s="612"/>
      <c r="DL32" s="619">
        <v>20</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3990</v>
      </c>
      <c r="S33" s="611"/>
      <c r="T33" s="611"/>
      <c r="U33" s="611"/>
      <c r="V33" s="611"/>
      <c r="W33" s="611"/>
      <c r="X33" s="611"/>
      <c r="Y33" s="612"/>
      <c r="Z33" s="613">
        <v>0.1</v>
      </c>
      <c r="AA33" s="613"/>
      <c r="AB33" s="613"/>
      <c r="AC33" s="613"/>
      <c r="AD33" s="614">
        <v>860</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99.6</v>
      </c>
      <c r="BH33" s="669"/>
      <c r="BI33" s="669"/>
      <c r="BJ33" s="669"/>
      <c r="BK33" s="669"/>
      <c r="BL33" s="669"/>
      <c r="BM33" s="670">
        <v>99</v>
      </c>
      <c r="BN33" s="669"/>
      <c r="BO33" s="669"/>
      <c r="BP33" s="669"/>
      <c r="BQ33" s="671"/>
      <c r="BR33" s="668">
        <v>99.7</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3766126</v>
      </c>
      <c r="CS33" s="643"/>
      <c r="CT33" s="643"/>
      <c r="CU33" s="643"/>
      <c r="CV33" s="643"/>
      <c r="CW33" s="643"/>
      <c r="CX33" s="643"/>
      <c r="CY33" s="644"/>
      <c r="CZ33" s="615">
        <v>49.4</v>
      </c>
      <c r="DA33" s="640"/>
      <c r="DB33" s="640"/>
      <c r="DC33" s="645"/>
      <c r="DD33" s="619">
        <v>3015171</v>
      </c>
      <c r="DE33" s="643"/>
      <c r="DF33" s="643"/>
      <c r="DG33" s="643"/>
      <c r="DH33" s="643"/>
      <c r="DI33" s="643"/>
      <c r="DJ33" s="643"/>
      <c r="DK33" s="644"/>
      <c r="DL33" s="619">
        <v>2000456</v>
      </c>
      <c r="DM33" s="643"/>
      <c r="DN33" s="643"/>
      <c r="DO33" s="643"/>
      <c r="DP33" s="643"/>
      <c r="DQ33" s="643"/>
      <c r="DR33" s="643"/>
      <c r="DS33" s="643"/>
      <c r="DT33" s="643"/>
      <c r="DU33" s="643"/>
      <c r="DV33" s="644"/>
      <c r="DW33" s="615">
        <v>41.7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212978</v>
      </c>
      <c r="S34" s="611"/>
      <c r="T34" s="611"/>
      <c r="U34" s="611"/>
      <c r="V34" s="611"/>
      <c r="W34" s="611"/>
      <c r="X34" s="611"/>
      <c r="Y34" s="612"/>
      <c r="Z34" s="613">
        <v>2.7</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1416540</v>
      </c>
      <c r="CS34" s="611"/>
      <c r="CT34" s="611"/>
      <c r="CU34" s="611"/>
      <c r="CV34" s="611"/>
      <c r="CW34" s="611"/>
      <c r="CX34" s="611"/>
      <c r="CY34" s="612"/>
      <c r="CZ34" s="615">
        <v>18.600000000000001</v>
      </c>
      <c r="DA34" s="640"/>
      <c r="DB34" s="640"/>
      <c r="DC34" s="645"/>
      <c r="DD34" s="619">
        <v>1016283</v>
      </c>
      <c r="DE34" s="611"/>
      <c r="DF34" s="611"/>
      <c r="DG34" s="611"/>
      <c r="DH34" s="611"/>
      <c r="DI34" s="611"/>
      <c r="DJ34" s="611"/>
      <c r="DK34" s="612"/>
      <c r="DL34" s="619">
        <v>870669</v>
      </c>
      <c r="DM34" s="611"/>
      <c r="DN34" s="611"/>
      <c r="DO34" s="611"/>
      <c r="DP34" s="611"/>
      <c r="DQ34" s="611"/>
      <c r="DR34" s="611"/>
      <c r="DS34" s="611"/>
      <c r="DT34" s="611"/>
      <c r="DU34" s="611"/>
      <c r="DV34" s="612"/>
      <c r="DW34" s="615">
        <v>18.100000000000001</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198900</v>
      </c>
      <c r="S35" s="611"/>
      <c r="T35" s="611"/>
      <c r="U35" s="611"/>
      <c r="V35" s="611"/>
      <c r="W35" s="611"/>
      <c r="X35" s="611"/>
      <c r="Y35" s="612"/>
      <c r="Z35" s="613">
        <v>2.5</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104166</v>
      </c>
      <c r="CS35" s="643"/>
      <c r="CT35" s="643"/>
      <c r="CU35" s="643"/>
      <c r="CV35" s="643"/>
      <c r="CW35" s="643"/>
      <c r="CX35" s="643"/>
      <c r="CY35" s="644"/>
      <c r="CZ35" s="615">
        <v>1.4</v>
      </c>
      <c r="DA35" s="640"/>
      <c r="DB35" s="640"/>
      <c r="DC35" s="645"/>
      <c r="DD35" s="619">
        <v>100113</v>
      </c>
      <c r="DE35" s="643"/>
      <c r="DF35" s="643"/>
      <c r="DG35" s="643"/>
      <c r="DH35" s="643"/>
      <c r="DI35" s="643"/>
      <c r="DJ35" s="643"/>
      <c r="DK35" s="644"/>
      <c r="DL35" s="619">
        <v>57038</v>
      </c>
      <c r="DM35" s="643"/>
      <c r="DN35" s="643"/>
      <c r="DO35" s="643"/>
      <c r="DP35" s="643"/>
      <c r="DQ35" s="643"/>
      <c r="DR35" s="643"/>
      <c r="DS35" s="643"/>
      <c r="DT35" s="643"/>
      <c r="DU35" s="643"/>
      <c r="DV35" s="644"/>
      <c r="DW35" s="615">
        <v>1.2</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211101</v>
      </c>
      <c r="S36" s="611"/>
      <c r="T36" s="611"/>
      <c r="U36" s="611"/>
      <c r="V36" s="611"/>
      <c r="W36" s="611"/>
      <c r="X36" s="611"/>
      <c r="Y36" s="612"/>
      <c r="Z36" s="613">
        <v>2.7</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1109665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29288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1364434</v>
      </c>
      <c r="CS36" s="611"/>
      <c r="CT36" s="611"/>
      <c r="CU36" s="611"/>
      <c r="CV36" s="611"/>
      <c r="CW36" s="611"/>
      <c r="CX36" s="611"/>
      <c r="CY36" s="612"/>
      <c r="CZ36" s="615">
        <v>17.899999999999999</v>
      </c>
      <c r="DA36" s="640"/>
      <c r="DB36" s="640"/>
      <c r="DC36" s="645"/>
      <c r="DD36" s="619">
        <v>1225477</v>
      </c>
      <c r="DE36" s="611"/>
      <c r="DF36" s="611"/>
      <c r="DG36" s="611"/>
      <c r="DH36" s="611"/>
      <c r="DI36" s="611"/>
      <c r="DJ36" s="611"/>
      <c r="DK36" s="612"/>
      <c r="DL36" s="619">
        <v>659233</v>
      </c>
      <c r="DM36" s="611"/>
      <c r="DN36" s="611"/>
      <c r="DO36" s="611"/>
      <c r="DP36" s="611"/>
      <c r="DQ36" s="611"/>
      <c r="DR36" s="611"/>
      <c r="DS36" s="611"/>
      <c r="DT36" s="611"/>
      <c r="DU36" s="611"/>
      <c r="DV36" s="612"/>
      <c r="DW36" s="615">
        <v>13.7</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123914</v>
      </c>
      <c r="S37" s="611"/>
      <c r="T37" s="611"/>
      <c r="U37" s="611"/>
      <c r="V37" s="611"/>
      <c r="W37" s="611"/>
      <c r="X37" s="611"/>
      <c r="Y37" s="612"/>
      <c r="Z37" s="613">
        <v>1.6</v>
      </c>
      <c r="AA37" s="613"/>
      <c r="AB37" s="613"/>
      <c r="AC37" s="613"/>
      <c r="AD37" s="614">
        <v>22397</v>
      </c>
      <c r="AE37" s="614"/>
      <c r="AF37" s="614"/>
      <c r="AG37" s="614"/>
      <c r="AH37" s="614"/>
      <c r="AI37" s="614"/>
      <c r="AJ37" s="614"/>
      <c r="AK37" s="614"/>
      <c r="AL37" s="615">
        <v>0.5</v>
      </c>
      <c r="AM37" s="616"/>
      <c r="AN37" s="616"/>
      <c r="AO37" s="617"/>
      <c r="AQ37" s="673" t="s">
        <v>319</v>
      </c>
      <c r="AR37" s="674"/>
      <c r="AS37" s="674"/>
      <c r="AT37" s="674"/>
      <c r="AU37" s="674"/>
      <c r="AV37" s="674"/>
      <c r="AW37" s="674"/>
      <c r="AX37" s="674"/>
      <c r="AY37" s="675"/>
      <c r="AZ37" s="610">
        <v>407485</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-41383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175218</v>
      </c>
      <c r="CS37" s="643"/>
      <c r="CT37" s="643"/>
      <c r="CU37" s="643"/>
      <c r="CV37" s="643"/>
      <c r="CW37" s="643"/>
      <c r="CX37" s="643"/>
      <c r="CY37" s="644"/>
      <c r="CZ37" s="615">
        <v>2.2999999999999998</v>
      </c>
      <c r="DA37" s="640"/>
      <c r="DB37" s="640"/>
      <c r="DC37" s="645"/>
      <c r="DD37" s="619">
        <v>175218</v>
      </c>
      <c r="DE37" s="643"/>
      <c r="DF37" s="643"/>
      <c r="DG37" s="643"/>
      <c r="DH37" s="643"/>
      <c r="DI37" s="643"/>
      <c r="DJ37" s="643"/>
      <c r="DK37" s="644"/>
      <c r="DL37" s="619">
        <v>175218</v>
      </c>
      <c r="DM37" s="643"/>
      <c r="DN37" s="643"/>
      <c r="DO37" s="643"/>
      <c r="DP37" s="643"/>
      <c r="DQ37" s="643"/>
      <c r="DR37" s="643"/>
      <c r="DS37" s="643"/>
      <c r="DT37" s="643"/>
      <c r="DU37" s="643"/>
      <c r="DV37" s="644"/>
      <c r="DW37" s="615">
        <v>3.7</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711200</v>
      </c>
      <c r="S38" s="611"/>
      <c r="T38" s="611"/>
      <c r="U38" s="611"/>
      <c r="V38" s="611"/>
      <c r="W38" s="611"/>
      <c r="X38" s="611"/>
      <c r="Y38" s="612"/>
      <c r="Z38" s="613">
        <v>9</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125509</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1760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529589</v>
      </c>
      <c r="CS38" s="611"/>
      <c r="CT38" s="611"/>
      <c r="CU38" s="611"/>
      <c r="CV38" s="611"/>
      <c r="CW38" s="611"/>
      <c r="CX38" s="611"/>
      <c r="CY38" s="612"/>
      <c r="CZ38" s="615">
        <v>7</v>
      </c>
      <c r="DA38" s="640"/>
      <c r="DB38" s="640"/>
      <c r="DC38" s="645"/>
      <c r="DD38" s="619">
        <v>434108</v>
      </c>
      <c r="DE38" s="611"/>
      <c r="DF38" s="611"/>
      <c r="DG38" s="611"/>
      <c r="DH38" s="611"/>
      <c r="DI38" s="611"/>
      <c r="DJ38" s="611"/>
      <c r="DK38" s="612"/>
      <c r="DL38" s="619">
        <v>413516</v>
      </c>
      <c r="DM38" s="611"/>
      <c r="DN38" s="611"/>
      <c r="DO38" s="611"/>
      <c r="DP38" s="611"/>
      <c r="DQ38" s="611"/>
      <c r="DR38" s="611"/>
      <c r="DS38" s="611"/>
      <c r="DT38" s="611"/>
      <c r="DU38" s="611"/>
      <c r="DV38" s="612"/>
      <c r="DW38" s="615">
        <v>8.6</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46582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2734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282897</v>
      </c>
      <c r="CS39" s="643"/>
      <c r="CT39" s="643"/>
      <c r="CU39" s="643"/>
      <c r="CV39" s="643"/>
      <c r="CW39" s="643"/>
      <c r="CX39" s="643"/>
      <c r="CY39" s="644"/>
      <c r="CZ39" s="615">
        <v>3.7</v>
      </c>
      <c r="DA39" s="640"/>
      <c r="DB39" s="640"/>
      <c r="DC39" s="645"/>
      <c r="DD39" s="619">
        <v>189190</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17900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v>500</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103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68500</v>
      </c>
      <c r="CS40" s="611"/>
      <c r="CT40" s="611"/>
      <c r="CU40" s="611"/>
      <c r="CV40" s="611"/>
      <c r="CW40" s="611"/>
      <c r="CX40" s="611"/>
      <c r="CY40" s="612"/>
      <c r="CZ40" s="615">
        <v>0.9</v>
      </c>
      <c r="DA40" s="640"/>
      <c r="DB40" s="640"/>
      <c r="DC40" s="645"/>
      <c r="DD40" s="619">
        <v>50000</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7859226</v>
      </c>
      <c r="S41" s="683"/>
      <c r="T41" s="683"/>
      <c r="U41" s="683"/>
      <c r="V41" s="683"/>
      <c r="W41" s="683"/>
      <c r="X41" s="683"/>
      <c r="Y41" s="687"/>
      <c r="Z41" s="688">
        <v>100</v>
      </c>
      <c r="AA41" s="688"/>
      <c r="AB41" s="688"/>
      <c r="AC41" s="688"/>
      <c r="AD41" s="689">
        <v>4780297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105036</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0"/>
      <c r="DB41" s="640"/>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424553</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366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1029173</v>
      </c>
      <c r="CS42" s="643"/>
      <c r="CT42" s="643"/>
      <c r="CU42" s="643"/>
      <c r="CV42" s="643"/>
      <c r="CW42" s="643"/>
      <c r="CX42" s="643"/>
      <c r="CY42" s="644"/>
      <c r="CZ42" s="615">
        <v>13.5</v>
      </c>
      <c r="DA42" s="640"/>
      <c r="DB42" s="640"/>
      <c r="DC42" s="645"/>
      <c r="DD42" s="619">
        <v>232583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17064</v>
      </c>
      <c r="CS43" s="643"/>
      <c r="CT43" s="643"/>
      <c r="CU43" s="643"/>
      <c r="CV43" s="643"/>
      <c r="CW43" s="643"/>
      <c r="CX43" s="643"/>
      <c r="CY43" s="644"/>
      <c r="CZ43" s="615">
        <v>0.2</v>
      </c>
      <c r="DA43" s="640"/>
      <c r="DB43" s="640"/>
      <c r="DC43" s="645"/>
      <c r="DD43" s="619">
        <v>13690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1022288</v>
      </c>
      <c r="CS44" s="611"/>
      <c r="CT44" s="611"/>
      <c r="CU44" s="611"/>
      <c r="CV44" s="611"/>
      <c r="CW44" s="611"/>
      <c r="CX44" s="611"/>
      <c r="CY44" s="612"/>
      <c r="CZ44" s="615">
        <v>13.4</v>
      </c>
      <c r="DA44" s="616"/>
      <c r="DB44" s="616"/>
      <c r="DC44" s="622"/>
      <c r="DD44" s="619">
        <v>228698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171456</v>
      </c>
      <c r="CS45" s="643"/>
      <c r="CT45" s="643"/>
      <c r="CU45" s="643"/>
      <c r="CV45" s="643"/>
      <c r="CW45" s="643"/>
      <c r="CX45" s="643"/>
      <c r="CY45" s="644"/>
      <c r="CZ45" s="615">
        <v>2.2999999999999998</v>
      </c>
      <c r="DA45" s="640"/>
      <c r="DB45" s="640"/>
      <c r="DC45" s="645"/>
      <c r="DD45" s="619">
        <v>20581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793431</v>
      </c>
      <c r="CS46" s="611"/>
      <c r="CT46" s="611"/>
      <c r="CU46" s="611"/>
      <c r="CV46" s="611"/>
      <c r="CW46" s="611"/>
      <c r="CX46" s="611"/>
      <c r="CY46" s="612"/>
      <c r="CZ46" s="615">
        <v>10.4</v>
      </c>
      <c r="DA46" s="616"/>
      <c r="DB46" s="616"/>
      <c r="DC46" s="622"/>
      <c r="DD46" s="619">
        <v>205695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6885</v>
      </c>
      <c r="CS47" s="643"/>
      <c r="CT47" s="643"/>
      <c r="CU47" s="643"/>
      <c r="CV47" s="643"/>
      <c r="CW47" s="643"/>
      <c r="CX47" s="643"/>
      <c r="CY47" s="644"/>
      <c r="CZ47" s="615">
        <v>0.1</v>
      </c>
      <c r="DA47" s="640"/>
      <c r="DB47" s="640"/>
      <c r="DC47" s="645"/>
      <c r="DD47" s="619">
        <v>3885</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7616572</v>
      </c>
      <c r="CS49" s="669"/>
      <c r="CT49" s="669"/>
      <c r="CU49" s="669"/>
      <c r="CV49" s="669"/>
      <c r="CW49" s="669"/>
      <c r="CX49" s="669"/>
      <c r="CY49" s="698"/>
      <c r="CZ49" s="690">
        <v>100</v>
      </c>
      <c r="DA49" s="699"/>
      <c r="DB49" s="699"/>
      <c r="DC49" s="700"/>
      <c r="DD49" s="701">
        <v>5244332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4NBrnkj8niORsgfsq0Eq5Y0cmqiAiT1a22d3PUPKvuO9icGXKMXNXTA4VTNkePvx/TpVIupHRbIYN6VeP407VQ==" saltValue="yfPTPuQvV1/JpefDb/V0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DL9" sqref="DL9:DP9"/>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7839</v>
      </c>
      <c r="R7" s="740"/>
      <c r="S7" s="740"/>
      <c r="T7" s="740"/>
      <c r="U7" s="740"/>
      <c r="V7" s="740">
        <v>7605</v>
      </c>
      <c r="W7" s="740"/>
      <c r="X7" s="740"/>
      <c r="Y7" s="740"/>
      <c r="Z7" s="740"/>
      <c r="AA7" s="740">
        <v>234</v>
      </c>
      <c r="AB7" s="740"/>
      <c r="AC7" s="740"/>
      <c r="AD7" s="740"/>
      <c r="AE7" s="741"/>
      <c r="AF7" s="742">
        <v>133</v>
      </c>
      <c r="AG7" s="743"/>
      <c r="AH7" s="743"/>
      <c r="AI7" s="743"/>
      <c r="AJ7" s="744"/>
      <c r="AK7" s="745">
        <v>199</v>
      </c>
      <c r="AL7" s="746"/>
      <c r="AM7" s="746"/>
      <c r="AN7" s="746"/>
      <c r="AO7" s="746"/>
      <c r="AP7" s="746">
        <v>5832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568</v>
      </c>
      <c r="BT7" s="734"/>
      <c r="BU7" s="734"/>
      <c r="BV7" s="734"/>
      <c r="BW7" s="734"/>
      <c r="BX7" s="734"/>
      <c r="BY7" s="734"/>
      <c r="BZ7" s="734"/>
      <c r="CA7" s="734"/>
      <c r="CB7" s="734"/>
      <c r="CC7" s="734"/>
      <c r="CD7" s="734"/>
      <c r="CE7" s="734"/>
      <c r="CF7" s="734"/>
      <c r="CG7" s="749"/>
      <c r="CH7" s="730">
        <v>0</v>
      </c>
      <c r="CI7" s="731"/>
      <c r="CJ7" s="731"/>
      <c r="CK7" s="731"/>
      <c r="CL7" s="732"/>
      <c r="CM7" s="730">
        <v>4</v>
      </c>
      <c r="CN7" s="731"/>
      <c r="CO7" s="731"/>
      <c r="CP7" s="731"/>
      <c r="CQ7" s="732"/>
      <c r="CR7" s="730">
        <v>2</v>
      </c>
      <c r="CS7" s="731"/>
      <c r="CT7" s="731"/>
      <c r="CU7" s="731"/>
      <c r="CV7" s="732"/>
      <c r="CW7" s="730" t="s">
        <v>569</v>
      </c>
      <c r="CX7" s="731"/>
      <c r="CY7" s="731"/>
      <c r="CZ7" s="731"/>
      <c r="DA7" s="732"/>
      <c r="DB7" s="730" t="s">
        <v>569</v>
      </c>
      <c r="DC7" s="731"/>
      <c r="DD7" s="731"/>
      <c r="DE7" s="731"/>
      <c r="DF7" s="732"/>
      <c r="DG7" s="730">
        <v>19</v>
      </c>
      <c r="DH7" s="731"/>
      <c r="DI7" s="731"/>
      <c r="DJ7" s="731"/>
      <c r="DK7" s="732"/>
      <c r="DL7" s="730" t="s">
        <v>569</v>
      </c>
      <c r="DM7" s="731"/>
      <c r="DN7" s="731"/>
      <c r="DO7" s="731"/>
      <c r="DP7" s="732"/>
      <c r="DQ7" s="730" t="s">
        <v>569</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58</v>
      </c>
      <c r="R8" s="771"/>
      <c r="S8" s="771"/>
      <c r="T8" s="771"/>
      <c r="U8" s="771"/>
      <c r="V8" s="771">
        <v>49</v>
      </c>
      <c r="W8" s="771"/>
      <c r="X8" s="771"/>
      <c r="Y8" s="771"/>
      <c r="Z8" s="771"/>
      <c r="AA8" s="771">
        <v>9</v>
      </c>
      <c r="AB8" s="771"/>
      <c r="AC8" s="771"/>
      <c r="AD8" s="771"/>
      <c r="AE8" s="772"/>
      <c r="AF8" s="773">
        <v>1</v>
      </c>
      <c r="AG8" s="774"/>
      <c r="AH8" s="774"/>
      <c r="AI8" s="774"/>
      <c r="AJ8" s="775"/>
      <c r="AK8" s="756">
        <v>35</v>
      </c>
      <c r="AL8" s="757"/>
      <c r="AM8" s="757"/>
      <c r="AN8" s="757"/>
      <c r="AO8" s="757"/>
      <c r="AP8" s="757" t="s">
        <v>569</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377</v>
      </c>
      <c r="B23" s="776" t="s">
        <v>378</v>
      </c>
      <c r="C23" s="777"/>
      <c r="D23" s="777"/>
      <c r="E23" s="777"/>
      <c r="F23" s="777"/>
      <c r="G23" s="777"/>
      <c r="H23" s="777"/>
      <c r="I23" s="777"/>
      <c r="J23" s="777"/>
      <c r="K23" s="777"/>
      <c r="L23" s="777"/>
      <c r="M23" s="777"/>
      <c r="N23" s="777"/>
      <c r="O23" s="777"/>
      <c r="P23" s="778"/>
      <c r="Q23" s="779">
        <v>7859</v>
      </c>
      <c r="R23" s="780"/>
      <c r="S23" s="780"/>
      <c r="T23" s="780"/>
      <c r="U23" s="780"/>
      <c r="V23" s="780">
        <v>7617</v>
      </c>
      <c r="W23" s="780"/>
      <c r="X23" s="780"/>
      <c r="Y23" s="780"/>
      <c r="Z23" s="780"/>
      <c r="AA23" s="780">
        <v>243</v>
      </c>
      <c r="AB23" s="780"/>
      <c r="AC23" s="780"/>
      <c r="AD23" s="780"/>
      <c r="AE23" s="781"/>
      <c r="AF23" s="782">
        <v>134</v>
      </c>
      <c r="AG23" s="780"/>
      <c r="AH23" s="780"/>
      <c r="AI23" s="780"/>
      <c r="AJ23" s="783"/>
      <c r="AK23" s="784"/>
      <c r="AL23" s="785"/>
      <c r="AM23" s="785"/>
      <c r="AN23" s="785"/>
      <c r="AO23" s="785"/>
      <c r="AP23" s="780">
        <v>5832</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389</v>
      </c>
      <c r="C28" s="737"/>
      <c r="D28" s="737"/>
      <c r="E28" s="737"/>
      <c r="F28" s="737"/>
      <c r="G28" s="737"/>
      <c r="H28" s="737"/>
      <c r="I28" s="737"/>
      <c r="J28" s="737"/>
      <c r="K28" s="737"/>
      <c r="L28" s="737"/>
      <c r="M28" s="737"/>
      <c r="N28" s="737"/>
      <c r="O28" s="737"/>
      <c r="P28" s="738"/>
      <c r="Q28" s="809">
        <v>1518</v>
      </c>
      <c r="R28" s="810"/>
      <c r="S28" s="810"/>
      <c r="T28" s="810"/>
      <c r="U28" s="810"/>
      <c r="V28" s="810">
        <v>1489</v>
      </c>
      <c r="W28" s="810"/>
      <c r="X28" s="810"/>
      <c r="Y28" s="810"/>
      <c r="Z28" s="810"/>
      <c r="AA28" s="810">
        <v>29</v>
      </c>
      <c r="AB28" s="810"/>
      <c r="AC28" s="810"/>
      <c r="AD28" s="810"/>
      <c r="AE28" s="811"/>
      <c r="AF28" s="812">
        <v>29</v>
      </c>
      <c r="AG28" s="810"/>
      <c r="AH28" s="810"/>
      <c r="AI28" s="810"/>
      <c r="AJ28" s="813"/>
      <c r="AK28" s="814">
        <v>155</v>
      </c>
      <c r="AL28" s="815"/>
      <c r="AM28" s="815"/>
      <c r="AN28" s="815"/>
      <c r="AO28" s="815"/>
      <c r="AP28" s="815" t="s">
        <v>569</v>
      </c>
      <c r="AQ28" s="815"/>
      <c r="AR28" s="815"/>
      <c r="AS28" s="815"/>
      <c r="AT28" s="815"/>
      <c r="AU28" s="815" t="s">
        <v>569</v>
      </c>
      <c r="AV28" s="815"/>
      <c r="AW28" s="815"/>
      <c r="AX28" s="815"/>
      <c r="AY28" s="815"/>
      <c r="AZ28" s="816" t="s">
        <v>569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390</v>
      </c>
      <c r="C29" s="768"/>
      <c r="D29" s="768"/>
      <c r="E29" s="768"/>
      <c r="F29" s="768"/>
      <c r="G29" s="768"/>
      <c r="H29" s="768"/>
      <c r="I29" s="768"/>
      <c r="J29" s="768"/>
      <c r="K29" s="768"/>
      <c r="L29" s="768"/>
      <c r="M29" s="768"/>
      <c r="N29" s="768"/>
      <c r="O29" s="768"/>
      <c r="P29" s="769"/>
      <c r="Q29" s="770">
        <v>1558</v>
      </c>
      <c r="R29" s="771"/>
      <c r="S29" s="771"/>
      <c r="T29" s="771"/>
      <c r="U29" s="771"/>
      <c r="V29" s="771">
        <v>1510</v>
      </c>
      <c r="W29" s="771"/>
      <c r="X29" s="771"/>
      <c r="Y29" s="771"/>
      <c r="Z29" s="771"/>
      <c r="AA29" s="771">
        <v>48</v>
      </c>
      <c r="AB29" s="771"/>
      <c r="AC29" s="771"/>
      <c r="AD29" s="771"/>
      <c r="AE29" s="772"/>
      <c r="AF29" s="773">
        <v>48</v>
      </c>
      <c r="AG29" s="774"/>
      <c r="AH29" s="774"/>
      <c r="AI29" s="774"/>
      <c r="AJ29" s="775"/>
      <c r="AK29" s="821">
        <v>248</v>
      </c>
      <c r="AL29" s="817"/>
      <c r="AM29" s="817"/>
      <c r="AN29" s="817"/>
      <c r="AO29" s="817"/>
      <c r="AP29" s="817" t="s">
        <v>569</v>
      </c>
      <c r="AQ29" s="817"/>
      <c r="AR29" s="817"/>
      <c r="AS29" s="817"/>
      <c r="AT29" s="817"/>
      <c r="AU29" s="817" t="s">
        <v>569</v>
      </c>
      <c r="AV29" s="817"/>
      <c r="AW29" s="817"/>
      <c r="AX29" s="817"/>
      <c r="AY29" s="817"/>
      <c r="AZ29" s="818" t="s">
        <v>569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391</v>
      </c>
      <c r="C30" s="768"/>
      <c r="D30" s="768"/>
      <c r="E30" s="768"/>
      <c r="F30" s="768"/>
      <c r="G30" s="768"/>
      <c r="H30" s="768"/>
      <c r="I30" s="768"/>
      <c r="J30" s="768"/>
      <c r="K30" s="768"/>
      <c r="L30" s="768"/>
      <c r="M30" s="768"/>
      <c r="N30" s="768"/>
      <c r="O30" s="768"/>
      <c r="P30" s="769"/>
      <c r="Q30" s="770">
        <v>375</v>
      </c>
      <c r="R30" s="771"/>
      <c r="S30" s="771"/>
      <c r="T30" s="771"/>
      <c r="U30" s="771"/>
      <c r="V30" s="771">
        <v>370</v>
      </c>
      <c r="W30" s="771"/>
      <c r="X30" s="771"/>
      <c r="Y30" s="771"/>
      <c r="Z30" s="771"/>
      <c r="AA30" s="771">
        <v>6</v>
      </c>
      <c r="AB30" s="771"/>
      <c r="AC30" s="771"/>
      <c r="AD30" s="771"/>
      <c r="AE30" s="772"/>
      <c r="AF30" s="773">
        <v>6</v>
      </c>
      <c r="AG30" s="774"/>
      <c r="AH30" s="774"/>
      <c r="AI30" s="774"/>
      <c r="AJ30" s="775"/>
      <c r="AK30" s="821">
        <v>197</v>
      </c>
      <c r="AL30" s="817"/>
      <c r="AM30" s="817"/>
      <c r="AN30" s="817"/>
      <c r="AO30" s="817"/>
      <c r="AP30" s="817" t="s">
        <v>569</v>
      </c>
      <c r="AQ30" s="817"/>
      <c r="AR30" s="817"/>
      <c r="AS30" s="817"/>
      <c r="AT30" s="817"/>
      <c r="AU30" s="817" t="s">
        <v>569</v>
      </c>
      <c r="AV30" s="817"/>
      <c r="AW30" s="817"/>
      <c r="AX30" s="817"/>
      <c r="AY30" s="817"/>
      <c r="AZ30" s="818" t="s">
        <v>569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293</v>
      </c>
      <c r="R31" s="771"/>
      <c r="S31" s="771"/>
      <c r="T31" s="771"/>
      <c r="U31" s="771"/>
      <c r="V31" s="771">
        <v>262</v>
      </c>
      <c r="W31" s="771"/>
      <c r="X31" s="771"/>
      <c r="Y31" s="771"/>
      <c r="Z31" s="771"/>
      <c r="AA31" s="771">
        <v>31</v>
      </c>
      <c r="AB31" s="771"/>
      <c r="AC31" s="771"/>
      <c r="AD31" s="771"/>
      <c r="AE31" s="772"/>
      <c r="AF31" s="773">
        <v>1105</v>
      </c>
      <c r="AG31" s="774"/>
      <c r="AH31" s="774"/>
      <c r="AI31" s="774"/>
      <c r="AJ31" s="775"/>
      <c r="AK31" s="821">
        <v>1</v>
      </c>
      <c r="AL31" s="817"/>
      <c r="AM31" s="817"/>
      <c r="AN31" s="817"/>
      <c r="AO31" s="817"/>
      <c r="AP31" s="817">
        <v>637</v>
      </c>
      <c r="AQ31" s="817"/>
      <c r="AR31" s="817"/>
      <c r="AS31" s="817"/>
      <c r="AT31" s="817"/>
      <c r="AU31" s="817">
        <v>3</v>
      </c>
      <c r="AV31" s="817"/>
      <c r="AW31" s="817"/>
      <c r="AX31" s="817"/>
      <c r="AY31" s="817"/>
      <c r="AZ31" s="818" t="s">
        <v>569</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394</v>
      </c>
      <c r="C32" s="768"/>
      <c r="D32" s="768"/>
      <c r="E32" s="768"/>
      <c r="F32" s="768"/>
      <c r="G32" s="768"/>
      <c r="H32" s="768"/>
      <c r="I32" s="768"/>
      <c r="J32" s="768"/>
      <c r="K32" s="768"/>
      <c r="L32" s="768"/>
      <c r="M32" s="768"/>
      <c r="N32" s="768"/>
      <c r="O32" s="768"/>
      <c r="P32" s="769"/>
      <c r="Q32" s="770">
        <v>707</v>
      </c>
      <c r="R32" s="771"/>
      <c r="S32" s="771"/>
      <c r="T32" s="771"/>
      <c r="U32" s="771"/>
      <c r="V32" s="771">
        <v>607</v>
      </c>
      <c r="W32" s="771"/>
      <c r="X32" s="771"/>
      <c r="Y32" s="771"/>
      <c r="Z32" s="771"/>
      <c r="AA32" s="771">
        <v>100</v>
      </c>
      <c r="AB32" s="771"/>
      <c r="AC32" s="771"/>
      <c r="AD32" s="771"/>
      <c r="AE32" s="772"/>
      <c r="AF32" s="773">
        <v>410</v>
      </c>
      <c r="AG32" s="774"/>
      <c r="AH32" s="774"/>
      <c r="AI32" s="774"/>
      <c r="AJ32" s="775"/>
      <c r="AK32" s="821">
        <v>407</v>
      </c>
      <c r="AL32" s="817"/>
      <c r="AM32" s="817"/>
      <c r="AN32" s="817"/>
      <c r="AO32" s="817"/>
      <c r="AP32" s="817">
        <v>4921</v>
      </c>
      <c r="AQ32" s="817"/>
      <c r="AR32" s="817"/>
      <c r="AS32" s="817"/>
      <c r="AT32" s="817"/>
      <c r="AU32" s="817">
        <v>3651</v>
      </c>
      <c r="AV32" s="817"/>
      <c r="AW32" s="817"/>
      <c r="AX32" s="817"/>
      <c r="AY32" s="817"/>
      <c r="AZ32" s="818" t="s">
        <v>569</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395</v>
      </c>
      <c r="C33" s="768"/>
      <c r="D33" s="768"/>
      <c r="E33" s="768"/>
      <c r="F33" s="768"/>
      <c r="G33" s="768"/>
      <c r="H33" s="768"/>
      <c r="I33" s="768"/>
      <c r="J33" s="768"/>
      <c r="K33" s="768"/>
      <c r="L33" s="768"/>
      <c r="M33" s="768"/>
      <c r="N33" s="768"/>
      <c r="O33" s="768"/>
      <c r="P33" s="769"/>
      <c r="Q33" s="770">
        <v>766</v>
      </c>
      <c r="R33" s="771"/>
      <c r="S33" s="771"/>
      <c r="T33" s="771"/>
      <c r="U33" s="771"/>
      <c r="V33" s="771">
        <v>805</v>
      </c>
      <c r="W33" s="771"/>
      <c r="X33" s="771"/>
      <c r="Y33" s="771"/>
      <c r="Z33" s="771"/>
      <c r="AA33" s="771">
        <v>-39</v>
      </c>
      <c r="AB33" s="771"/>
      <c r="AC33" s="771"/>
      <c r="AD33" s="771"/>
      <c r="AE33" s="772"/>
      <c r="AF33" s="773">
        <v>763</v>
      </c>
      <c r="AG33" s="774"/>
      <c r="AH33" s="774"/>
      <c r="AI33" s="774"/>
      <c r="AJ33" s="775"/>
      <c r="AK33" s="821">
        <v>133</v>
      </c>
      <c r="AL33" s="817"/>
      <c r="AM33" s="817"/>
      <c r="AN33" s="817"/>
      <c r="AO33" s="817"/>
      <c r="AP33" s="817">
        <v>402</v>
      </c>
      <c r="AQ33" s="817"/>
      <c r="AR33" s="817"/>
      <c r="AS33" s="817"/>
      <c r="AT33" s="817"/>
      <c r="AU33" s="817">
        <v>228</v>
      </c>
      <c r="AV33" s="817"/>
      <c r="AW33" s="817"/>
      <c r="AX33" s="817"/>
      <c r="AY33" s="817"/>
      <c r="AZ33" s="818" t="s">
        <v>569</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396</v>
      </c>
      <c r="C34" s="768"/>
      <c r="D34" s="768"/>
      <c r="E34" s="768"/>
      <c r="F34" s="768"/>
      <c r="G34" s="768"/>
      <c r="H34" s="768"/>
      <c r="I34" s="768"/>
      <c r="J34" s="768"/>
      <c r="K34" s="768"/>
      <c r="L34" s="768"/>
      <c r="M34" s="768"/>
      <c r="N34" s="768"/>
      <c r="O34" s="768"/>
      <c r="P34" s="769"/>
      <c r="Q34" s="770">
        <v>362</v>
      </c>
      <c r="R34" s="771"/>
      <c r="S34" s="771"/>
      <c r="T34" s="771"/>
      <c r="U34" s="771"/>
      <c r="V34" s="771">
        <v>380</v>
      </c>
      <c r="W34" s="771"/>
      <c r="X34" s="771"/>
      <c r="Y34" s="771"/>
      <c r="Z34" s="771"/>
      <c r="AA34" s="771">
        <v>-18</v>
      </c>
      <c r="AB34" s="771"/>
      <c r="AC34" s="771"/>
      <c r="AD34" s="771"/>
      <c r="AE34" s="772"/>
      <c r="AF34" s="773">
        <v>16</v>
      </c>
      <c r="AG34" s="774"/>
      <c r="AH34" s="774"/>
      <c r="AI34" s="774"/>
      <c r="AJ34" s="775"/>
      <c r="AK34" s="821">
        <v>47</v>
      </c>
      <c r="AL34" s="817"/>
      <c r="AM34" s="817"/>
      <c r="AN34" s="817"/>
      <c r="AO34" s="817"/>
      <c r="AP34" s="817">
        <v>18</v>
      </c>
      <c r="AQ34" s="817"/>
      <c r="AR34" s="817"/>
      <c r="AS34" s="817"/>
      <c r="AT34" s="817"/>
      <c r="AU34" s="817" t="s">
        <v>569</v>
      </c>
      <c r="AV34" s="817"/>
      <c r="AW34" s="817"/>
      <c r="AX34" s="817"/>
      <c r="AY34" s="817"/>
      <c r="AZ34" s="818" t="s">
        <v>569</v>
      </c>
      <c r="BA34" s="818"/>
      <c r="BB34" s="818"/>
      <c r="BC34" s="818"/>
      <c r="BD34" s="818"/>
      <c r="BE34" s="819" t="s">
        <v>393</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2376</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551</v>
      </c>
      <c r="C68" s="857"/>
      <c r="D68" s="857"/>
      <c r="E68" s="857"/>
      <c r="F68" s="857"/>
      <c r="G68" s="857"/>
      <c r="H68" s="857"/>
      <c r="I68" s="857"/>
      <c r="J68" s="857"/>
      <c r="K68" s="857"/>
      <c r="L68" s="857"/>
      <c r="M68" s="857"/>
      <c r="N68" s="857"/>
      <c r="O68" s="857"/>
      <c r="P68" s="858"/>
      <c r="Q68" s="859">
        <v>155</v>
      </c>
      <c r="R68" s="853"/>
      <c r="S68" s="853"/>
      <c r="T68" s="853"/>
      <c r="U68" s="853"/>
      <c r="V68" s="853">
        <v>153</v>
      </c>
      <c r="W68" s="853"/>
      <c r="X68" s="853"/>
      <c r="Y68" s="853"/>
      <c r="Z68" s="853"/>
      <c r="AA68" s="853">
        <v>2</v>
      </c>
      <c r="AB68" s="853"/>
      <c r="AC68" s="853"/>
      <c r="AD68" s="853"/>
      <c r="AE68" s="853"/>
      <c r="AF68" s="853">
        <v>2</v>
      </c>
      <c r="AG68" s="853"/>
      <c r="AH68" s="853"/>
      <c r="AI68" s="853"/>
      <c r="AJ68" s="853"/>
      <c r="AK68" s="853">
        <v>2</v>
      </c>
      <c r="AL68" s="853"/>
      <c r="AM68" s="853"/>
      <c r="AN68" s="853"/>
      <c r="AO68" s="853"/>
      <c r="AP68" s="853">
        <v>669</v>
      </c>
      <c r="AQ68" s="853"/>
      <c r="AR68" s="853"/>
      <c r="AS68" s="853"/>
      <c r="AT68" s="853"/>
      <c r="AU68" s="853" t="s">
        <v>569</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552</v>
      </c>
      <c r="C69" s="861"/>
      <c r="D69" s="861"/>
      <c r="E69" s="861"/>
      <c r="F69" s="861"/>
      <c r="G69" s="861"/>
      <c r="H69" s="861"/>
      <c r="I69" s="861"/>
      <c r="J69" s="861"/>
      <c r="K69" s="861"/>
      <c r="L69" s="861"/>
      <c r="M69" s="861"/>
      <c r="N69" s="861"/>
      <c r="O69" s="861"/>
      <c r="P69" s="862"/>
      <c r="Q69" s="863">
        <v>424</v>
      </c>
      <c r="R69" s="817"/>
      <c r="S69" s="817"/>
      <c r="T69" s="817"/>
      <c r="U69" s="817"/>
      <c r="V69" s="817">
        <v>422</v>
      </c>
      <c r="W69" s="817"/>
      <c r="X69" s="817"/>
      <c r="Y69" s="817"/>
      <c r="Z69" s="817"/>
      <c r="AA69" s="817">
        <v>2</v>
      </c>
      <c r="AB69" s="817"/>
      <c r="AC69" s="817"/>
      <c r="AD69" s="817"/>
      <c r="AE69" s="817"/>
      <c r="AF69" s="817">
        <v>2</v>
      </c>
      <c r="AG69" s="817"/>
      <c r="AH69" s="817"/>
      <c r="AI69" s="817"/>
      <c r="AJ69" s="817"/>
      <c r="AK69" s="817">
        <v>6</v>
      </c>
      <c r="AL69" s="817"/>
      <c r="AM69" s="817"/>
      <c r="AN69" s="817"/>
      <c r="AO69" s="817"/>
      <c r="AP69" s="817" t="s">
        <v>569</v>
      </c>
      <c r="AQ69" s="817"/>
      <c r="AR69" s="817"/>
      <c r="AS69" s="817"/>
      <c r="AT69" s="817"/>
      <c r="AU69" s="817" t="s">
        <v>569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553</v>
      </c>
      <c r="C70" s="861"/>
      <c r="D70" s="861"/>
      <c r="E70" s="861"/>
      <c r="F70" s="861"/>
      <c r="G70" s="861"/>
      <c r="H70" s="861"/>
      <c r="I70" s="861"/>
      <c r="J70" s="861"/>
      <c r="K70" s="861"/>
      <c r="L70" s="861"/>
      <c r="M70" s="861"/>
      <c r="N70" s="861"/>
      <c r="O70" s="861"/>
      <c r="P70" s="862"/>
      <c r="Q70" s="863">
        <v>57</v>
      </c>
      <c r="R70" s="817"/>
      <c r="S70" s="817"/>
      <c r="T70" s="817"/>
      <c r="U70" s="817"/>
      <c r="V70" s="817">
        <v>56</v>
      </c>
      <c r="W70" s="817"/>
      <c r="X70" s="817"/>
      <c r="Y70" s="817"/>
      <c r="Z70" s="817"/>
      <c r="AA70" s="817">
        <v>1</v>
      </c>
      <c r="AB70" s="817"/>
      <c r="AC70" s="817"/>
      <c r="AD70" s="817"/>
      <c r="AE70" s="817"/>
      <c r="AF70" s="817">
        <v>1</v>
      </c>
      <c r="AG70" s="817"/>
      <c r="AH70" s="817"/>
      <c r="AI70" s="817"/>
      <c r="AJ70" s="817"/>
      <c r="AK70" s="817">
        <v>7</v>
      </c>
      <c r="AL70" s="817"/>
      <c r="AM70" s="817"/>
      <c r="AN70" s="817"/>
      <c r="AO70" s="817"/>
      <c r="AP70" s="817" t="s">
        <v>569</v>
      </c>
      <c r="AQ70" s="817"/>
      <c r="AR70" s="817"/>
      <c r="AS70" s="817"/>
      <c r="AT70" s="817"/>
      <c r="AU70" s="817" t="s">
        <v>569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554</v>
      </c>
      <c r="C71" s="861"/>
      <c r="D71" s="861"/>
      <c r="E71" s="861"/>
      <c r="F71" s="861"/>
      <c r="G71" s="861"/>
      <c r="H71" s="861"/>
      <c r="I71" s="861"/>
      <c r="J71" s="861"/>
      <c r="K71" s="861"/>
      <c r="L71" s="861"/>
      <c r="M71" s="861"/>
      <c r="N71" s="861"/>
      <c r="O71" s="861"/>
      <c r="P71" s="862"/>
      <c r="Q71" s="863">
        <v>332</v>
      </c>
      <c r="R71" s="817"/>
      <c r="S71" s="817"/>
      <c r="T71" s="817"/>
      <c r="U71" s="817"/>
      <c r="V71" s="817">
        <v>324</v>
      </c>
      <c r="W71" s="817"/>
      <c r="X71" s="817"/>
      <c r="Y71" s="817"/>
      <c r="Z71" s="817"/>
      <c r="AA71" s="817">
        <v>8</v>
      </c>
      <c r="AB71" s="817"/>
      <c r="AC71" s="817"/>
      <c r="AD71" s="817"/>
      <c r="AE71" s="817"/>
      <c r="AF71" s="817">
        <v>8</v>
      </c>
      <c r="AG71" s="817"/>
      <c r="AH71" s="817"/>
      <c r="AI71" s="817"/>
      <c r="AJ71" s="817"/>
      <c r="AK71" s="817">
        <v>27</v>
      </c>
      <c r="AL71" s="817"/>
      <c r="AM71" s="817"/>
      <c r="AN71" s="817"/>
      <c r="AO71" s="817"/>
      <c r="AP71" s="817" t="s">
        <v>569</v>
      </c>
      <c r="AQ71" s="817"/>
      <c r="AR71" s="817"/>
      <c r="AS71" s="817"/>
      <c r="AT71" s="817"/>
      <c r="AU71" s="817" t="s">
        <v>569</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555</v>
      </c>
      <c r="C72" s="861"/>
      <c r="D72" s="861"/>
      <c r="E72" s="861"/>
      <c r="F72" s="861"/>
      <c r="G72" s="861"/>
      <c r="H72" s="861"/>
      <c r="I72" s="861"/>
      <c r="J72" s="861"/>
      <c r="K72" s="861"/>
      <c r="L72" s="861"/>
      <c r="M72" s="861"/>
      <c r="N72" s="861"/>
      <c r="O72" s="861"/>
      <c r="P72" s="862"/>
      <c r="Q72" s="863">
        <v>432</v>
      </c>
      <c r="R72" s="817"/>
      <c r="S72" s="817"/>
      <c r="T72" s="817"/>
      <c r="U72" s="817"/>
      <c r="V72" s="817">
        <v>427</v>
      </c>
      <c r="W72" s="817"/>
      <c r="X72" s="817"/>
      <c r="Y72" s="817"/>
      <c r="Z72" s="817"/>
      <c r="AA72" s="817">
        <v>5</v>
      </c>
      <c r="AB72" s="817"/>
      <c r="AC72" s="817"/>
      <c r="AD72" s="817"/>
      <c r="AE72" s="817"/>
      <c r="AF72" s="817">
        <v>5</v>
      </c>
      <c r="AG72" s="817"/>
      <c r="AH72" s="817"/>
      <c r="AI72" s="817"/>
      <c r="AJ72" s="817"/>
      <c r="AK72" s="817">
        <v>9</v>
      </c>
      <c r="AL72" s="817"/>
      <c r="AM72" s="817"/>
      <c r="AN72" s="817"/>
      <c r="AO72" s="817"/>
      <c r="AP72" s="817" t="s">
        <v>569</v>
      </c>
      <c r="AQ72" s="817"/>
      <c r="AR72" s="817"/>
      <c r="AS72" s="817"/>
      <c r="AT72" s="817"/>
      <c r="AU72" s="817" t="s">
        <v>569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556</v>
      </c>
      <c r="C73" s="861"/>
      <c r="D73" s="861"/>
      <c r="E73" s="861"/>
      <c r="F73" s="861"/>
      <c r="G73" s="861"/>
      <c r="H73" s="861"/>
      <c r="I73" s="861"/>
      <c r="J73" s="861"/>
      <c r="K73" s="861"/>
      <c r="L73" s="861"/>
      <c r="M73" s="861"/>
      <c r="N73" s="861"/>
      <c r="O73" s="861"/>
      <c r="P73" s="862"/>
      <c r="Q73" s="863">
        <v>313</v>
      </c>
      <c r="R73" s="817"/>
      <c r="S73" s="817"/>
      <c r="T73" s="817"/>
      <c r="U73" s="817"/>
      <c r="V73" s="817">
        <v>303</v>
      </c>
      <c r="W73" s="817"/>
      <c r="X73" s="817"/>
      <c r="Y73" s="817"/>
      <c r="Z73" s="817"/>
      <c r="AA73" s="817">
        <v>10</v>
      </c>
      <c r="AB73" s="817"/>
      <c r="AC73" s="817"/>
      <c r="AD73" s="817"/>
      <c r="AE73" s="817"/>
      <c r="AF73" s="817">
        <v>10</v>
      </c>
      <c r="AG73" s="817"/>
      <c r="AH73" s="817"/>
      <c r="AI73" s="817"/>
      <c r="AJ73" s="817"/>
      <c r="AK73" s="817">
        <v>82</v>
      </c>
      <c r="AL73" s="817"/>
      <c r="AM73" s="817"/>
      <c r="AN73" s="817"/>
      <c r="AO73" s="817"/>
      <c r="AP73" s="817" t="s">
        <v>569</v>
      </c>
      <c r="AQ73" s="817"/>
      <c r="AR73" s="817"/>
      <c r="AS73" s="817"/>
      <c r="AT73" s="817"/>
      <c r="AU73" s="817" t="s">
        <v>569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557</v>
      </c>
      <c r="C74" s="861"/>
      <c r="D74" s="861"/>
      <c r="E74" s="861"/>
      <c r="F74" s="861"/>
      <c r="G74" s="861"/>
      <c r="H74" s="861"/>
      <c r="I74" s="861"/>
      <c r="J74" s="861"/>
      <c r="K74" s="861"/>
      <c r="L74" s="861"/>
      <c r="M74" s="861"/>
      <c r="N74" s="861"/>
      <c r="O74" s="861"/>
      <c r="P74" s="862"/>
      <c r="Q74" s="863">
        <v>64</v>
      </c>
      <c r="R74" s="817"/>
      <c r="S74" s="817"/>
      <c r="T74" s="817"/>
      <c r="U74" s="817"/>
      <c r="V74" s="817">
        <v>62</v>
      </c>
      <c r="W74" s="817"/>
      <c r="X74" s="817"/>
      <c r="Y74" s="817"/>
      <c r="Z74" s="817"/>
      <c r="AA74" s="817">
        <v>2</v>
      </c>
      <c r="AB74" s="817"/>
      <c r="AC74" s="817"/>
      <c r="AD74" s="817"/>
      <c r="AE74" s="817"/>
      <c r="AF74" s="817">
        <v>2</v>
      </c>
      <c r="AG74" s="817"/>
      <c r="AH74" s="817"/>
      <c r="AI74" s="817"/>
      <c r="AJ74" s="817"/>
      <c r="AK74" s="817" t="s">
        <v>569</v>
      </c>
      <c r="AL74" s="817"/>
      <c r="AM74" s="817"/>
      <c r="AN74" s="817"/>
      <c r="AO74" s="817"/>
      <c r="AP74" s="817" t="s">
        <v>569</v>
      </c>
      <c r="AQ74" s="817"/>
      <c r="AR74" s="817"/>
      <c r="AS74" s="817"/>
      <c r="AT74" s="817"/>
      <c r="AU74" s="817" t="s">
        <v>569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t="s">
        <v>558</v>
      </c>
      <c r="C75" s="861"/>
      <c r="D75" s="861"/>
      <c r="E75" s="861"/>
      <c r="F75" s="861"/>
      <c r="G75" s="861"/>
      <c r="H75" s="861"/>
      <c r="I75" s="861"/>
      <c r="J75" s="861"/>
      <c r="K75" s="861"/>
      <c r="L75" s="861"/>
      <c r="M75" s="861"/>
      <c r="N75" s="861"/>
      <c r="O75" s="861"/>
      <c r="P75" s="862"/>
      <c r="Q75" s="864">
        <v>134</v>
      </c>
      <c r="R75" s="865"/>
      <c r="S75" s="865"/>
      <c r="T75" s="865"/>
      <c r="U75" s="821"/>
      <c r="V75" s="866">
        <v>120</v>
      </c>
      <c r="W75" s="865"/>
      <c r="X75" s="865"/>
      <c r="Y75" s="865"/>
      <c r="Z75" s="821"/>
      <c r="AA75" s="866">
        <v>14</v>
      </c>
      <c r="AB75" s="865"/>
      <c r="AC75" s="865"/>
      <c r="AD75" s="865"/>
      <c r="AE75" s="821"/>
      <c r="AF75" s="866">
        <v>14</v>
      </c>
      <c r="AG75" s="865"/>
      <c r="AH75" s="865"/>
      <c r="AI75" s="865"/>
      <c r="AJ75" s="821"/>
      <c r="AK75" s="866" t="s">
        <v>569</v>
      </c>
      <c r="AL75" s="865"/>
      <c r="AM75" s="865"/>
      <c r="AN75" s="865"/>
      <c r="AO75" s="821"/>
      <c r="AP75" s="866" t="s">
        <v>569</v>
      </c>
      <c r="AQ75" s="865"/>
      <c r="AR75" s="865"/>
      <c r="AS75" s="865"/>
      <c r="AT75" s="821"/>
      <c r="AU75" s="866" t="s">
        <v>569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t="s">
        <v>559</v>
      </c>
      <c r="C76" s="861"/>
      <c r="D76" s="861"/>
      <c r="E76" s="861"/>
      <c r="F76" s="861"/>
      <c r="G76" s="861"/>
      <c r="H76" s="861"/>
      <c r="I76" s="861"/>
      <c r="J76" s="861"/>
      <c r="K76" s="861"/>
      <c r="L76" s="861"/>
      <c r="M76" s="861"/>
      <c r="N76" s="861"/>
      <c r="O76" s="861"/>
      <c r="P76" s="862"/>
      <c r="Q76" s="864">
        <v>7</v>
      </c>
      <c r="R76" s="865"/>
      <c r="S76" s="865"/>
      <c r="T76" s="865"/>
      <c r="U76" s="821"/>
      <c r="V76" s="866">
        <v>5</v>
      </c>
      <c r="W76" s="865"/>
      <c r="X76" s="865"/>
      <c r="Y76" s="865"/>
      <c r="Z76" s="821"/>
      <c r="AA76" s="866">
        <v>2</v>
      </c>
      <c r="AB76" s="865"/>
      <c r="AC76" s="865"/>
      <c r="AD76" s="865"/>
      <c r="AE76" s="821"/>
      <c r="AF76" s="866">
        <v>2</v>
      </c>
      <c r="AG76" s="865"/>
      <c r="AH76" s="865"/>
      <c r="AI76" s="865"/>
      <c r="AJ76" s="821"/>
      <c r="AK76" s="866" t="s">
        <v>569</v>
      </c>
      <c r="AL76" s="865"/>
      <c r="AM76" s="865"/>
      <c r="AN76" s="865"/>
      <c r="AO76" s="821"/>
      <c r="AP76" s="866" t="s">
        <v>569</v>
      </c>
      <c r="AQ76" s="865"/>
      <c r="AR76" s="865"/>
      <c r="AS76" s="865"/>
      <c r="AT76" s="821"/>
      <c r="AU76" s="866" t="s">
        <v>569</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t="s">
        <v>560</v>
      </c>
      <c r="C77" s="861"/>
      <c r="D77" s="861"/>
      <c r="E77" s="861"/>
      <c r="F77" s="861"/>
      <c r="G77" s="861"/>
      <c r="H77" s="861"/>
      <c r="I77" s="861"/>
      <c r="J77" s="861"/>
      <c r="K77" s="861"/>
      <c r="L77" s="861"/>
      <c r="M77" s="861"/>
      <c r="N77" s="861"/>
      <c r="O77" s="861"/>
      <c r="P77" s="862"/>
      <c r="Q77" s="864">
        <v>6749</v>
      </c>
      <c r="R77" s="865"/>
      <c r="S77" s="865"/>
      <c r="T77" s="865"/>
      <c r="U77" s="821"/>
      <c r="V77" s="866">
        <v>5729</v>
      </c>
      <c r="W77" s="865"/>
      <c r="X77" s="865"/>
      <c r="Y77" s="865"/>
      <c r="Z77" s="821"/>
      <c r="AA77" s="866">
        <v>1019</v>
      </c>
      <c r="AB77" s="865"/>
      <c r="AC77" s="865"/>
      <c r="AD77" s="865"/>
      <c r="AE77" s="821"/>
      <c r="AF77" s="866">
        <v>1019</v>
      </c>
      <c r="AG77" s="865"/>
      <c r="AH77" s="865"/>
      <c r="AI77" s="865"/>
      <c r="AJ77" s="821"/>
      <c r="AK77" s="866">
        <v>17</v>
      </c>
      <c r="AL77" s="865"/>
      <c r="AM77" s="865"/>
      <c r="AN77" s="865"/>
      <c r="AO77" s="821"/>
      <c r="AP77" s="866" t="s">
        <v>569</v>
      </c>
      <c r="AQ77" s="865"/>
      <c r="AR77" s="865"/>
      <c r="AS77" s="865"/>
      <c r="AT77" s="821"/>
      <c r="AU77" s="866" t="s">
        <v>569</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t="s">
        <v>561</v>
      </c>
      <c r="C78" s="861"/>
      <c r="D78" s="861"/>
      <c r="E78" s="861"/>
      <c r="F78" s="861"/>
      <c r="G78" s="861"/>
      <c r="H78" s="861"/>
      <c r="I78" s="861"/>
      <c r="J78" s="861"/>
      <c r="K78" s="861"/>
      <c r="L78" s="861"/>
      <c r="M78" s="861"/>
      <c r="N78" s="861"/>
      <c r="O78" s="861"/>
      <c r="P78" s="862"/>
      <c r="Q78" s="863">
        <v>223</v>
      </c>
      <c r="R78" s="817"/>
      <c r="S78" s="817"/>
      <c r="T78" s="817"/>
      <c r="U78" s="817"/>
      <c r="V78" s="817">
        <v>213</v>
      </c>
      <c r="W78" s="817"/>
      <c r="X78" s="817"/>
      <c r="Y78" s="817"/>
      <c r="Z78" s="817"/>
      <c r="AA78" s="817">
        <v>10</v>
      </c>
      <c r="AB78" s="817"/>
      <c r="AC78" s="817"/>
      <c r="AD78" s="817"/>
      <c r="AE78" s="817"/>
      <c r="AF78" s="817">
        <v>10</v>
      </c>
      <c r="AG78" s="817"/>
      <c r="AH78" s="817"/>
      <c r="AI78" s="817"/>
      <c r="AJ78" s="817"/>
      <c r="AK78" s="817" t="s">
        <v>569</v>
      </c>
      <c r="AL78" s="817"/>
      <c r="AM78" s="817"/>
      <c r="AN78" s="817"/>
      <c r="AO78" s="817"/>
      <c r="AP78" s="817" t="s">
        <v>569</v>
      </c>
      <c r="AQ78" s="817"/>
      <c r="AR78" s="817"/>
      <c r="AS78" s="817"/>
      <c r="AT78" s="817"/>
      <c r="AU78" s="817" t="s">
        <v>569</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t="s">
        <v>562</v>
      </c>
      <c r="C79" s="861"/>
      <c r="D79" s="861"/>
      <c r="E79" s="861"/>
      <c r="F79" s="861"/>
      <c r="G79" s="861"/>
      <c r="H79" s="861"/>
      <c r="I79" s="861"/>
      <c r="J79" s="861"/>
      <c r="K79" s="861"/>
      <c r="L79" s="861"/>
      <c r="M79" s="861"/>
      <c r="N79" s="861"/>
      <c r="O79" s="861"/>
      <c r="P79" s="862"/>
      <c r="Q79" s="863">
        <v>5</v>
      </c>
      <c r="R79" s="817"/>
      <c r="S79" s="817"/>
      <c r="T79" s="817"/>
      <c r="U79" s="817"/>
      <c r="V79" s="817">
        <v>2</v>
      </c>
      <c r="W79" s="817"/>
      <c r="X79" s="817"/>
      <c r="Y79" s="817"/>
      <c r="Z79" s="817"/>
      <c r="AA79" s="817">
        <v>2</v>
      </c>
      <c r="AB79" s="817"/>
      <c r="AC79" s="817"/>
      <c r="AD79" s="817"/>
      <c r="AE79" s="817"/>
      <c r="AF79" s="817">
        <v>2</v>
      </c>
      <c r="AG79" s="817"/>
      <c r="AH79" s="817"/>
      <c r="AI79" s="817"/>
      <c r="AJ79" s="817"/>
      <c r="AK79" s="817">
        <v>0</v>
      </c>
      <c r="AL79" s="817"/>
      <c r="AM79" s="817"/>
      <c r="AN79" s="817"/>
      <c r="AO79" s="817"/>
      <c r="AP79" s="817" t="s">
        <v>569</v>
      </c>
      <c r="AQ79" s="817"/>
      <c r="AR79" s="817"/>
      <c r="AS79" s="817"/>
      <c r="AT79" s="817"/>
      <c r="AU79" s="817" t="s">
        <v>569</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t="s">
        <v>563</v>
      </c>
      <c r="C80" s="861"/>
      <c r="D80" s="861"/>
      <c r="E80" s="861"/>
      <c r="F80" s="861"/>
      <c r="G80" s="861"/>
      <c r="H80" s="861"/>
      <c r="I80" s="861"/>
      <c r="J80" s="861"/>
      <c r="K80" s="861"/>
      <c r="L80" s="861"/>
      <c r="M80" s="861"/>
      <c r="N80" s="861"/>
      <c r="O80" s="861"/>
      <c r="P80" s="862"/>
      <c r="Q80" s="863">
        <v>3222</v>
      </c>
      <c r="R80" s="817"/>
      <c r="S80" s="817"/>
      <c r="T80" s="817"/>
      <c r="U80" s="817"/>
      <c r="V80" s="817">
        <v>3181</v>
      </c>
      <c r="W80" s="817"/>
      <c r="X80" s="817"/>
      <c r="Y80" s="817"/>
      <c r="Z80" s="817"/>
      <c r="AA80" s="817">
        <v>41</v>
      </c>
      <c r="AB80" s="817"/>
      <c r="AC80" s="817"/>
      <c r="AD80" s="817"/>
      <c r="AE80" s="817"/>
      <c r="AF80" s="817">
        <v>41</v>
      </c>
      <c r="AG80" s="817"/>
      <c r="AH80" s="817"/>
      <c r="AI80" s="817"/>
      <c r="AJ80" s="817"/>
      <c r="AK80" s="817">
        <v>506</v>
      </c>
      <c r="AL80" s="817"/>
      <c r="AM80" s="817"/>
      <c r="AN80" s="817"/>
      <c r="AO80" s="817"/>
      <c r="AP80" s="817">
        <v>654</v>
      </c>
      <c r="AQ80" s="817"/>
      <c r="AR80" s="817"/>
      <c r="AS80" s="817"/>
      <c r="AT80" s="817"/>
      <c r="AU80" s="817">
        <v>69</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t="s">
        <v>564</v>
      </c>
      <c r="C81" s="861"/>
      <c r="D81" s="861"/>
      <c r="E81" s="861"/>
      <c r="F81" s="861"/>
      <c r="G81" s="861"/>
      <c r="H81" s="861"/>
      <c r="I81" s="861"/>
      <c r="J81" s="861"/>
      <c r="K81" s="861"/>
      <c r="L81" s="861"/>
      <c r="M81" s="861"/>
      <c r="N81" s="861"/>
      <c r="O81" s="861"/>
      <c r="P81" s="862"/>
      <c r="Q81" s="863">
        <v>258</v>
      </c>
      <c r="R81" s="817"/>
      <c r="S81" s="817"/>
      <c r="T81" s="817"/>
      <c r="U81" s="817"/>
      <c r="V81" s="817">
        <v>174</v>
      </c>
      <c r="W81" s="817"/>
      <c r="X81" s="817"/>
      <c r="Y81" s="817"/>
      <c r="Z81" s="817"/>
      <c r="AA81" s="817">
        <v>84</v>
      </c>
      <c r="AB81" s="817"/>
      <c r="AC81" s="817"/>
      <c r="AD81" s="817"/>
      <c r="AE81" s="817"/>
      <c r="AF81" s="817">
        <v>84</v>
      </c>
      <c r="AG81" s="817"/>
      <c r="AH81" s="817"/>
      <c r="AI81" s="817"/>
      <c r="AJ81" s="817"/>
      <c r="AK81" s="817" t="s">
        <v>569</v>
      </c>
      <c r="AL81" s="817"/>
      <c r="AM81" s="817"/>
      <c r="AN81" s="817"/>
      <c r="AO81" s="817"/>
      <c r="AP81" s="817" t="s">
        <v>569</v>
      </c>
      <c r="AQ81" s="817"/>
      <c r="AR81" s="817"/>
      <c r="AS81" s="817"/>
      <c r="AT81" s="817"/>
      <c r="AU81" s="817" t="s">
        <v>569</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t="s">
        <v>565</v>
      </c>
      <c r="C82" s="861"/>
      <c r="D82" s="861"/>
      <c r="E82" s="861"/>
      <c r="F82" s="861"/>
      <c r="G82" s="861"/>
      <c r="H82" s="861"/>
      <c r="I82" s="861"/>
      <c r="J82" s="861"/>
      <c r="K82" s="861"/>
      <c r="L82" s="861"/>
      <c r="M82" s="861"/>
      <c r="N82" s="861"/>
      <c r="O82" s="861"/>
      <c r="P82" s="862"/>
      <c r="Q82" s="863">
        <v>46</v>
      </c>
      <c r="R82" s="817"/>
      <c r="S82" s="817"/>
      <c r="T82" s="817"/>
      <c r="U82" s="817"/>
      <c r="V82" s="817">
        <v>25</v>
      </c>
      <c r="W82" s="817"/>
      <c r="X82" s="817"/>
      <c r="Y82" s="817"/>
      <c r="Z82" s="817"/>
      <c r="AA82" s="817">
        <v>22</v>
      </c>
      <c r="AB82" s="817"/>
      <c r="AC82" s="817"/>
      <c r="AD82" s="817"/>
      <c r="AE82" s="817"/>
      <c r="AF82" s="817">
        <v>22</v>
      </c>
      <c r="AG82" s="817"/>
      <c r="AH82" s="817"/>
      <c r="AI82" s="817"/>
      <c r="AJ82" s="817"/>
      <c r="AK82" s="817" t="s">
        <v>569</v>
      </c>
      <c r="AL82" s="817"/>
      <c r="AM82" s="817"/>
      <c r="AN82" s="817"/>
      <c r="AO82" s="817"/>
      <c r="AP82" s="817" t="s">
        <v>569</v>
      </c>
      <c r="AQ82" s="817"/>
      <c r="AR82" s="817"/>
      <c r="AS82" s="817"/>
      <c r="AT82" s="817"/>
      <c r="AU82" s="817" t="s">
        <v>569</v>
      </c>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t="s">
        <v>566</v>
      </c>
      <c r="C83" s="861"/>
      <c r="D83" s="861"/>
      <c r="E83" s="861"/>
      <c r="F83" s="861"/>
      <c r="G83" s="861"/>
      <c r="H83" s="861"/>
      <c r="I83" s="861"/>
      <c r="J83" s="861"/>
      <c r="K83" s="861"/>
      <c r="L83" s="861"/>
      <c r="M83" s="861"/>
      <c r="N83" s="861"/>
      <c r="O83" s="861"/>
      <c r="P83" s="862"/>
      <c r="Q83" s="863">
        <v>247</v>
      </c>
      <c r="R83" s="817"/>
      <c r="S83" s="817"/>
      <c r="T83" s="817"/>
      <c r="U83" s="817"/>
      <c r="V83" s="817">
        <v>243</v>
      </c>
      <c r="W83" s="817"/>
      <c r="X83" s="817"/>
      <c r="Y83" s="817"/>
      <c r="Z83" s="817"/>
      <c r="AA83" s="817">
        <v>4</v>
      </c>
      <c r="AB83" s="817"/>
      <c r="AC83" s="817"/>
      <c r="AD83" s="817"/>
      <c r="AE83" s="817"/>
      <c r="AF83" s="817">
        <v>4</v>
      </c>
      <c r="AG83" s="817"/>
      <c r="AH83" s="817"/>
      <c r="AI83" s="817"/>
      <c r="AJ83" s="817"/>
      <c r="AK83" s="817">
        <v>12</v>
      </c>
      <c r="AL83" s="817"/>
      <c r="AM83" s="817"/>
      <c r="AN83" s="817"/>
      <c r="AO83" s="817"/>
      <c r="AP83" s="817" t="s">
        <v>569</v>
      </c>
      <c r="AQ83" s="817"/>
      <c r="AR83" s="817"/>
      <c r="AS83" s="817"/>
      <c r="AT83" s="817"/>
      <c r="AU83" s="817" t="s">
        <v>569</v>
      </c>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t="s">
        <v>567</v>
      </c>
      <c r="C84" s="861"/>
      <c r="D84" s="861"/>
      <c r="E84" s="861"/>
      <c r="F84" s="861"/>
      <c r="G84" s="861"/>
      <c r="H84" s="861"/>
      <c r="I84" s="861"/>
      <c r="J84" s="861"/>
      <c r="K84" s="861"/>
      <c r="L84" s="861"/>
      <c r="M84" s="861"/>
      <c r="N84" s="861"/>
      <c r="O84" s="861"/>
      <c r="P84" s="862"/>
      <c r="Q84" s="863">
        <v>261956</v>
      </c>
      <c r="R84" s="817"/>
      <c r="S84" s="817"/>
      <c r="T84" s="817"/>
      <c r="U84" s="817"/>
      <c r="V84" s="817">
        <v>256155</v>
      </c>
      <c r="W84" s="817"/>
      <c r="X84" s="817"/>
      <c r="Y84" s="817"/>
      <c r="Z84" s="817"/>
      <c r="AA84" s="817">
        <v>5801</v>
      </c>
      <c r="AB84" s="817"/>
      <c r="AC84" s="817"/>
      <c r="AD84" s="817"/>
      <c r="AE84" s="817"/>
      <c r="AF84" s="817">
        <v>5801</v>
      </c>
      <c r="AG84" s="817"/>
      <c r="AH84" s="817"/>
      <c r="AI84" s="817"/>
      <c r="AJ84" s="817"/>
      <c r="AK84" s="817" t="s">
        <v>569</v>
      </c>
      <c r="AL84" s="817"/>
      <c r="AM84" s="817"/>
      <c r="AN84" s="817"/>
      <c r="AO84" s="817"/>
      <c r="AP84" s="817" t="s">
        <v>569</v>
      </c>
      <c r="AQ84" s="817"/>
      <c r="AR84" s="817"/>
      <c r="AS84" s="817"/>
      <c r="AT84" s="817"/>
      <c r="AU84" s="817" t="s">
        <v>569</v>
      </c>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7029</v>
      </c>
      <c r="AG88" s="831"/>
      <c r="AH88" s="831"/>
      <c r="AI88" s="831"/>
      <c r="AJ88" s="831"/>
      <c r="AK88" s="828"/>
      <c r="AL88" s="828"/>
      <c r="AM88" s="828"/>
      <c r="AN88" s="828"/>
      <c r="AO88" s="828"/>
      <c r="AP88" s="831">
        <v>1323</v>
      </c>
      <c r="AQ88" s="831"/>
      <c r="AR88" s="831"/>
      <c r="AS88" s="831"/>
      <c r="AT88" s="831"/>
      <c r="AU88" s="831">
        <v>69</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v>
      </c>
      <c r="CS102" s="839"/>
      <c r="CT102" s="839"/>
      <c r="CU102" s="839"/>
      <c r="CV102" s="878"/>
      <c r="CW102" s="877"/>
      <c r="CX102" s="839"/>
      <c r="CY102" s="839"/>
      <c r="CZ102" s="839"/>
      <c r="DA102" s="878"/>
      <c r="DB102" s="877"/>
      <c r="DC102" s="839"/>
      <c r="DD102" s="839"/>
      <c r="DE102" s="839"/>
      <c r="DF102" s="878"/>
      <c r="DG102" s="877">
        <v>19</v>
      </c>
      <c r="DH102" s="839"/>
      <c r="DI102" s="839"/>
      <c r="DJ102" s="839"/>
      <c r="DK102" s="878"/>
      <c r="DL102" s="877"/>
      <c r="DM102" s="839"/>
      <c r="DN102" s="839"/>
      <c r="DO102" s="839"/>
      <c r="DP102" s="878"/>
      <c r="DQ102" s="877">
        <v>69</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482228</v>
      </c>
      <c r="AB110" s="887"/>
      <c r="AC110" s="887"/>
      <c r="AD110" s="887"/>
      <c r="AE110" s="888"/>
      <c r="AF110" s="889">
        <v>489445</v>
      </c>
      <c r="AG110" s="887"/>
      <c r="AH110" s="887"/>
      <c r="AI110" s="887"/>
      <c r="AJ110" s="888"/>
      <c r="AK110" s="889">
        <v>475458</v>
      </c>
      <c r="AL110" s="887"/>
      <c r="AM110" s="887"/>
      <c r="AN110" s="887"/>
      <c r="AO110" s="888"/>
      <c r="AP110" s="890">
        <v>11.6</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5603053</v>
      </c>
      <c r="BR110" s="918"/>
      <c r="BS110" s="918"/>
      <c r="BT110" s="918"/>
      <c r="BU110" s="918"/>
      <c r="BV110" s="918">
        <v>5574783</v>
      </c>
      <c r="BW110" s="918"/>
      <c r="BX110" s="918"/>
      <c r="BY110" s="918"/>
      <c r="BZ110" s="918"/>
      <c r="CA110" s="918">
        <v>5832190</v>
      </c>
      <c r="CB110" s="918"/>
      <c r="CC110" s="918"/>
      <c r="CD110" s="918"/>
      <c r="CE110" s="918"/>
      <c r="CF110" s="931">
        <v>142.4</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20714</v>
      </c>
      <c r="BR111" s="913"/>
      <c r="BS111" s="913"/>
      <c r="BT111" s="913"/>
      <c r="BU111" s="913"/>
      <c r="BV111" s="913">
        <v>23061</v>
      </c>
      <c r="BW111" s="913"/>
      <c r="BX111" s="913"/>
      <c r="BY111" s="913"/>
      <c r="BZ111" s="913"/>
      <c r="CA111" s="913">
        <v>19439</v>
      </c>
      <c r="CB111" s="913"/>
      <c r="CC111" s="913"/>
      <c r="CD111" s="913"/>
      <c r="CE111" s="913"/>
      <c r="CF111" s="907">
        <v>0.5</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4886571</v>
      </c>
      <c r="BR112" s="913"/>
      <c r="BS112" s="913"/>
      <c r="BT112" s="913"/>
      <c r="BU112" s="913"/>
      <c r="BV112" s="913">
        <v>4623886</v>
      </c>
      <c r="BW112" s="913"/>
      <c r="BX112" s="913"/>
      <c r="BY112" s="913"/>
      <c r="BZ112" s="913"/>
      <c r="CA112" s="913">
        <v>3882617</v>
      </c>
      <c r="CB112" s="913"/>
      <c r="CC112" s="913"/>
      <c r="CD112" s="913"/>
      <c r="CE112" s="913"/>
      <c r="CF112" s="907">
        <v>94.8</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338922</v>
      </c>
      <c r="AB113" s="925"/>
      <c r="AC113" s="925"/>
      <c r="AD113" s="925"/>
      <c r="AE113" s="926"/>
      <c r="AF113" s="927">
        <v>355716</v>
      </c>
      <c r="AG113" s="925"/>
      <c r="AH113" s="925"/>
      <c r="AI113" s="925"/>
      <c r="AJ113" s="926"/>
      <c r="AK113" s="927">
        <v>353895</v>
      </c>
      <c r="AL113" s="925"/>
      <c r="AM113" s="925"/>
      <c r="AN113" s="925"/>
      <c r="AO113" s="926"/>
      <c r="AP113" s="928">
        <v>8.6</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73110</v>
      </c>
      <c r="BR113" s="913"/>
      <c r="BS113" s="913"/>
      <c r="BT113" s="913"/>
      <c r="BU113" s="913"/>
      <c r="BV113" s="913">
        <v>56663</v>
      </c>
      <c r="BW113" s="913"/>
      <c r="BX113" s="913"/>
      <c r="BY113" s="913"/>
      <c r="BZ113" s="913"/>
      <c r="CA113" s="913">
        <v>69163</v>
      </c>
      <c r="CB113" s="913"/>
      <c r="CC113" s="913"/>
      <c r="CD113" s="913"/>
      <c r="CE113" s="913"/>
      <c r="CF113" s="907">
        <v>1.7</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19289</v>
      </c>
      <c r="AB114" s="946"/>
      <c r="AC114" s="946"/>
      <c r="AD114" s="946"/>
      <c r="AE114" s="947"/>
      <c r="AF114" s="948">
        <v>21120</v>
      </c>
      <c r="AG114" s="946"/>
      <c r="AH114" s="946"/>
      <c r="AI114" s="946"/>
      <c r="AJ114" s="947"/>
      <c r="AK114" s="948">
        <v>22761</v>
      </c>
      <c r="AL114" s="946"/>
      <c r="AM114" s="946"/>
      <c r="AN114" s="946"/>
      <c r="AO114" s="947"/>
      <c r="AP114" s="949">
        <v>0.6</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1834</v>
      </c>
      <c r="BR114" s="913"/>
      <c r="BS114" s="913"/>
      <c r="BT114" s="913"/>
      <c r="BU114" s="913"/>
      <c r="BV114" s="913" t="s">
        <v>121</v>
      </c>
      <c r="BW114" s="913"/>
      <c r="BX114" s="913"/>
      <c r="BY114" s="913"/>
      <c r="BZ114" s="913"/>
      <c r="CA114" s="913" t="s">
        <v>121</v>
      </c>
      <c r="CB114" s="913"/>
      <c r="CC114" s="913"/>
      <c r="CD114" s="913"/>
      <c r="CE114" s="913"/>
      <c r="CF114" s="907" t="s">
        <v>121</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20714</v>
      </c>
      <c r="DH115" s="946"/>
      <c r="DI115" s="946"/>
      <c r="DJ115" s="946"/>
      <c r="DK115" s="947"/>
      <c r="DL115" s="948">
        <v>23061</v>
      </c>
      <c r="DM115" s="946"/>
      <c r="DN115" s="946"/>
      <c r="DO115" s="946"/>
      <c r="DP115" s="947"/>
      <c r="DQ115" s="948">
        <v>19439</v>
      </c>
      <c r="DR115" s="946"/>
      <c r="DS115" s="946"/>
      <c r="DT115" s="946"/>
      <c r="DU115" s="947"/>
      <c r="DV115" s="949">
        <v>0.5</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82</v>
      </c>
      <c r="AB116" s="946"/>
      <c r="AC116" s="946"/>
      <c r="AD116" s="946"/>
      <c r="AE116" s="947"/>
      <c r="AF116" s="948" t="s">
        <v>121</v>
      </c>
      <c r="AG116" s="946"/>
      <c r="AH116" s="946"/>
      <c r="AI116" s="946"/>
      <c r="AJ116" s="947"/>
      <c r="AK116" s="948">
        <v>20</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840521</v>
      </c>
      <c r="AB117" s="966"/>
      <c r="AC117" s="966"/>
      <c r="AD117" s="966"/>
      <c r="AE117" s="967"/>
      <c r="AF117" s="968">
        <v>866281</v>
      </c>
      <c r="AG117" s="966"/>
      <c r="AH117" s="966"/>
      <c r="AI117" s="966"/>
      <c r="AJ117" s="967"/>
      <c r="AK117" s="968">
        <v>852134</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10585282</v>
      </c>
      <c r="BR119" s="987"/>
      <c r="BS119" s="987"/>
      <c r="BT119" s="987"/>
      <c r="BU119" s="987"/>
      <c r="BV119" s="987">
        <v>10278393</v>
      </c>
      <c r="BW119" s="987"/>
      <c r="BX119" s="987"/>
      <c r="BY119" s="987"/>
      <c r="BZ119" s="987"/>
      <c r="CA119" s="987">
        <v>9803409</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2857286</v>
      </c>
      <c r="BR120" s="918"/>
      <c r="BS120" s="918"/>
      <c r="BT120" s="918"/>
      <c r="BU120" s="918"/>
      <c r="BV120" s="918">
        <v>2737892</v>
      </c>
      <c r="BW120" s="918"/>
      <c r="BX120" s="918"/>
      <c r="BY120" s="918"/>
      <c r="BZ120" s="918"/>
      <c r="CA120" s="918">
        <v>2914598</v>
      </c>
      <c r="CB120" s="918"/>
      <c r="CC120" s="918"/>
      <c r="CD120" s="918"/>
      <c r="CE120" s="918"/>
      <c r="CF120" s="931">
        <v>71.2</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4085360</v>
      </c>
      <c r="DH120" s="918"/>
      <c r="DI120" s="918"/>
      <c r="DJ120" s="918"/>
      <c r="DK120" s="918"/>
      <c r="DL120" s="918">
        <v>4354275</v>
      </c>
      <c r="DM120" s="918"/>
      <c r="DN120" s="918"/>
      <c r="DO120" s="918"/>
      <c r="DP120" s="918"/>
      <c r="DQ120" s="918">
        <v>3651245</v>
      </c>
      <c r="DR120" s="918"/>
      <c r="DS120" s="918"/>
      <c r="DT120" s="918"/>
      <c r="DU120" s="918"/>
      <c r="DV120" s="919">
        <v>89.2</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5076</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351401</v>
      </c>
      <c r="DH121" s="913"/>
      <c r="DI121" s="913"/>
      <c r="DJ121" s="913"/>
      <c r="DK121" s="913"/>
      <c r="DL121" s="913">
        <v>266265</v>
      </c>
      <c r="DM121" s="913"/>
      <c r="DN121" s="913"/>
      <c r="DO121" s="913"/>
      <c r="DP121" s="913"/>
      <c r="DQ121" s="913">
        <v>228186</v>
      </c>
      <c r="DR121" s="913"/>
      <c r="DS121" s="913"/>
      <c r="DT121" s="913"/>
      <c r="DU121" s="913"/>
      <c r="DV121" s="914">
        <v>5.6</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6617683</v>
      </c>
      <c r="BR122" s="987"/>
      <c r="BS122" s="987"/>
      <c r="BT122" s="987"/>
      <c r="BU122" s="987"/>
      <c r="BV122" s="987">
        <v>6556603</v>
      </c>
      <c r="BW122" s="987"/>
      <c r="BX122" s="987"/>
      <c r="BY122" s="987"/>
      <c r="BZ122" s="987"/>
      <c r="CA122" s="987">
        <v>6550184</v>
      </c>
      <c r="CB122" s="987"/>
      <c r="CC122" s="987"/>
      <c r="CD122" s="987"/>
      <c r="CE122" s="987"/>
      <c r="CF122" s="1004">
        <v>160</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27517</v>
      </c>
      <c r="DH122" s="913"/>
      <c r="DI122" s="913"/>
      <c r="DJ122" s="913"/>
      <c r="DK122" s="913"/>
      <c r="DL122" s="913">
        <v>3346</v>
      </c>
      <c r="DM122" s="913"/>
      <c r="DN122" s="913"/>
      <c r="DO122" s="913"/>
      <c r="DP122" s="913"/>
      <c r="DQ122" s="913">
        <v>3186</v>
      </c>
      <c r="DR122" s="913"/>
      <c r="DS122" s="913"/>
      <c r="DT122" s="913"/>
      <c r="DU122" s="913"/>
      <c r="DV122" s="914">
        <v>0.1</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9480045</v>
      </c>
      <c r="BR123" s="1051"/>
      <c r="BS123" s="1051"/>
      <c r="BT123" s="1051"/>
      <c r="BU123" s="1051"/>
      <c r="BV123" s="1051">
        <v>9294495</v>
      </c>
      <c r="BW123" s="1051"/>
      <c r="BX123" s="1051"/>
      <c r="BY123" s="1051"/>
      <c r="BZ123" s="1051"/>
      <c r="CA123" s="1051">
        <v>9464782</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28.4</v>
      </c>
      <c r="BR124" s="1014"/>
      <c r="BS124" s="1014"/>
      <c r="BT124" s="1014"/>
      <c r="BU124" s="1014"/>
      <c r="BV124" s="1014">
        <v>24.9</v>
      </c>
      <c r="BW124" s="1014"/>
      <c r="BX124" s="1014"/>
      <c r="BY124" s="1014"/>
      <c r="BZ124" s="1014"/>
      <c r="CA124" s="1014">
        <v>8.1999999999999993</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422293</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6110</v>
      </c>
      <c r="AB128" s="1033"/>
      <c r="AC128" s="1033"/>
      <c r="AD128" s="1033"/>
      <c r="AE128" s="1034"/>
      <c r="AF128" s="1035">
        <v>4718</v>
      </c>
      <c r="AG128" s="1033"/>
      <c r="AH128" s="1033"/>
      <c r="AI128" s="1033"/>
      <c r="AJ128" s="1034"/>
      <c r="AK128" s="1035" t="s">
        <v>121</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4464276</v>
      </c>
      <c r="AB129" s="946"/>
      <c r="AC129" s="946"/>
      <c r="AD129" s="946"/>
      <c r="AE129" s="947"/>
      <c r="AF129" s="948">
        <v>4504558</v>
      </c>
      <c r="AG129" s="946"/>
      <c r="AH129" s="946"/>
      <c r="AI129" s="946"/>
      <c r="AJ129" s="947"/>
      <c r="AK129" s="948">
        <v>4643202</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584493</v>
      </c>
      <c r="AB130" s="946"/>
      <c r="AC130" s="946"/>
      <c r="AD130" s="946"/>
      <c r="AE130" s="947"/>
      <c r="AF130" s="948">
        <v>560535</v>
      </c>
      <c r="AG130" s="946"/>
      <c r="AH130" s="946"/>
      <c r="AI130" s="946"/>
      <c r="AJ130" s="947"/>
      <c r="AK130" s="948">
        <v>548328</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7.1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3879783</v>
      </c>
      <c r="AB131" s="973"/>
      <c r="AC131" s="973"/>
      <c r="AD131" s="973"/>
      <c r="AE131" s="974"/>
      <c r="AF131" s="972">
        <v>3944023</v>
      </c>
      <c r="AG131" s="973"/>
      <c r="AH131" s="973"/>
      <c r="AI131" s="973"/>
      <c r="AJ131" s="974"/>
      <c r="AK131" s="972">
        <v>4094874</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8.1999999999999993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6.4415458289999998</v>
      </c>
      <c r="AB132" s="1084"/>
      <c r="AC132" s="1084"/>
      <c r="AD132" s="1084"/>
      <c r="AE132" s="1085"/>
      <c r="AF132" s="1086">
        <v>7.6325112710000003</v>
      </c>
      <c r="AG132" s="1084"/>
      <c r="AH132" s="1084"/>
      <c r="AI132" s="1084"/>
      <c r="AJ132" s="1085"/>
      <c r="AK132" s="1086">
        <v>7.4191782210000001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5.9</v>
      </c>
      <c r="AB133" s="1067"/>
      <c r="AC133" s="1067"/>
      <c r="AD133" s="1067"/>
      <c r="AE133" s="1068"/>
      <c r="AF133" s="1066">
        <v>6.4</v>
      </c>
      <c r="AG133" s="1067"/>
      <c r="AH133" s="1067"/>
      <c r="AI133" s="1067"/>
      <c r="AJ133" s="1068"/>
      <c r="AK133" s="1066">
        <v>7.1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vqPtY60AEqgmkvpxjB5DYIE+uuLSq6u/Pjq5r0sO5RjCeeTFrfi/kAALDAsFyO6EZK+ahJOaRDhP9ZwU3Hk9Q==" saltValue="/WrKdOIqIMY2eVypyynR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F58" zoomScaleNormal="85" zoomScaleSheetLayoutView="100" workbookViewId="0">
      <selection activeCell="CV72" sqref="CV72"/>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BpKc7alQlUNTqOEhR6j6y9Zn0ag0mzsBVnDnl+3nCsJHEE9MONNk4ffoKyUnsv5RFZUhecIcway6Q63TD04VQ==" saltValue="lO1eY3y1e3kcJnqhOvZc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F52"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YY1KYftm4atdS4tEkYLcrUoHVWudwKde6QOYpAnsINB+5P6731iOGS93B4+x564bYMAjpB66wcBiwJi3uCBFQ==" saltValue="ZzVAmowpnmB93Xy0R+pJl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4"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1085519</v>
      </c>
      <c r="AP9" s="262">
        <v>72199</v>
      </c>
      <c r="AQ9" s="263">
        <v>110873</v>
      </c>
      <c r="AR9" s="264">
        <v>-34.9</v>
      </c>
    </row>
    <row r="10" spans="1:46" ht="13.5" customHeight="1" x14ac:dyDescent="0.2">
      <c r="A10" s="247"/>
      <c r="AK10" s="1103" t="s">
        <v>486</v>
      </c>
      <c r="AL10" s="1104"/>
      <c r="AM10" s="1104"/>
      <c r="AN10" s="1105"/>
      <c r="AO10" s="265">
        <v>19501</v>
      </c>
      <c r="AP10" s="265">
        <v>1297</v>
      </c>
      <c r="AQ10" s="266">
        <v>12701</v>
      </c>
      <c r="AR10" s="267">
        <v>-89.8</v>
      </c>
    </row>
    <row r="11" spans="1:46" ht="13.5" customHeight="1" x14ac:dyDescent="0.2">
      <c r="A11" s="247"/>
      <c r="AK11" s="1103" t="s">
        <v>487</v>
      </c>
      <c r="AL11" s="1104"/>
      <c r="AM11" s="1104"/>
      <c r="AN11" s="1105"/>
      <c r="AO11" s="265">
        <v>3215</v>
      </c>
      <c r="AP11" s="265">
        <v>214</v>
      </c>
      <c r="AQ11" s="266">
        <v>1473</v>
      </c>
      <c r="AR11" s="267">
        <v>-85.5</v>
      </c>
    </row>
    <row r="12" spans="1:46" ht="13.5" customHeight="1" x14ac:dyDescent="0.2">
      <c r="A12" s="247"/>
      <c r="AK12" s="1103" t="s">
        <v>488</v>
      </c>
      <c r="AL12" s="1104"/>
      <c r="AM12" s="1104"/>
      <c r="AN12" s="1105"/>
      <c r="AO12" s="265" t="s">
        <v>489</v>
      </c>
      <c r="AP12" s="265" t="s">
        <v>489</v>
      </c>
      <c r="AQ12" s="266">
        <v>4</v>
      </c>
      <c r="AR12" s="267" t="s">
        <v>489</v>
      </c>
    </row>
    <row r="13" spans="1:46" ht="13.5" customHeight="1" x14ac:dyDescent="0.2">
      <c r="A13" s="247"/>
      <c r="AK13" s="1103" t="s">
        <v>490</v>
      </c>
      <c r="AL13" s="1104"/>
      <c r="AM13" s="1104"/>
      <c r="AN13" s="1105"/>
      <c r="AO13" s="265" t="s">
        <v>489</v>
      </c>
      <c r="AP13" s="265" t="s">
        <v>489</v>
      </c>
      <c r="AQ13" s="266">
        <v>3598</v>
      </c>
      <c r="AR13" s="267" t="s">
        <v>489</v>
      </c>
    </row>
    <row r="14" spans="1:46" ht="13.5" customHeight="1" x14ac:dyDescent="0.2">
      <c r="A14" s="247"/>
      <c r="AK14" s="1103" t="s">
        <v>491</v>
      </c>
      <c r="AL14" s="1104"/>
      <c r="AM14" s="1104"/>
      <c r="AN14" s="1105"/>
      <c r="AO14" s="265">
        <v>17064</v>
      </c>
      <c r="AP14" s="265">
        <v>1135</v>
      </c>
      <c r="AQ14" s="266">
        <v>2175</v>
      </c>
      <c r="AR14" s="267">
        <v>-47.8</v>
      </c>
    </row>
    <row r="15" spans="1:46" ht="13.5" customHeight="1" x14ac:dyDescent="0.2">
      <c r="A15" s="247"/>
      <c r="AK15" s="1106" t="s">
        <v>492</v>
      </c>
      <c r="AL15" s="1107"/>
      <c r="AM15" s="1107"/>
      <c r="AN15" s="1108"/>
      <c r="AO15" s="265">
        <v>-65170</v>
      </c>
      <c r="AP15" s="265">
        <v>-4335</v>
      </c>
      <c r="AQ15" s="266">
        <v>-6566</v>
      </c>
      <c r="AR15" s="267">
        <v>-34</v>
      </c>
    </row>
    <row r="16" spans="1:46" ht="13" x14ac:dyDescent="0.2">
      <c r="A16" s="247"/>
      <c r="AK16" s="1106" t="s">
        <v>177</v>
      </c>
      <c r="AL16" s="1107"/>
      <c r="AM16" s="1107"/>
      <c r="AN16" s="1108"/>
      <c r="AO16" s="265">
        <v>1060129</v>
      </c>
      <c r="AP16" s="265">
        <v>70511</v>
      </c>
      <c r="AQ16" s="266">
        <v>124259</v>
      </c>
      <c r="AR16" s="267">
        <v>-43.3</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6.98</v>
      </c>
      <c r="AP21" s="278">
        <v>10.18</v>
      </c>
      <c r="AQ21" s="279">
        <v>-3.2</v>
      </c>
      <c r="AS21" s="280"/>
      <c r="AT21" s="276"/>
    </row>
    <row r="22" spans="1:46" s="248" customFormat="1" ht="13" x14ac:dyDescent="0.2">
      <c r="A22" s="276"/>
      <c r="AK22" s="1109" t="s">
        <v>498</v>
      </c>
      <c r="AL22" s="1110"/>
      <c r="AM22" s="1110"/>
      <c r="AN22" s="1111"/>
      <c r="AO22" s="281">
        <v>96.1</v>
      </c>
      <c r="AP22" s="282">
        <v>96.1</v>
      </c>
      <c r="AQ22" s="283">
        <v>0</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475458</v>
      </c>
      <c r="AP32" s="291">
        <v>31623</v>
      </c>
      <c r="AQ32" s="292">
        <v>56040</v>
      </c>
      <c r="AR32" s="293">
        <v>-43.6</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t="s">
        <v>489</v>
      </c>
      <c r="AR34" s="293" t="s">
        <v>489</v>
      </c>
    </row>
    <row r="35" spans="1:46" ht="27" customHeight="1" x14ac:dyDescent="0.2">
      <c r="A35" s="247"/>
      <c r="AK35" s="1117" t="s">
        <v>505</v>
      </c>
      <c r="AL35" s="1118"/>
      <c r="AM35" s="1118"/>
      <c r="AN35" s="1119"/>
      <c r="AO35" s="291">
        <v>353895</v>
      </c>
      <c r="AP35" s="291">
        <v>23538</v>
      </c>
      <c r="AQ35" s="292">
        <v>19608</v>
      </c>
      <c r="AR35" s="293">
        <v>20</v>
      </c>
    </row>
    <row r="36" spans="1:46" ht="27" customHeight="1" x14ac:dyDescent="0.2">
      <c r="A36" s="247"/>
      <c r="AK36" s="1117" t="s">
        <v>506</v>
      </c>
      <c r="AL36" s="1118"/>
      <c r="AM36" s="1118"/>
      <c r="AN36" s="1119"/>
      <c r="AO36" s="291">
        <v>22761</v>
      </c>
      <c r="AP36" s="291">
        <v>1514</v>
      </c>
      <c r="AQ36" s="292">
        <v>3090</v>
      </c>
      <c r="AR36" s="293">
        <v>-51</v>
      </c>
    </row>
    <row r="37" spans="1:46" ht="13.5" customHeight="1" x14ac:dyDescent="0.2">
      <c r="A37" s="247"/>
      <c r="AK37" s="1117" t="s">
        <v>507</v>
      </c>
      <c r="AL37" s="1118"/>
      <c r="AM37" s="1118"/>
      <c r="AN37" s="1119"/>
      <c r="AO37" s="291" t="s">
        <v>489</v>
      </c>
      <c r="AP37" s="291" t="s">
        <v>489</v>
      </c>
      <c r="AQ37" s="292">
        <v>590</v>
      </c>
      <c r="AR37" s="293" t="s">
        <v>489</v>
      </c>
    </row>
    <row r="38" spans="1:46" ht="27" customHeight="1" x14ac:dyDescent="0.2">
      <c r="A38" s="247"/>
      <c r="AK38" s="1120" t="s">
        <v>508</v>
      </c>
      <c r="AL38" s="1121"/>
      <c r="AM38" s="1121"/>
      <c r="AN38" s="1122"/>
      <c r="AO38" s="294">
        <v>20</v>
      </c>
      <c r="AP38" s="294">
        <v>1</v>
      </c>
      <c r="AQ38" s="295">
        <v>10</v>
      </c>
      <c r="AR38" s="283">
        <v>-90</v>
      </c>
      <c r="AS38" s="290"/>
    </row>
    <row r="39" spans="1:46" ht="13" x14ac:dyDescent="0.2">
      <c r="A39" s="247"/>
      <c r="AK39" s="1120" t="s">
        <v>509</v>
      </c>
      <c r="AL39" s="1121"/>
      <c r="AM39" s="1121"/>
      <c r="AN39" s="1122"/>
      <c r="AO39" s="291" t="s">
        <v>489</v>
      </c>
      <c r="AP39" s="291" t="s">
        <v>489</v>
      </c>
      <c r="AQ39" s="292">
        <v>-2093</v>
      </c>
      <c r="AR39" s="293" t="s">
        <v>489</v>
      </c>
      <c r="AS39" s="290"/>
    </row>
    <row r="40" spans="1:46" ht="27" customHeight="1" x14ac:dyDescent="0.2">
      <c r="A40" s="247"/>
      <c r="AK40" s="1117" t="s">
        <v>510</v>
      </c>
      <c r="AL40" s="1118"/>
      <c r="AM40" s="1118"/>
      <c r="AN40" s="1119"/>
      <c r="AO40" s="291">
        <v>-548328</v>
      </c>
      <c r="AP40" s="291">
        <v>-36470</v>
      </c>
      <c r="AQ40" s="292">
        <v>-52347</v>
      </c>
      <c r="AR40" s="293">
        <v>-30.3</v>
      </c>
      <c r="AS40" s="290"/>
    </row>
    <row r="41" spans="1:46" ht="13" x14ac:dyDescent="0.2">
      <c r="A41" s="247"/>
      <c r="AK41" s="1123" t="s">
        <v>287</v>
      </c>
      <c r="AL41" s="1124"/>
      <c r="AM41" s="1124"/>
      <c r="AN41" s="1125"/>
      <c r="AO41" s="291">
        <v>303806</v>
      </c>
      <c r="AP41" s="291">
        <v>20207</v>
      </c>
      <c r="AQ41" s="292">
        <v>24899</v>
      </c>
      <c r="AR41" s="293">
        <v>-18.8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642525</v>
      </c>
      <c r="AN51" s="313">
        <v>41782</v>
      </c>
      <c r="AO51" s="314">
        <v>45.3</v>
      </c>
      <c r="AP51" s="315">
        <v>84459</v>
      </c>
      <c r="AQ51" s="316">
        <v>1.6</v>
      </c>
      <c r="AR51" s="317">
        <v>43.7</v>
      </c>
    </row>
    <row r="52" spans="1:44" ht="13" x14ac:dyDescent="0.2">
      <c r="A52" s="247"/>
      <c r="AK52" s="318"/>
      <c r="AL52" s="319" t="s">
        <v>520</v>
      </c>
      <c r="AM52" s="320">
        <v>347971</v>
      </c>
      <c r="AN52" s="321">
        <v>22628</v>
      </c>
      <c r="AO52" s="322">
        <v>24.9</v>
      </c>
      <c r="AP52" s="323">
        <v>47314</v>
      </c>
      <c r="AQ52" s="324">
        <v>14.3</v>
      </c>
      <c r="AR52" s="325">
        <v>10.6</v>
      </c>
    </row>
    <row r="53" spans="1:44" ht="13" x14ac:dyDescent="0.2">
      <c r="A53" s="247"/>
      <c r="AK53" s="303" t="s">
        <v>521</v>
      </c>
      <c r="AL53" s="304"/>
      <c r="AM53" s="312">
        <v>853455</v>
      </c>
      <c r="AN53" s="313">
        <v>55887</v>
      </c>
      <c r="AO53" s="314">
        <v>33.799999999999997</v>
      </c>
      <c r="AP53" s="315">
        <v>74568</v>
      </c>
      <c r="AQ53" s="316">
        <v>-11.7</v>
      </c>
      <c r="AR53" s="317">
        <v>45.5</v>
      </c>
    </row>
    <row r="54" spans="1:44" ht="13" x14ac:dyDescent="0.2">
      <c r="A54" s="247"/>
      <c r="AK54" s="318"/>
      <c r="AL54" s="319" t="s">
        <v>520</v>
      </c>
      <c r="AM54" s="320">
        <v>491913</v>
      </c>
      <c r="AN54" s="321">
        <v>32212</v>
      </c>
      <c r="AO54" s="322">
        <v>42.4</v>
      </c>
      <c r="AP54" s="323">
        <v>42558</v>
      </c>
      <c r="AQ54" s="324">
        <v>-10.1</v>
      </c>
      <c r="AR54" s="325">
        <v>52.5</v>
      </c>
    </row>
    <row r="55" spans="1:44" ht="13" x14ac:dyDescent="0.2">
      <c r="A55" s="247"/>
      <c r="AK55" s="303" t="s">
        <v>522</v>
      </c>
      <c r="AL55" s="304"/>
      <c r="AM55" s="312">
        <v>786583</v>
      </c>
      <c r="AN55" s="313">
        <v>51879</v>
      </c>
      <c r="AO55" s="314">
        <v>-7.2</v>
      </c>
      <c r="AP55" s="315">
        <v>73693</v>
      </c>
      <c r="AQ55" s="316">
        <v>-1.2</v>
      </c>
      <c r="AR55" s="317">
        <v>-6</v>
      </c>
    </row>
    <row r="56" spans="1:44" ht="13" x14ac:dyDescent="0.2">
      <c r="A56" s="247"/>
      <c r="AK56" s="318"/>
      <c r="AL56" s="319" t="s">
        <v>520</v>
      </c>
      <c r="AM56" s="320">
        <v>506663</v>
      </c>
      <c r="AN56" s="321">
        <v>33417</v>
      </c>
      <c r="AO56" s="322">
        <v>3.7</v>
      </c>
      <c r="AP56" s="323">
        <v>44203</v>
      </c>
      <c r="AQ56" s="324">
        <v>3.9</v>
      </c>
      <c r="AR56" s="325">
        <v>-0.2</v>
      </c>
    </row>
    <row r="57" spans="1:44" ht="13" x14ac:dyDescent="0.2">
      <c r="A57" s="247"/>
      <c r="AK57" s="303" t="s">
        <v>523</v>
      </c>
      <c r="AL57" s="304"/>
      <c r="AM57" s="312">
        <v>859122</v>
      </c>
      <c r="AN57" s="313">
        <v>56869</v>
      </c>
      <c r="AO57" s="314">
        <v>9.6</v>
      </c>
      <c r="AP57" s="315">
        <v>79401</v>
      </c>
      <c r="AQ57" s="316">
        <v>7.7</v>
      </c>
      <c r="AR57" s="317">
        <v>1.9</v>
      </c>
    </row>
    <row r="58" spans="1:44" ht="13" x14ac:dyDescent="0.2">
      <c r="A58" s="247"/>
      <c r="AK58" s="318"/>
      <c r="AL58" s="319" t="s">
        <v>520</v>
      </c>
      <c r="AM58" s="320">
        <v>579754</v>
      </c>
      <c r="AN58" s="321">
        <v>38377</v>
      </c>
      <c r="AO58" s="322">
        <v>14.8</v>
      </c>
      <c r="AP58" s="323">
        <v>49347</v>
      </c>
      <c r="AQ58" s="324">
        <v>11.6</v>
      </c>
      <c r="AR58" s="325">
        <v>3.2</v>
      </c>
    </row>
    <row r="59" spans="1:44" ht="13" x14ac:dyDescent="0.2">
      <c r="A59" s="247"/>
      <c r="AK59" s="303" t="s">
        <v>524</v>
      </c>
      <c r="AL59" s="304"/>
      <c r="AM59" s="312">
        <v>1022288</v>
      </c>
      <c r="AN59" s="313">
        <v>67994</v>
      </c>
      <c r="AO59" s="314">
        <v>19.600000000000001</v>
      </c>
      <c r="AP59" s="315">
        <v>87379</v>
      </c>
      <c r="AQ59" s="316">
        <v>10</v>
      </c>
      <c r="AR59" s="317">
        <v>9.6</v>
      </c>
    </row>
    <row r="60" spans="1:44" ht="13" x14ac:dyDescent="0.2">
      <c r="A60" s="247"/>
      <c r="AK60" s="318"/>
      <c r="AL60" s="319" t="s">
        <v>520</v>
      </c>
      <c r="AM60" s="320">
        <v>793431</v>
      </c>
      <c r="AN60" s="321">
        <v>52772</v>
      </c>
      <c r="AO60" s="322">
        <v>37.5</v>
      </c>
      <c r="AP60" s="323">
        <v>55855</v>
      </c>
      <c r="AQ60" s="324">
        <v>13.2</v>
      </c>
      <c r="AR60" s="325">
        <v>24.3</v>
      </c>
    </row>
    <row r="61" spans="1:44" ht="13" x14ac:dyDescent="0.2">
      <c r="A61" s="247"/>
      <c r="AK61" s="303" t="s">
        <v>525</v>
      </c>
      <c r="AL61" s="326"/>
      <c r="AM61" s="312">
        <v>832795</v>
      </c>
      <c r="AN61" s="313">
        <v>54882</v>
      </c>
      <c r="AO61" s="314">
        <v>20.2</v>
      </c>
      <c r="AP61" s="315">
        <v>79900</v>
      </c>
      <c r="AQ61" s="327">
        <v>1.3</v>
      </c>
      <c r="AR61" s="317">
        <v>18.899999999999999</v>
      </c>
    </row>
    <row r="62" spans="1:44" ht="13" x14ac:dyDescent="0.2">
      <c r="A62" s="247"/>
      <c r="AK62" s="318"/>
      <c r="AL62" s="319" t="s">
        <v>520</v>
      </c>
      <c r="AM62" s="320">
        <v>543946</v>
      </c>
      <c r="AN62" s="321">
        <v>35881</v>
      </c>
      <c r="AO62" s="322">
        <v>24.7</v>
      </c>
      <c r="AP62" s="323">
        <v>47855</v>
      </c>
      <c r="AQ62" s="324">
        <v>6.6</v>
      </c>
      <c r="AR62" s="325">
        <v>18.100000000000001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McDi5pttHZDe+W2BpgX1BDFxw784YWzTpfvRUNoC1zIONBli1G01EQGs43P0vWL3Sx+WwsiBMeXkcqzB8MbseQ==" saltValue="000s21vyUxs+H8fqcl+e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G73"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pFhHcLEx1MTP0/FVDV6p1MECx6prYoHvg0az8on18HBpLAZiFusmEKAVizGJZ0Gptqr38old/6AkfiXaglj/wA==" saltValue="oLtgg96vCez4I+S5Bxzj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l5y0rCPnwFdcCoDu7Dxf0tSWIOoNno5P/q//qKwIPfTYgi3EPwN2TV2yzYYoTO20sXv7sGLy63ZyzSyGy+bUrg==" saltValue="v2J+BvUHGCwY48v3c36T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39.049999999999997</v>
      </c>
      <c r="G47" s="12">
        <v>40.28</v>
      </c>
      <c r="H47" s="12">
        <v>43.66</v>
      </c>
      <c r="I47" s="12">
        <v>41.85</v>
      </c>
      <c r="J47" s="13">
        <v>41.53</v>
      </c>
    </row>
    <row r="48" spans="2:10" ht="57.75" customHeight="1" x14ac:dyDescent="0.2">
      <c r="B48" s="14"/>
      <c r="C48" s="1128" t="s">
        <v>4</v>
      </c>
      <c r="D48" s="1128"/>
      <c r="E48" s="1129"/>
      <c r="F48" s="15">
        <v>4.4800000000000004</v>
      </c>
      <c r="G48" s="16">
        <v>5.85</v>
      </c>
      <c r="H48" s="16">
        <v>5.15</v>
      </c>
      <c r="I48" s="16">
        <v>4.42</v>
      </c>
      <c r="J48" s="17">
        <v>2.88</v>
      </c>
    </row>
    <row r="49" spans="2:10" ht="57.75" customHeight="1" thickBot="1" x14ac:dyDescent="0.25">
      <c r="B49" s="18"/>
      <c r="C49" s="1130" t="s">
        <v>5</v>
      </c>
      <c r="D49" s="1130"/>
      <c r="E49" s="1131"/>
      <c r="F49" s="19">
        <v>0.62</v>
      </c>
      <c r="G49" s="20">
        <v>2.34</v>
      </c>
      <c r="H49" s="20" t="s">
        <v>532</v>
      </c>
      <c r="I49" s="20" t="s">
        <v>533</v>
      </c>
      <c r="J49" s="21" t="s">
        <v>534</v>
      </c>
    </row>
    <row r="50" spans="2:10" ht="13" x14ac:dyDescent="0.2"/>
  </sheetData>
  <sheetProtection algorithmName="SHA-512" hashValue="IyHbcCNR/9nA5x8MZ5Iq1omVfjjO5T/A6DhrbDEyv2nM0gAzkU9ZN9vKAxuWB/021v30jRk8kzuqmEWquBkOZA==" saltValue="NYI4jlT7Ofi4gDpIFQNQ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