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5_市町回答（１回目）\21明和町○\"/>
    </mc:Choice>
  </mc:AlternateContent>
  <xr:revisionPtr revIDLastSave="0" documentId="13_ncr:1_{D98E666C-A359-4957-AF22-0DF4FB5AA3DA}" xr6:coauthVersionLast="47" xr6:coauthVersionMax="47" xr10:uidLastSave="{00000000-0000-0000-0000-000000000000}"/>
  <bookViews>
    <workbookView xWindow="28680" yWindow="-120" windowWidth="29040" windowHeight="15720" tabRatio="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AF88" i="12"/>
  <c r="AU88" i="12"/>
  <c r="AP88" i="12"/>
  <c r="AU63" i="12"/>
  <c r="AP63" i="12"/>
  <c r="AA23" i="12" l="1"/>
  <c r="AA8" i="12" l="1"/>
  <c r="AA9"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BE34"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<sst xmlns="http://schemas.openxmlformats.org/spreadsheetml/2006/main" count="1111" uniqueCount="568">
  <si>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</si>
  <si>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</si>
  <si>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</si>
  <si>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</si>
  <si>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</si>
  <si>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</si>
  <si>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</si>
  <si>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</si>
  <si>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</si>
  <si>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</si>
  <si>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</si>
  <si>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</si>
  <si>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</si>
  <si>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</si>
  <si>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</si>
  <si>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</si>
  <si>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</si>
  <si>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</si>
  <si>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</si>
  <si>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</si>
  <si>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</si>
  <si>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</si>
  <si>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</si>
  <si>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</si>
  <si>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</si>
  <si>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</si>
  <si>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</si>
  <si>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</si>
  <si>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</si>
  <si>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</si>
  <si>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</si>
  <si>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</si>
  <si>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</si>
  <si>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</si>
  <si>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</si>
  <si>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</si>
  <si>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</si>
  <si>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</si>
  <si>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</si>
  <si>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</si>
  <si>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</si>
  <si>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</si>
  <si>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</si>
  <si>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</si>
  <si>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</si>
  <si>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</si>
  <si>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</si>
  <si>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</si>
  <si>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</si>
  <si>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</si>
  <si>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</si>
  <si>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</si>
  <si>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</si>
  <si>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</si>
  <si>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</si>
  <si>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</si>
  <si>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</si>
  <si>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</si>
  <si>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</si>
  <si>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</si>
  <si>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</si>
  <si>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</si>
  <si>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</si>
  <si>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</si>
  <si>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</si>
  <si>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</si>
  <si>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</si>
  <si>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</si>
  <si>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</si>
  <si>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</si>
  <si>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</si>
  <si>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</si>
  <si>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</si>
  <si>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</si>
  <si>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</si>
  <si>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</si>
  <si>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</si>
  <si>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</si>
  <si>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</si>
  <si>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</si>
  <si>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</si>
  <si>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</si>
  <si>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</si>
  <si>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</si>
  <si>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</si>
  <si>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</si>
  <si>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</si>
  <si>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</si>
  <si>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</si>
  <si>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</si>
  <si>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</si>
  <si>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</si>
  <si>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</si>
  <si>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</si>
  <si>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</si>
  <si>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</si>
  <si>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</si>
  <si>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</si>
  <si>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</si>
  <si>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</si>
  <si>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</si>
  <si>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</si>
  <si>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</si>
  <si>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</si>
  <si>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</si>
  <si>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</si>
  <si>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</si>
  <si>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</si>
  <si>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</si>
  <si>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</si>
  <si>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</si>
  <si>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</si>
  <si>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</si>
  <si>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</si>
  <si>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</si>
  <si>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</si>
  <si>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</si>
  <si>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</si>
  <si>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</si>
  <si>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</si>
  <si>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</si>
  <si>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</si>
  <si>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</si>
  <si>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</si>
  <si>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</si>
  <si>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</si>
  <si>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</si>
  <si>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</si>
  <si>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</si>
  <si>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</si>
  <si>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</si>
  <si>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</si>
  <si>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</si>
  <si>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</si>
  <si>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</si>
  <si>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</si>
  <si>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</si>
  <si>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</si>
  <si>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</si>
  <si>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</si>
  <si>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</si>
  <si>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</si>
  <si>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</si>
  <si>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</si>
  <si>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</si>
  <si>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</si>
  <si>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</si>
  <si>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</si>
  <si>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</si>
  <si>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</si>
  <si>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</si>
  <si>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</si>
  <si>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</si>
  <si>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</si>
  <si>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</si>
  <si>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</si>
  <si>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</si>
  <si>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</si>
  <si>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</si>
  <si>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</si>
  <si>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</si>
  <si>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</si>
  <si>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</si>
  <si>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</si>
  <si>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</si>
  <si>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</si>
  <si>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</si>
  <si>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</si>
  <si>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</si>
  <si>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</si>
  <si>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</si>
  <si>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</si>
  <si>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</si>
  <si>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</si>
  <si>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</si>
  <si>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</si>
  <si>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</si>
  <si>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</si>
  <si>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</si>
  <si>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</si>
  <si>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</si>
  <si>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</si>
  <si>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</si>
  <si>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</si>
  <si>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</si>
  <si>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</si>
  <si>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</si>
  <si>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</si>
  <si>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</si>
  <si>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</si>
  <si>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</si>
  <si>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</si>
  <si>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</si>
  <si>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</si>
  <si>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</si>
  <si>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</si>
  <si>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</si>
  <si>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</si>
  <si>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</si>
  <si>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</si>
  <si>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</si>
  <si>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</si>
  <si>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三重県明和町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</si>
  <si>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</si>
  <si>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</si>
  <si>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</si>
  <si>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</si>
  <si>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</si>
  <si>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</si>
  <si>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</si>
  <si>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</si>
  <si>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</si>
  <si>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</si>
  <si>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</si>
  <si>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</si>
  <si>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</si>
  <si>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</si>
  <si>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</si>
  <si>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</si>
  <si>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</si>
  <si>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</si>
  <si>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</si>
  <si>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</si>
  <si>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</si>
  <si>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</si>
  <si>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</si>
  <si>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</si>
  <si>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</si>
  <si>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</si>
  <si>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</si>
  <si>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</si>
  <si>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</si>
  <si>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</si>
  <si>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</si>
  <si>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</si>
  <si>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</si>
  <si>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</si>
  <si>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</si>
  <si>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</si>
  <si>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</si>
  <si>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</si>
  <si>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</si>
  <si>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</si>
  <si>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</si>
  <si>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</si>
  <si>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</si>
  <si>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</si>
  <si>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</si>
  <si>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</si>
  <si>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</si>
  <si>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</si>
  <si>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</si>
  <si>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</si>
  <si>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</si>
  <si>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</si>
  <si>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</si>
  <si>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</si>
  <si>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</si>
  <si>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</si>
  <si>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</si>
  <si>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</si>
  <si>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</si>
  <si>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</si>
  <si>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</si>
  <si>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</si>
  <si>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</si>
  <si>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</si>
  <si>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</si>
  <si>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</si>
  <si>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</si>
  <si>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</si>
  <si>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</si>
  <si>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</si>
  <si>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</si>
  <si>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</si>
  <si>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</si>
  <si>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</si>
  <si>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</si>
  <si>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</si>
  <si>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</si>
  <si>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</si>
  <si>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</si>
  <si>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</si>
  <si>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</si>
  <si>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</si>
  <si>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</si>
  <si>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</si>
  <si>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</si>
  <si>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</si>
  <si>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</si>
  <si>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</si>
  <si>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</si>
  <si>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</si>
  <si>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</si>
  <si>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</si>
  <si>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</si>
  <si>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</si>
  <si>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</si>
  <si>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</si>
  <si>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</si>
  <si>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</si>
  <si>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</si>
  <si>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</si>
  <si>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</si>
  <si>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</si>
  <si>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</si>
  <si>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</si>
  <si>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</si>
  <si>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</si>
  <si>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</si>
  <si>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</si>
  <si>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</si>
  <si>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</si>
  <si>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</si>
  <si>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</si>
  <si>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</si>
  <si>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</si>
  <si>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</si>
  <si>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</si>
  <si>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</si>
  <si>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</si>
  <si>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</si>
  <si>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</si>
  <si>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</si>
  <si>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</si>
  <si>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</si>
  <si>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</si>
  <si>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</si>
  <si>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</si>
  <si>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</si>
  <si>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</si>
  <si>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</si>
  <si>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</si>
  <si>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</si>
  <si>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</si>
  <si>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</si>
  <si>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</si>
  <si>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</si>
  <si>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</si>
  <si>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</si>
  <si>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</si>
  <si>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</si>
  <si>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</si>
  <si>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</si>
  <si>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</si>
  <si>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</si>
  <si>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</si>
  <si>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</si>
  <si>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</si>
  <si>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</si>
  <si>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</si>
  <si>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</si>
  <si>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</si>
  <si>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三重県明和町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</si>
  <si>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</si>
  <si>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</si>
  <si>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</si>
  <si>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</si>
  <si>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</si>
  <si>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</si>
  <si>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</si>
  <si>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</si>
  <si>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</si>
  <si>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</si>
  <si>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</si>
  <si>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</si>
  <si>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</si>
  <si>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</si>
  <si>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</si>
  <si>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</si>
  <si>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</si>
  <si>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</si>
  <si>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</si>
  <si>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</si>
  <si>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斎宮跡保存事業特別会計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</si>
  <si>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</si>
  <si>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</si>
  <si>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</si>
  <si>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</si>
  <si>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</si>
  <si>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</si>
  <si>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</si>
  <si>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</si>
  <si>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</si>
  <si>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</si>
  <si>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</si>
  <si>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</si>
  <si>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</si>
  <si>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</si>
  <si>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</si>
  <si>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</si>
  <si>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</si>
  <si>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</si>
  <si>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</si>
  <si>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</si>
  <si>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</si>
  <si>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</si>
  <si>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</si>
  <si>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</si>
  <si>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</si>
  <si>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</si>
  <si>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</si>
  <si>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</si>
  <si>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</si>
  <si>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</si>
  <si>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</si>
  <si>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</si>
  <si>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</si>
  <si>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</si>
  <si>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</si>
  <si>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</si>
  <si>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</si>
  <si>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</si>
  <si>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</si>
  <si>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</si>
  <si>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</si>
  <si>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</si>
  <si>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</si>
  <si>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</si>
  <si>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</si>
  <si>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</si>
  <si>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</si>
  <si>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</si>
  <si>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</si>
  <si>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</si>
  <si>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</si>
  <si>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</si>
  <si>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</si>
  <si>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</si>
  <si>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</si>
  <si>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</si>
  <si>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</si>
  <si>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</si>
  <si>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</si>
  <si>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</si>
  <si>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</si>
  <si>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</si>
  <si>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</si>
  <si>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</si>
  <si>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</si>
  <si>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</si>
  <si>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</si>
  <si>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</si>
  <si>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</si>
  <si>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</si>
  <si>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</si>
  <si>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</si>
  <si>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</si>
  <si>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</si>
  <si>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</si>
  <si>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</si>
  <si>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</si>
  <si>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</si>
  <si>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</si>
  <si>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</si>
  <si>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</si>
  <si>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</si>
  <si>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</si>
  <si>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</si>
  <si>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</si>
  <si>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</si>
  <si>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</si>
  <si>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</si>
  <si>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</si>
  <si>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</si>
  <si>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</si>
  <si>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</si>
  <si>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</si>
  <si>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</si>
  <si>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</si>
  <si>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</si>
  <si>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</si>
  <si>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</si>
  <si>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</si>
  <si>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</si>
  <si>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</si>
  <si>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</si>
  <si>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</si>
  <si>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</si>
  <si>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</si>
  <si>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</si>
  <si>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</si>
  <si>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</si>
  <si>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</si>
  <si>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</si>
  <si>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</si>
  <si>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</si>
  <si>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</si>
  <si>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</si>
  <si>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</si>
  <si>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</si>
  <si>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</si>
  <si>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</si>
  <si>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</si>
  <si>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</si>
  <si>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</si>
  <si>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</si>
  <si>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</si>
  <si>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</si>
  <si>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</si>
  <si>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</si>
  <si>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</si>
  <si>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</si>
  <si>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</si>
  <si>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</si>
  <si>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</si>
  <si>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</si>
  <si>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</si>
  <si>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</si>
  <si>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</si>
  <si>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</si>
  <si>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</si>
  <si>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</si>
  <si>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</si>
  <si>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</si>
  <si>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</si>
  <si>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</si>
  <si>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</si>
  <si>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</si>
  <si>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</si>
  <si>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</si>
  <si>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</si>
  <si>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</si>
  <si>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</si>
  <si>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</si>
  <si>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</si>
  <si>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</si>
  <si>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</si>
  <si>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</si>
  <si>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</si>
  <si>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</si>
  <si>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</si>
  <si>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国民健康保険特別会計</t>
  </si>
  <si>
    <t>介護保険特別会計</t>
  </si>
  <si>
    <t>下水道事業会計</t>
  </si>
  <si>
    <t>住宅新築資金等貸付事業特別会計</t>
  </si>
  <si>
    <t>後期高齢者医療特別会計</t>
  </si>
  <si>
    <t>斎宮跡保存事業特別会計</t>
  </si>
  <si>
    <t>▲ 0.45</t>
  </si>
  <si>
    <t>その他会計（赤字）</t>
  </si>
  <si>
    <t>その他会計（黒字）</t>
  </si>
  <si>
    <t>R02</t>
    <phoneticPr fontId="5"/>
  </si>
  <si>
    <t>R03</t>
    <phoneticPr fontId="5"/>
  </si>
  <si>
    <t>R04</t>
    <phoneticPr fontId="5"/>
  </si>
  <si>
    <t>R05</t>
    <phoneticPr fontId="5"/>
  </si>
  <si>
    <t>R06</t>
    <phoneticPr fontId="5"/>
  </si>
  <si>
    <t>多気東部土地開発公社</t>
    <rPh sb="0" eb="4">
      <t>タキトウブ</t>
    </rPh>
    <rPh sb="4" eb="6">
      <t>トチ</t>
    </rPh>
    <rPh sb="6" eb="8">
      <t>カイハツ</t>
    </rPh>
    <rPh sb="8" eb="10">
      <t>コウシャ</t>
    </rPh>
    <phoneticPr fontId="2"/>
  </si>
  <si>
    <t>-</t>
    <phoneticPr fontId="38"/>
  </si>
  <si>
    <t>ふるさと寄附基金</t>
    <rPh sb="4" eb="6">
      <t>キフ</t>
    </rPh>
    <rPh sb="6" eb="8">
      <t>キキン</t>
    </rPh>
    <phoneticPr fontId="5"/>
  </si>
  <si>
    <t>公共施設等基金</t>
    <rPh sb="0" eb="2">
      <t>コウキョウ</t>
    </rPh>
    <rPh sb="2" eb="4">
      <t>シセツ</t>
    </rPh>
    <rPh sb="4" eb="5">
      <t>トウ</t>
    </rPh>
    <rPh sb="5" eb="7">
      <t>キキン</t>
    </rPh>
    <phoneticPr fontId="5"/>
  </si>
  <si>
    <t>松阪地区広域消防組合職員退職手当基金</t>
    <phoneticPr fontId="5"/>
  </si>
  <si>
    <t>文化、スポーツ振興基金</t>
    <phoneticPr fontId="5"/>
  </si>
  <si>
    <t>緑化基金</t>
    <rPh sb="0" eb="2">
      <t>リョクカ</t>
    </rPh>
    <rPh sb="2" eb="4">
      <t>キキン</t>
    </rPh>
    <phoneticPr fontId="2"/>
  </si>
  <si>
    <t>松阪地区広域衛生組合</t>
    <rPh sb="0" eb="10">
      <t>マツサカチクコウイキエイセイクミアイ</t>
    </rPh>
    <phoneticPr fontId="38"/>
  </si>
  <si>
    <t>松阪地区広域消防組合</t>
    <rPh sb="0" eb="10">
      <t>マツサカチクコウイキショウボウクミアイ</t>
    </rPh>
    <phoneticPr fontId="38"/>
  </si>
  <si>
    <t>三重県市町総合事務組合　一般会計</t>
    <rPh sb="0" eb="3">
      <t>ミエケン</t>
    </rPh>
    <rPh sb="3" eb="5">
      <t>シチョウ</t>
    </rPh>
    <rPh sb="5" eb="7">
      <t>ソウゴウ</t>
    </rPh>
    <rPh sb="7" eb="9">
      <t>ジム</t>
    </rPh>
    <rPh sb="9" eb="11">
      <t>クミアイ</t>
    </rPh>
    <rPh sb="12" eb="16">
      <t>イッパンカイケイ</t>
    </rPh>
    <phoneticPr fontId="38"/>
  </si>
  <si>
    <t>三重県市町総合事務組合　共同研修特別会計</t>
    <rPh sb="0" eb="3">
      <t>ミエケン</t>
    </rPh>
    <rPh sb="3" eb="5">
      <t>シチョウ</t>
    </rPh>
    <rPh sb="5" eb="7">
      <t>ソウゴウ</t>
    </rPh>
    <rPh sb="7" eb="9">
      <t>ジム</t>
    </rPh>
    <rPh sb="9" eb="11">
      <t>クミアイ</t>
    </rPh>
    <rPh sb="12" eb="20">
      <t>キョウドウケンシュウトクベツカイケイ</t>
    </rPh>
    <phoneticPr fontId="38"/>
  </si>
  <si>
    <t>三重県市町総合事務組合　デジタル地図特別会計</t>
    <rPh sb="0" eb="11">
      <t>ミエケンシチョウソウゴウジムクミアイ</t>
    </rPh>
    <rPh sb="16" eb="22">
      <t>チズトクベツカイケイ</t>
    </rPh>
    <phoneticPr fontId="38"/>
  </si>
  <si>
    <t>三重県市町総合事務組合　物品特別会計</t>
    <rPh sb="0" eb="11">
      <t>ミエケンシチョウソウゴウジムクミアイ</t>
    </rPh>
    <rPh sb="12" eb="18">
      <t>ブッピントクベツカイケイ</t>
    </rPh>
    <phoneticPr fontId="38"/>
  </si>
  <si>
    <t>三重県市町総合事務組合　退職手当特別会計</t>
    <rPh sb="0" eb="11">
      <t>ミエケンシチョウソウゴウジムクミアイ</t>
    </rPh>
    <rPh sb="12" eb="16">
      <t>タイショクテアテ</t>
    </rPh>
    <rPh sb="16" eb="20">
      <t>トクベツカイケイ</t>
    </rPh>
    <phoneticPr fontId="38"/>
  </si>
  <si>
    <t>三重県市町総合事務組合　消防救急無線特別会計</t>
    <rPh sb="0" eb="11">
      <t>ミエケンシチョウソウゴウジムクミアイ</t>
    </rPh>
    <rPh sb="12" eb="16">
      <t>ショウボウキュウキュウ</t>
    </rPh>
    <rPh sb="16" eb="22">
      <t>ムセントクベツカイケイ</t>
    </rPh>
    <phoneticPr fontId="38"/>
  </si>
  <si>
    <t>三重県市町総合事務組合　公平委員会特別会計</t>
    <rPh sb="0" eb="11">
      <t>ミエケンシチョウソウゴウジムクミアイ</t>
    </rPh>
    <rPh sb="12" eb="17">
      <t>コウヘイイインカイ</t>
    </rPh>
    <rPh sb="17" eb="21">
      <t>トクベツカイケイ</t>
    </rPh>
    <phoneticPr fontId="38"/>
  </si>
  <si>
    <t>伊勢広域環境組合</t>
    <rPh sb="0" eb="8">
      <t>イセコウイキカンキョウクミアイ</t>
    </rPh>
    <phoneticPr fontId="38"/>
  </si>
  <si>
    <t>三重地方税管理回収機構　一般会計</t>
    <rPh sb="0" eb="4">
      <t>ミエチホウ</t>
    </rPh>
    <rPh sb="4" eb="11">
      <t>ゼイカンリカイシュウキコウ</t>
    </rPh>
    <rPh sb="12" eb="16">
      <t>イッパンカイケイ</t>
    </rPh>
    <phoneticPr fontId="38"/>
  </si>
  <si>
    <t>三重地方税管理回収機構　滞納整理拡充事業特別会計</t>
    <rPh sb="0" eb="11">
      <t>ミエチホウゼイカンリカイシュウキコウ</t>
    </rPh>
    <rPh sb="12" eb="18">
      <t>タイノウセイリカクジュウ</t>
    </rPh>
    <rPh sb="18" eb="20">
      <t>ジギョウ</t>
    </rPh>
    <rPh sb="20" eb="24">
      <t>トクベツカイケイ</t>
    </rPh>
    <phoneticPr fontId="38"/>
  </si>
  <si>
    <t>三重県後期高齢者医療広域連合　一般会計</t>
    <rPh sb="0" eb="14">
      <t>ミエケンコウキコウレイシャイリョウコウイキレンゴウ</t>
    </rPh>
    <rPh sb="15" eb="19">
      <t>イッパンカイケイ</t>
    </rPh>
    <phoneticPr fontId="38"/>
  </si>
  <si>
    <t>三重県後期高齢者医療広域連合　後期高齢者医療特別会計</t>
    <rPh sb="0" eb="14">
      <t>ミエケンコウキコウレイシャイリョウコウイキレンゴウ</t>
    </rPh>
    <rPh sb="15" eb="20">
      <t>コウキコウレイシャ</t>
    </rPh>
    <rPh sb="20" eb="22">
      <t>イリョウ</t>
    </rPh>
    <rPh sb="22" eb="26">
      <t>トクベツカイケイ</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</si>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</sst>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56181</c:v>
                </c:pt>
                <c:pt idx="2">
                  <c:v>47730</c:v>
                </c:pt>
                <c:pt idx="3">
                  <c:v>61921</c:v>
                </c:pt>
                <c:pt idx="4">
                  <c:v>62764</c:v>
                </c:pt>
              </c:numCache>
            </c:numRef>
          </c:val>
          <c:smooth val="0"/>
          <c:extLst>
            <c:ext xmlns:c16="http://schemas.microsoft.com/office/drawing/2014/chart" uri="{C3380CC4-5D6E-409C-BE32-E72D297353CC}">
              <c16:uniqueId val="{00000000-CDC0-4920-95EC-9050E4AD50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53780</c:v>
                </c:pt>
                <c:pt idx="1">
                  <c:v>44970</c:v>
                </c:pt>
                <c:pt idx="2">
                  <c:v>55271</c:v>
                </c:pt>
                <c:pt idx="3">
                  <c:v>132263</c:v>
                </c:pt>
                <c:pt idx="4">
                  <c:v>45780</c:v>
                </c:pt>
              </c:numCache>
            </c:numRef>
          </c:val>
          <c:smooth val="0"/>
          <c:extLst>
            <c:ext xmlns:c16="http://schemas.microsoft.com/office/drawing/2014/chart" uri="{C3380CC4-5D6E-409C-BE32-E72D297353CC}">
              <c16:uniqueId val="{00000001-CDC0-4920-95EC-9050E4AD50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13.86</c:v>
                </c:pt>
                <c:pt idx="1">
                  <c:v>19.690000000000001</c:v>
                </c:pt>
                <c:pt idx="2">
                  <c:v>10.99</c:v>
                </c:pt>
                <c:pt idx="3">
                  <c:v>10.039999999999999</c:v>
                </c:pt>
                <c:pt idx="4">
                  <c:v>16.510000000000002</c:v>
                </c:pt>
              </c:numCache>
            </c:numRef>
          </c:val>
          <c:extLst>
            <c:ext xmlns:c16="http://schemas.microsoft.com/office/drawing/2014/chart" uri="{C3380CC4-5D6E-409C-BE32-E72D297353CC}">
              <c16:uniqueId val="{00000000-70B4-47AC-BD5B-4A040FA7F6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10.26</c:v>
                </c:pt>
                <c:pt idx="1">
                  <c:v>11.42</c:v>
                </c:pt>
                <c:pt idx="2">
                  <c:v>23.23</c:v>
                </c:pt>
                <c:pt idx="3">
                  <c:v>27.73</c:v>
                </c:pt>
                <c:pt idx="4">
                  <c:v>28.3</c:v>
                </c:pt>
              </c:numCache>
            </c:numRef>
          </c:val>
          <c:extLst>
            <c:ext xmlns:c16="http://schemas.microsoft.com/office/drawing/2014/chart" uri="{C3380CC4-5D6E-409C-BE32-E72D297353CC}">
              <c16:uniqueId val="{00000001-70B4-47AC-BD5B-4A040FA7F6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6.51</c:v>
                </c:pt>
                <c:pt idx="1">
                  <c:v>7.35</c:v>
                </c:pt>
                <c:pt idx="2">
                  <c:v>2.3199999999999998</c:v>
                </c:pt>
                <c:pt idx="3">
                  <c:v>4.4800000000000004</c:v>
                </c:pt>
                <c:pt idx="4">
                  <c:v>8.18</c:v>
                </c:pt>
              </c:numCache>
            </c:numRef>
          </c:val>
          <c:smooth val="0"/>
          <c:extLst>
            <c:ext xmlns:c16="http://schemas.microsoft.com/office/drawing/2014/chart" uri="{C3380CC4-5D6E-409C-BE32-E72D297353CC}">
              <c16:uniqueId val="{00000002-70B4-47AC-BD5B-4A040FA7F6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1.1100000000000001</c:v>
                </c:pt>
                <c:pt idx="2">
                  <c:v>#N/A</c:v>
                </c:pt>
                <c:pt idx="3">
                  <c:v>1.22</c:v>
                </c:pt>
                <c:pt idx="4">
                  <c:v>#N/A</c:v>
                </c:pt>
                <c:pt idx="5">
                  <c:v>2.19</c:v>
                </c:pt>
                <c:pt idx="6">
                  <c:v>0</c:v>
                </c:pt>
                <c:pt idx="7">
                  <c:v>0</c:v>
                </c:pt>
                <c:pt idx="8">
                  <c:v>0</c:v>
                </c:pt>
                <c:pt idx="9">
                  <c:v>0</c:v>
                </c:pt>
              </c:numCache>
            </c:numRef>
          </c:val>
          <c:extLst>
            <c:ext xmlns:c16="http://schemas.microsoft.com/office/drawing/2014/chart" uri="{C3380CC4-5D6E-409C-BE32-E72D297353CC}">
              <c16:uniqueId val="{00000000-9E74-44AB-96D9-8680E07634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74-44AB-96D9-8680E07634CC}"/>
            </c:ext>
          </c:extLst>
        </c:ser>
        <c:ser>
          <c:idx val="2"/>
          <c:order val="2"/>
          <c:tx>
            <c:strRef>
              <c:f>データシート!$A$29</c:f>
              <c:strCache>
                <c:ptCount val="1"/>
                <c:pt idx="0">
                  <c:v>斎宮跡保存事業特別会計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0.24</c:v>
                </c:pt>
                <c:pt idx="2">
                  <c:v>0.45</c:v>
                </c:pt>
                <c:pt idx="3">
                  <c:v>#N/A</c:v>
                </c:pt>
                <c:pt idx="4">
                  <c:v>#N/A</c:v>
                </c:pt>
                <c:pt idx="5">
                  <c:v>0.1</c:v>
                </c:pt>
                <c:pt idx="6">
                  <c:v>#N/A</c:v>
                </c:pt>
                <c:pt idx="7">
                  <c:v>0.17</c:v>
                </c:pt>
                <c:pt idx="8">
                  <c:v>#N/A</c:v>
                </c:pt>
                <c:pt idx="9">
                  <c:v>0.32</c:v>
                </c:pt>
              </c:numCache>
            </c:numRef>
          </c:val>
          <c:extLst>
            <c:ext xmlns:c16="http://schemas.microsoft.com/office/drawing/2014/chart" uri="{C3380CC4-5D6E-409C-BE32-E72D297353CC}">
              <c16:uniqueId val="{00000002-9E74-44AB-96D9-8680E07634C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c:v>
                </c:pt>
                <c:pt idx="2">
                  <c:v>#N/A</c:v>
                </c:pt>
                <c:pt idx="3">
                  <c:v>0.19</c:v>
                </c:pt>
                <c:pt idx="4">
                  <c:v>#N/A</c:v>
                </c:pt>
                <c:pt idx="5">
                  <c:v>0.19</c:v>
                </c:pt>
                <c:pt idx="6">
                  <c:v>#N/A</c:v>
                </c:pt>
                <c:pt idx="7">
                  <c:v>0.4</c:v>
                </c:pt>
                <c:pt idx="8">
                  <c:v>#N/A</c:v>
                </c:pt>
                <c:pt idx="9">
                  <c:v>0.42</c:v>
                </c:pt>
              </c:numCache>
            </c:numRef>
          </c:val>
          <c:extLst>
            <c:ext xmlns:c16="http://schemas.microsoft.com/office/drawing/2014/chart" uri="{C3380CC4-5D6E-409C-BE32-E72D297353CC}">
              <c16:uniqueId val="{00000003-9E74-44AB-96D9-8680E07634CC}"/>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0.26</c:v>
                </c:pt>
                <c:pt idx="4">
                  <c:v>#N/A</c:v>
                </c:pt>
                <c:pt idx="5">
                  <c:v>0.22</c:v>
                </c:pt>
                <c:pt idx="6">
                  <c:v>#N/A</c:v>
                </c:pt>
                <c:pt idx="7">
                  <c:v>0.44</c:v>
                </c:pt>
                <c:pt idx="8">
                  <c:v>#N/A</c:v>
                </c:pt>
                <c:pt idx="9">
                  <c:v>0.45</c:v>
                </c:pt>
              </c:numCache>
            </c:numRef>
          </c:val>
          <c:extLst>
            <c:ext xmlns:c16="http://schemas.microsoft.com/office/drawing/2014/chart" uri="{C3380CC4-5D6E-409C-BE32-E72D297353CC}">
              <c16:uniqueId val="{00000004-9E74-44AB-96D9-8680E07634C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1.45</c:v>
                </c:pt>
                <c:pt idx="8">
                  <c:v>#N/A</c:v>
                </c:pt>
                <c:pt idx="9">
                  <c:v>1.46</c:v>
                </c:pt>
              </c:numCache>
            </c:numRef>
          </c:val>
          <c:extLst>
            <c:ext xmlns:c16="http://schemas.microsoft.com/office/drawing/2014/chart" uri="{C3380CC4-5D6E-409C-BE32-E72D297353CC}">
              <c16:uniqueId val="{00000005-9E74-44AB-96D9-8680E07634C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2.3199999999999998</c:v>
                </c:pt>
                <c:pt idx="2">
                  <c:v>#N/A</c:v>
                </c:pt>
                <c:pt idx="3">
                  <c:v>2.27</c:v>
                </c:pt>
                <c:pt idx="4">
                  <c:v>#N/A</c:v>
                </c:pt>
                <c:pt idx="5">
                  <c:v>2.34</c:v>
                </c:pt>
                <c:pt idx="6">
                  <c:v>#N/A</c:v>
                </c:pt>
                <c:pt idx="7">
                  <c:v>1.72</c:v>
                </c:pt>
                <c:pt idx="8">
                  <c:v>#N/A</c:v>
                </c:pt>
                <c:pt idx="9">
                  <c:v>2.71</c:v>
                </c:pt>
              </c:numCache>
            </c:numRef>
          </c:val>
          <c:extLst>
            <c:ext xmlns:c16="http://schemas.microsoft.com/office/drawing/2014/chart" uri="{C3380CC4-5D6E-409C-BE32-E72D297353CC}">
              <c16:uniqueId val="{00000006-9E74-44AB-96D9-8680E07634C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3.88</c:v>
                </c:pt>
                <c:pt idx="2">
                  <c:v>#N/A</c:v>
                </c:pt>
                <c:pt idx="3">
                  <c:v>4.78</c:v>
                </c:pt>
                <c:pt idx="4">
                  <c:v>#N/A</c:v>
                </c:pt>
                <c:pt idx="5">
                  <c:v>5.89</c:v>
                </c:pt>
                <c:pt idx="6">
                  <c:v>#N/A</c:v>
                </c:pt>
                <c:pt idx="7">
                  <c:v>6.18</c:v>
                </c:pt>
                <c:pt idx="8">
                  <c:v>#N/A</c:v>
                </c:pt>
                <c:pt idx="9">
                  <c:v>5.21</c:v>
                </c:pt>
              </c:numCache>
            </c:numRef>
          </c:val>
          <c:extLst>
            <c:ext xmlns:c16="http://schemas.microsoft.com/office/drawing/2014/chart" uri="{C3380CC4-5D6E-409C-BE32-E72D297353CC}">
              <c16:uniqueId val="{00000007-9E74-44AB-96D9-8680E07634C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8.48</c:v>
                </c:pt>
                <c:pt idx="2">
                  <c:v>#N/A</c:v>
                </c:pt>
                <c:pt idx="3">
                  <c:v>8.09</c:v>
                </c:pt>
                <c:pt idx="4">
                  <c:v>#N/A</c:v>
                </c:pt>
                <c:pt idx="5">
                  <c:v>7.96</c:v>
                </c:pt>
                <c:pt idx="6">
                  <c:v>#N/A</c:v>
                </c:pt>
                <c:pt idx="7">
                  <c:v>7.91</c:v>
                </c:pt>
                <c:pt idx="8">
                  <c:v>#N/A</c:v>
                </c:pt>
                <c:pt idx="9">
                  <c:v>7.82</c:v>
                </c:pt>
              </c:numCache>
            </c:numRef>
          </c:val>
          <c:extLst>
            <c:ext xmlns:c16="http://schemas.microsoft.com/office/drawing/2014/chart" uri="{C3380CC4-5D6E-409C-BE32-E72D297353CC}">
              <c16:uniqueId val="{00000008-9E74-44AB-96D9-8680E07634C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13.31</c:v>
                </c:pt>
                <c:pt idx="2">
                  <c:v>#N/A</c:v>
                </c:pt>
                <c:pt idx="3">
                  <c:v>19.87</c:v>
                </c:pt>
                <c:pt idx="4">
                  <c:v>#N/A</c:v>
                </c:pt>
                <c:pt idx="5">
                  <c:v>10.66</c:v>
                </c:pt>
                <c:pt idx="6">
                  <c:v>#N/A</c:v>
                </c:pt>
                <c:pt idx="7">
                  <c:v>9.41</c:v>
                </c:pt>
                <c:pt idx="8">
                  <c:v>#N/A</c:v>
                </c:pt>
                <c:pt idx="9">
                  <c:v>15.72</c:v>
                </c:pt>
              </c:numCache>
            </c:numRef>
          </c:val>
          <c:extLst>
            <c:ext xmlns:c16="http://schemas.microsoft.com/office/drawing/2014/chart" uri="{C3380CC4-5D6E-409C-BE32-E72D297353CC}">
              <c16:uniqueId val="{00000009-9E74-44AB-96D9-8680E07634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704</c:v>
                </c:pt>
                <c:pt idx="5">
                  <c:v>718</c:v>
                </c:pt>
                <c:pt idx="8">
                  <c:v>740</c:v>
                </c:pt>
                <c:pt idx="11">
                  <c:v>737</c:v>
                </c:pt>
                <c:pt idx="14">
                  <c:v>755</c:v>
                </c:pt>
              </c:numCache>
            </c:numRef>
          </c:val>
          <c:extLst>
            <c:ext xmlns:c16="http://schemas.microsoft.com/office/drawing/2014/chart" uri="{C3380CC4-5D6E-409C-BE32-E72D297353CC}">
              <c16:uniqueId val="{00000000-9EB8-4561-AC16-A57E00AECF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B8-4561-AC16-A57E00AECF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EB8-4561-AC16-A57E00AECF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c:v>
                </c:pt>
                <c:pt idx="3">
                  <c:v>39</c:v>
                </c:pt>
                <c:pt idx="6">
                  <c:v>42</c:v>
                </c:pt>
                <c:pt idx="9">
                  <c:v>40</c:v>
                </c:pt>
                <c:pt idx="12">
                  <c:v>35</c:v>
                </c:pt>
              </c:numCache>
            </c:numRef>
          </c:val>
          <c:extLst>
            <c:ext xmlns:c16="http://schemas.microsoft.com/office/drawing/2014/chart" uri="{C3380CC4-5D6E-409C-BE32-E72D297353CC}">
              <c16:uniqueId val="{00000003-9EB8-4561-AC16-A57E00AECF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286</c:v>
                </c:pt>
                <c:pt idx="3">
                  <c:v>280</c:v>
                </c:pt>
                <c:pt idx="6">
                  <c:v>289</c:v>
                </c:pt>
                <c:pt idx="9">
                  <c:v>288</c:v>
                </c:pt>
                <c:pt idx="12">
                  <c:v>272</c:v>
                </c:pt>
              </c:numCache>
            </c:numRef>
          </c:val>
          <c:extLst>
            <c:ext xmlns:c16="http://schemas.microsoft.com/office/drawing/2014/chart" uri="{C3380CC4-5D6E-409C-BE32-E72D297353CC}">
              <c16:uniqueId val="{00000004-9EB8-4561-AC16-A57E00AECF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B8-4561-AC16-A57E00AECF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B8-4561-AC16-A57E00AECF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926</c:v>
                </c:pt>
                <c:pt idx="3">
                  <c:v>988</c:v>
                </c:pt>
                <c:pt idx="6">
                  <c:v>1071</c:v>
                </c:pt>
                <c:pt idx="9">
                  <c:v>1077</c:v>
                </c:pt>
                <c:pt idx="12">
                  <c:v>1115</c:v>
                </c:pt>
              </c:numCache>
            </c:numRef>
          </c:val>
          <c:extLst>
            <c:ext xmlns:c16="http://schemas.microsoft.com/office/drawing/2014/chart" uri="{C3380CC4-5D6E-409C-BE32-E72D297353CC}">
              <c16:uniqueId val="{00000007-9EB8-4561-AC16-A57E00AECF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543</c:v>
                </c:pt>
                <c:pt idx="2">
                  <c:v>#N/A</c:v>
                </c:pt>
                <c:pt idx="3">
                  <c:v>#N/A</c:v>
                </c:pt>
                <c:pt idx="4">
                  <c:v>589</c:v>
                </c:pt>
                <c:pt idx="5">
                  <c:v>#N/A</c:v>
                </c:pt>
                <c:pt idx="6">
                  <c:v>#N/A</c:v>
                </c:pt>
                <c:pt idx="7">
                  <c:v>662</c:v>
                </c:pt>
                <c:pt idx="8">
                  <c:v>#N/A</c:v>
                </c:pt>
                <c:pt idx="9">
                  <c:v>#N/A</c:v>
                </c:pt>
                <c:pt idx="10">
                  <c:v>668</c:v>
                </c:pt>
                <c:pt idx="11">
                  <c:v>#N/A</c:v>
                </c:pt>
                <c:pt idx="12">
                  <c:v>#N/A</c:v>
                </c:pt>
                <c:pt idx="13">
                  <c:v>667</c:v>
                </c:pt>
                <c:pt idx="14">
                  <c:v>#N/A</c:v>
                </c:pt>
              </c:numCache>
            </c:numRef>
          </c:val>
          <c:smooth val="0"/>
          <c:extLst>
            <c:ext xmlns:c16="http://schemas.microsoft.com/office/drawing/2014/chart" uri="{C3380CC4-5D6E-409C-BE32-E72D297353CC}">
              <c16:uniqueId val="{00000008-9EB8-4561-AC16-A57E00AECF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9086</c:v>
                </c:pt>
                <c:pt idx="5">
                  <c:v>9081</c:v>
                </c:pt>
                <c:pt idx="8">
                  <c:v>9015</c:v>
                </c:pt>
                <c:pt idx="11">
                  <c:v>9178</c:v>
                </c:pt>
                <c:pt idx="14">
                  <c:v>10309</c:v>
                </c:pt>
              </c:numCache>
            </c:numRef>
          </c:val>
          <c:extLst>
            <c:ext xmlns:c16="http://schemas.microsoft.com/office/drawing/2014/chart" uri="{C3380CC4-5D6E-409C-BE32-E72D297353CC}">
              <c16:uniqueId val="{00000000-EAF0-4853-937E-F3FAE50231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607</c:v>
                </c:pt>
                <c:pt idx="5">
                  <c:v>512</c:v>
                </c:pt>
                <c:pt idx="8">
                  <c:v>819</c:v>
                </c:pt>
                <c:pt idx="11">
                  <c:v>776</c:v>
                </c:pt>
                <c:pt idx="14">
                  <c:v>742</c:v>
                </c:pt>
              </c:numCache>
            </c:numRef>
          </c:val>
          <c:extLst>
            <c:ext xmlns:c16="http://schemas.microsoft.com/office/drawing/2014/chart" uri="{C3380CC4-5D6E-409C-BE32-E72D297353CC}">
              <c16:uniqueId val="{00000001-EAF0-4853-937E-F3FAE50231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2800</c:v>
                </c:pt>
                <c:pt idx="5">
                  <c:v>3176</c:v>
                </c:pt>
                <c:pt idx="8">
                  <c:v>3723</c:v>
                </c:pt>
                <c:pt idx="11">
                  <c:v>3657</c:v>
                </c:pt>
                <c:pt idx="14">
                  <c:v>3520</c:v>
                </c:pt>
              </c:numCache>
            </c:numRef>
          </c:val>
          <c:extLst>
            <c:ext xmlns:c16="http://schemas.microsoft.com/office/drawing/2014/chart" uri="{C3380CC4-5D6E-409C-BE32-E72D297353CC}">
              <c16:uniqueId val="{00000002-EAF0-4853-937E-F3FAE50231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F0-4853-937E-F3FAE50231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F0-4853-937E-F3FAE50231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288</c:v>
                </c:pt>
                <c:pt idx="3">
                  <c:v>266</c:v>
                </c:pt>
                <c:pt idx="6">
                  <c:v>146</c:v>
                </c:pt>
                <c:pt idx="9">
                  <c:v>151</c:v>
                </c:pt>
                <c:pt idx="12">
                  <c:v>138</c:v>
                </c:pt>
              </c:numCache>
            </c:numRef>
          </c:val>
          <c:extLst>
            <c:ext xmlns:c16="http://schemas.microsoft.com/office/drawing/2014/chart" uri="{C3380CC4-5D6E-409C-BE32-E72D297353CC}">
              <c16:uniqueId val="{00000005-EAF0-4853-937E-F3FAE50231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938</c:v>
                </c:pt>
                <c:pt idx="3">
                  <c:v>844</c:v>
                </c:pt>
                <c:pt idx="6">
                  <c:v>803</c:v>
                </c:pt>
                <c:pt idx="9">
                  <c:v>767</c:v>
                </c:pt>
                <c:pt idx="12">
                  <c:v>737</c:v>
                </c:pt>
              </c:numCache>
            </c:numRef>
          </c:val>
          <c:extLst>
            <c:ext xmlns:c16="http://schemas.microsoft.com/office/drawing/2014/chart" uri="{C3380CC4-5D6E-409C-BE32-E72D297353CC}">
              <c16:uniqueId val="{00000006-EAF0-4853-937E-F3FAE50231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238</c:v>
                </c:pt>
                <c:pt idx="3">
                  <c:v>202</c:v>
                </c:pt>
                <c:pt idx="6">
                  <c:v>162</c:v>
                </c:pt>
                <c:pt idx="9">
                  <c:v>124</c:v>
                </c:pt>
                <c:pt idx="12">
                  <c:v>140</c:v>
                </c:pt>
              </c:numCache>
            </c:numRef>
          </c:val>
          <c:extLst>
            <c:ext xmlns:c16="http://schemas.microsoft.com/office/drawing/2014/chart" uri="{C3380CC4-5D6E-409C-BE32-E72D297353CC}">
              <c16:uniqueId val="{00000007-EAF0-4853-937E-F3FAE50231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5274</c:v>
                </c:pt>
                <c:pt idx="3">
                  <c:v>4991</c:v>
                </c:pt>
                <c:pt idx="6">
                  <c:v>4910</c:v>
                </c:pt>
                <c:pt idx="9">
                  <c:v>4820</c:v>
                </c:pt>
                <c:pt idx="12">
                  <c:v>4488</c:v>
                </c:pt>
              </c:numCache>
            </c:numRef>
          </c:val>
          <c:extLst>
            <c:ext xmlns:c16="http://schemas.microsoft.com/office/drawing/2014/chart" uri="{C3380CC4-5D6E-409C-BE32-E72D297353CC}">
              <c16:uniqueId val="{00000008-EAF0-4853-937E-F3FAE50231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F0-4853-937E-F3FAE50231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11537</c:v>
                </c:pt>
                <c:pt idx="3">
                  <c:v>11500</c:v>
                </c:pt>
                <c:pt idx="6">
                  <c:v>11246</c:v>
                </c:pt>
                <c:pt idx="9">
                  <c:v>12053</c:v>
                </c:pt>
                <c:pt idx="12">
                  <c:v>11633</c:v>
                </c:pt>
              </c:numCache>
            </c:numRef>
          </c:val>
          <c:extLst>
            <c:ext xmlns:c16="http://schemas.microsoft.com/office/drawing/2014/chart" uri="{C3380CC4-5D6E-409C-BE32-E72D297353CC}">
              <c16:uniqueId val="{0000000A-EAF0-4853-937E-F3FAE50231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5782</c:v>
                </c:pt>
                <c:pt idx="2">
                  <c:v>#N/A</c:v>
                </c:pt>
                <c:pt idx="3">
                  <c:v>#N/A</c:v>
                </c:pt>
                <c:pt idx="4">
                  <c:v>5034</c:v>
                </c:pt>
                <c:pt idx="5">
                  <c:v>#N/A</c:v>
                </c:pt>
                <c:pt idx="6">
                  <c:v>#N/A</c:v>
                </c:pt>
                <c:pt idx="7">
                  <c:v>3709</c:v>
                </c:pt>
                <c:pt idx="8">
                  <c:v>#N/A</c:v>
                </c:pt>
                <c:pt idx="9">
                  <c:v>#N/A</c:v>
                </c:pt>
                <c:pt idx="10">
                  <c:v>4303</c:v>
                </c:pt>
                <c:pt idx="11">
                  <c:v>#N/A</c:v>
                </c:pt>
                <c:pt idx="12">
                  <c:v>#N/A</c:v>
                </c:pt>
                <c:pt idx="13">
                  <c:v>2565</c:v>
                </c:pt>
                <c:pt idx="14">
                  <c:v>#N/A</c:v>
                </c:pt>
              </c:numCache>
            </c:numRef>
          </c:val>
          <c:smooth val="0"/>
          <c:extLst>
            <c:ext xmlns:c16="http://schemas.microsoft.com/office/drawing/2014/chart" uri="{C3380CC4-5D6E-409C-BE32-E72D297353CC}">
              <c16:uniqueId val="{0000000B-EAF0-4853-937E-F3FAE50231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1388</c:v>
                </c:pt>
                <c:pt idx="1">
                  <c:v>1704</c:v>
                </c:pt>
                <c:pt idx="2">
                  <c:v>1793</c:v>
                </c:pt>
              </c:numCache>
            </c:numRef>
          </c:val>
          <c:extLst>
            <c:ext xmlns:c16="http://schemas.microsoft.com/office/drawing/2014/chart" uri="{C3380CC4-5D6E-409C-BE32-E72D297353CC}">
              <c16:uniqueId val="{00000000-62DE-46BE-B8EF-A2443B06CF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236</c:v>
                </c:pt>
                <c:pt idx="1">
                  <c:v>236</c:v>
                </c:pt>
                <c:pt idx="2">
                  <c:v>235</c:v>
                </c:pt>
              </c:numCache>
            </c:numRef>
          </c:val>
          <c:extLst>
            <c:ext xmlns:c16="http://schemas.microsoft.com/office/drawing/2014/chart" uri="{C3380CC4-5D6E-409C-BE32-E72D297353CC}">
              <c16:uniqueId val="{00000001-62DE-46BE-B8EF-A2443B06CF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1645</c:v>
                </c:pt>
                <c:pt idx="1">
                  <c:v>1276</c:v>
                </c:pt>
                <c:pt idx="2">
                  <c:v>1010</c:v>
                </c:pt>
              </c:numCache>
            </c:numRef>
          </c:val>
          <c:extLst>
            <c:ext xmlns:c16="http://schemas.microsoft.com/office/drawing/2014/chart" uri="{C3380CC4-5D6E-409C-BE32-E72D297353CC}">
              <c16:uniqueId val="{00000002-62DE-46BE-B8EF-A2443B06CF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算入公債費等と元利償還金等がともに上昇した。今後の起債発行を抑制し、公債費の減少に努める。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満期一括償還地方債の起債実績なし。</a:t>
          </a:r>
          <a:endParaRPr kumimoji="1" lang="ja-JP" altLang="en-US" sz="105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前年度と比較して、小学校の借入事業が繰越になったため、現在高は増加しなかったものの、基準財政需要額算入見込額には算入されたため、将来負担比率（分子）が減少した。</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翌年度以降も地方債の発行を抑制し、将来負担比率の改善に努める。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三重県明和町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財政調整基金については、積み増しができたが、ふるさと寄附基金について取り崩しを行ったため基金総額として</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減少する状況となった。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経常収支比率が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％を超えていることから、基金の取り崩しの増加が見込まれる。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億円以上を維持できるように事業の見直しなどを実施し、適切な財政運営に努める。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ふるさと寄附基金：ふるさと寄附制度を活用して明和町を応援するために寄せられた寄附金をそれぞれの寄附者の思いを実現するための事業の財源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億円を超える寄附を受け入れているが、取崩し額が増加した結果、前年度と比べて減となった。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当町へのふるさと寄附者の意向に合わせて該当する各事業に充当を実施していく。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千円程度の積立を実施し、残高は微増という結果となった。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今後基金取崩の増加が見込まれるが、財政調整基金の残高を令和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年度時点で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億円以上となるよう、事業見直し等により適切な財政運営に努め、取崩の抑制を図る。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計画及び基金条例に基づき、取崩、積立を行っており、残高としては横ばいで推移している。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公債費のピークに合わせて減災基金の取り崩しを検討し、適切な財政運営に努める。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22,630
22,334
41.06
13,692,930
12,327,755
1,046,151
6,336,403
11,632,645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カ年平均での財政力指数は前年度比で</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は拡大し続けている。財政力指数も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類似団体平均を下回る状況が継続しており、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財政</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健全化に努める必要がある。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108655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大規模事業による地方債発行に伴う公債費の増加や、物価高騰による各経常経費の増加により経常収支比率が</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％を超え、経常的な支出を経常一般財源で賄えていない状況となっている。昨年度よりも数値は悪化しており、事業見直し等による早急な財政健全化が求められる。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66</xdr:row>
      <xdr:rowOff>2117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5347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136948</xdr:rowOff>
    </xdr:from>
    <xdr:to>
      <xdr:col>19</xdr:col>
      <xdr:colOff>133350</xdr:colOff>
      <xdr:row>65</xdr:row>
      <xdr:rowOff>109220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66848"/>
          <a:ext cx="889000" cy="48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136948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69787"/>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61</xdr:row>
      <xdr:rowOff>163619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69787"/>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18644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6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86148</xdr:rowOff>
    </xdr:from>
    <xdr:to>
      <xdr:col>15</xdr:col>
      <xdr:colOff>133350</xdr:colOff>
      <xdr:row>63</xdr:row>
      <xdr:rowOff>16298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146914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112819</xdr:rowOff>
    </xdr:from>
    <xdr:to>
      <xdr:col>7</xdr:col>
      <xdr:colOff>31750</xdr:colOff>
      <xdr:row>62</xdr:row>
      <xdr:rowOff>42969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53146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人件費、物件費ともに前年度より増加しており、前年度比</a:t>
          </a:r>
          <a:r>
            <a:rPr kumimoji="1" lang="en-US" altLang="ja-JP" sz="1200">
              <a:latin typeface="ＭＳ Ｐゴシック" panose="020B0600070205080204" pitchFamily="50" charset="-128"/>
              <a:ea typeface="ＭＳ Ｐゴシック" panose="020B0600070205080204" pitchFamily="50" charset="-128"/>
            </a:rPr>
            <a:t>12,365</a:t>
          </a:r>
          <a:r>
            <a:rPr kumimoji="1" lang="ja-JP" altLang="en-US" sz="1200">
              <a:latin typeface="ＭＳ Ｐゴシック" panose="020B0600070205080204" pitchFamily="50" charset="-128"/>
              <a:ea typeface="ＭＳ Ｐゴシック" panose="020B0600070205080204" pitchFamily="50" charset="-128"/>
            </a:rPr>
            <a:t>千円増となった。類似団体平均値も上昇していることから全国的な物価高騰の影響も考えられるが、事業の見直しを含め各経費の抑制に努めたい。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42793</xdr:rowOff>
    </xdr:from>
    <xdr:to>
      <xdr:col>23</xdr:col>
      <xdr:colOff>133350</xdr:colOff>
      <xdr:row>84</xdr:row>
      <xdr:rowOff>162140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44593"/>
          <a:ext cx="838200" cy="11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30411</xdr:rowOff>
    </xdr:from>
    <xdr:to>
      <xdr:col>19</xdr:col>
      <xdr:colOff>133350</xdr:colOff>
      <xdr:row>84</xdr:row>
      <xdr:rowOff>42793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32211"/>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118187</xdr:rowOff>
    </xdr:from>
    <xdr:to>
      <xdr:col>15</xdr:col>
      <xdr:colOff>82550</xdr:colOff>
      <xdr:row>84</xdr:row>
      <xdr:rowOff>30411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48537"/>
          <a:ext cx="889000" cy="8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118187</xdr:rowOff>
    </xdr:from>
    <xdr:to>
      <xdr:col>11</xdr:col>
      <xdr:colOff>31750</xdr:colOff>
      <xdr:row>83</xdr:row>
      <xdr:rowOff>131169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348537"/>
          <a:ext cx="889000" cy="1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40749</xdr:rowOff>
    </xdr:from>
    <xdr:to>
      <xdr:col>7</xdr:col>
      <xdr:colOff>31750</xdr:colOff>
      <xdr:row>82</xdr:row>
      <xdr:rowOff>142349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152526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111340</xdr:rowOff>
    </xdr:from>
    <xdr:to>
      <xdr:col>23</xdr:col>
      <xdr:colOff>184150</xdr:colOff>
      <xdr:row>85</xdr:row>
      <xdr:rowOff>41490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1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83417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8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163443</xdr:rowOff>
    </xdr:from>
    <xdr:to>
      <xdr:col>19</xdr:col>
      <xdr:colOff>184150</xdr:colOff>
      <xdr:row>84</xdr:row>
      <xdr:rowOff>93593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9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78370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8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151061</xdr:rowOff>
    </xdr:from>
    <xdr:to>
      <xdr:col>15</xdr:col>
      <xdr:colOff>133350</xdr:colOff>
      <xdr:row>84</xdr:row>
      <xdr:rowOff>81211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65988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6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67387</xdr:rowOff>
    </xdr:from>
    <xdr:to>
      <xdr:col>11</xdr:col>
      <xdr:colOff>82550</xdr:colOff>
      <xdr:row>83</xdr:row>
      <xdr:rowOff>168987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153764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8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80369</xdr:rowOff>
    </xdr:from>
    <xdr:to>
      <xdr:col>7</xdr:col>
      <xdr:colOff>31750</xdr:colOff>
      <xdr:row>84</xdr:row>
      <xdr:rowOff>10519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166746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9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前年度より微減であり、類似団体平均よりも低い数値で推移してる。今後も国家公務員準拠を基準に適正化を図りたい。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84</xdr:row>
      <xdr:rowOff>162984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446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11641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92075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848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92075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848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108602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41275</xdr:rowOff>
    </xdr:from>
    <xdr:to>
      <xdr:col>68</xdr:col>
      <xdr:colOff>203200</xdr:colOff>
      <xdr:row>85</xdr:row>
      <xdr:rowOff>142875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近年では中間層の退職者や定年を満たない早期退職者が増加している。直近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年間は類似団体平均と比較してほとんど変わらない数値で推移しているものの、業務量が増加する中、住民サービスを維持し、低下させないために適正な定員管理に努めたい。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22044</xdr:rowOff>
    </xdr:from>
    <xdr:to>
      <xdr:col>81</xdr:col>
      <xdr:colOff>44450</xdr:colOff>
      <xdr:row>62</xdr:row>
      <xdr:rowOff>23767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651944"/>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6531</xdr:rowOff>
    </xdr:from>
    <xdr:to>
      <xdr:col>77</xdr:col>
      <xdr:colOff>44450</xdr:colOff>
      <xdr:row>62</xdr:row>
      <xdr:rowOff>23767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3643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157299</xdr:rowOff>
    </xdr:from>
    <xdr:to>
      <xdr:col>72</xdr:col>
      <xdr:colOff>203200</xdr:colOff>
      <xdr:row>62</xdr:row>
      <xdr:rowOff>6531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1574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152128</xdr:rowOff>
    </xdr:from>
    <xdr:to>
      <xdr:col>68</xdr:col>
      <xdr:colOff>152400</xdr:colOff>
      <xdr:row>61</xdr:row>
      <xdr:rowOff>157299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1057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24584</xdr:rowOff>
    </xdr:from>
    <xdr:to>
      <xdr:col>64</xdr:col>
      <xdr:colOff>152400</xdr:colOff>
      <xdr:row>60</xdr:row>
      <xdr:rowOff>126184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136361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114771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7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144417</xdr:rowOff>
    </xdr:from>
    <xdr:to>
      <xdr:col>77</xdr:col>
      <xdr:colOff>95250</xdr:colOff>
      <xdr:row>62</xdr:row>
      <xdr:rowOff>74567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59344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89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127181</xdr:rowOff>
    </xdr:from>
    <xdr:to>
      <xdr:col>73</xdr:col>
      <xdr:colOff>44450</xdr:colOff>
      <xdr:row>62</xdr:row>
      <xdr:rowOff>57331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106499</xdr:rowOff>
    </xdr:from>
    <xdr:to>
      <xdr:col>68</xdr:col>
      <xdr:colOff>203200</xdr:colOff>
      <xdr:row>62</xdr:row>
      <xdr:rowOff>36649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21426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101328</xdr:rowOff>
    </xdr:from>
    <xdr:to>
      <xdr:col>64</xdr:col>
      <xdr:colOff>152400</xdr:colOff>
      <xdr:row>62</xdr:row>
      <xdr:rowOff>31478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16255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4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令和６年度も前年度に引き続き実質公債費比率が悪化し、類似団体平均に対しても高い数値となっている。</a:t>
          </a:r>
          <a:r>
            <a:rPr kumimoji="0" lang="ja-JP" altLang="en-US"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今後の起債発行を抑制し、公債費の低減に努める。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37338</xdr:rowOff>
    </xdr:from>
    <xdr:to>
      <xdr:col>81</xdr:col>
      <xdr:colOff>44450</xdr:colOff>
      <xdr:row>43</xdr:row>
      <xdr:rowOff>66294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40968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43</xdr:row>
      <xdr:rowOff>37338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3517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150876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2552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158242</xdr:rowOff>
    </xdr:from>
    <xdr:to>
      <xdr:col>68</xdr:col>
      <xdr:colOff>152400</xdr:colOff>
      <xdr:row>42</xdr:row>
      <xdr:rowOff>54356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8769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15494</xdr:rowOff>
    </xdr:from>
    <xdr:to>
      <xdr:col>81</xdr:col>
      <xdr:colOff>95250</xdr:colOff>
      <xdr:row>43</xdr:row>
      <xdr:rowOff>117094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159021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5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157988</xdr:rowOff>
    </xdr:from>
    <xdr:to>
      <xdr:col>77</xdr:col>
      <xdr:colOff>95250</xdr:colOff>
      <xdr:row>43</xdr:row>
      <xdr:rowOff>88138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72915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4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89933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小学校建設事業及び借入作業が繰越になり、小学校建設にかかる起債現在高は増加しなかったものの、基準財政需要額算入見込額には算入されたため、将来負担比率が改善した。今後は起債発行を抑制し、公債費の低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92831</xdr:rowOff>
    </xdr:from>
    <xdr:to>
      <xdr:col>81</xdr:col>
      <xdr:colOff>44450</xdr:colOff>
      <xdr:row>18</xdr:row>
      <xdr:rowOff>136011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836031"/>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36044</xdr:rowOff>
    </xdr:from>
    <xdr:to>
      <xdr:col>77</xdr:col>
      <xdr:colOff>44450</xdr:colOff>
      <xdr:row>18</xdr:row>
      <xdr:rowOff>136011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3122144"/>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36044</xdr:rowOff>
    </xdr:from>
    <xdr:to>
      <xdr:col>72</xdr:col>
      <xdr:colOff>203200</xdr:colOff>
      <xdr:row>19</xdr:row>
      <xdr:rowOff>119682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122144"/>
          <a:ext cx="8890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119682</xdr:rowOff>
    </xdr:from>
    <xdr:to>
      <xdr:col>68</xdr:col>
      <xdr:colOff>152400</xdr:colOff>
      <xdr:row>20</xdr:row>
      <xdr:rowOff>169999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377232"/>
          <a:ext cx="889000" cy="2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42031</xdr:rowOff>
    </xdr:from>
    <xdr:to>
      <xdr:col>81</xdr:col>
      <xdr:colOff>95250</xdr:colOff>
      <xdr:row>16</xdr:row>
      <xdr:rowOff>143631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14108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75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85211</xdr:rowOff>
    </xdr:from>
    <xdr:to>
      <xdr:col>77</xdr:col>
      <xdr:colOff>95250</xdr:colOff>
      <xdr:row>19</xdr:row>
      <xdr:rowOff>15361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25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156694</xdr:rowOff>
    </xdr:from>
    <xdr:to>
      <xdr:col>73</xdr:col>
      <xdr:colOff>44450</xdr:colOff>
      <xdr:row>18</xdr:row>
      <xdr:rowOff>86844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0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71621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15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68882</xdr:rowOff>
    </xdr:from>
    <xdr:to>
      <xdr:col>68</xdr:col>
      <xdr:colOff>203200</xdr:colOff>
      <xdr:row>19</xdr:row>
      <xdr:rowOff>170482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3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155259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41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119199</xdr:rowOff>
    </xdr:from>
    <xdr:to>
      <xdr:col>64</xdr:col>
      <xdr:colOff>152400</xdr:colOff>
      <xdr:row>21</xdr:row>
      <xdr:rowOff>49349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5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34126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63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22,630
22,334
41.06
13,692,930
12,327,755
1,046,151
6,336,403
11,632,645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給与改定等による人件費の上昇もあり、人件費が上昇する形となった。引き続き適正な人員管理を図り、住民サービスを維持していく。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9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2500"/>
          <a:ext cx="8890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01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類似団体平均を下回る数値で推移しているものの、物価高騰等により物件費の占める割合の上昇が続いている。事業見直し等により、引き続き物件費の抑制に努めたい。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76200</xdr:rowOff>
    </xdr:from>
    <xdr:to>
      <xdr:col>82</xdr:col>
      <xdr:colOff>107950</xdr:colOff>
      <xdr:row>16</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19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16</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67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44450</xdr:rowOff>
    </xdr:from>
    <xdr:to>
      <xdr:col>73</xdr:col>
      <xdr:colOff>180975</xdr:colOff>
      <xdr:row>15</xdr:row>
      <xdr:rowOff>95250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16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101600</xdr:rowOff>
    </xdr:from>
    <xdr:to>
      <xdr:col>69</xdr:col>
      <xdr:colOff>92075</xdr:colOff>
      <xdr:row>15</xdr:row>
      <xdr:rowOff>44450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01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xdr:rowOff>
    </xdr:from>
    <xdr:to>
      <xdr:col>65</xdr:col>
      <xdr:colOff>53975</xdr:colOff>
      <xdr:row>18</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9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25400</xdr:rowOff>
    </xdr:from>
    <xdr:to>
      <xdr:col>78</xdr:col>
      <xdr:colOff>120650</xdr:colOff>
      <xdr:row>16</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44450</xdr:rowOff>
    </xdr:from>
    <xdr:to>
      <xdr:col>74</xdr:col>
      <xdr:colOff>31750</xdr:colOff>
      <xdr:row>15</xdr:row>
      <xdr:rowOff>146050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156227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165100</xdr:rowOff>
    </xdr:from>
    <xdr:to>
      <xdr:col>69</xdr:col>
      <xdr:colOff>142875</xdr:colOff>
      <xdr:row>15</xdr:row>
      <xdr:rowOff>95250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前年度に比べて扶助費は増加し、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％となった。類似団体平均と比べて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ポイントほど高くなっている。少子高齢化などの課題解決に取り組む上で扶助費は今後も増加が見込まれるため、自主財源の確保に努め財政健全化を図りたい。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118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81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102507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ポイントの乖離があり、前年度に引き続いて類似団体平均よりも割合が高くなっている。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事業見直し等を行い、引き続き経費の削減に努めたい。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59</xdr:row>
      <xdr:rowOff>64407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9615"/>
          <a:ext cx="0" cy="111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36484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15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64407</xdr:rowOff>
    </xdr:from>
    <xdr:to>
      <xdr:col>82</xdr:col>
      <xdr:colOff>196850</xdr:colOff>
      <xdr:row>59</xdr:row>
      <xdr:rowOff>64407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1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9978</xdr:rowOff>
    </xdr:from>
    <xdr:to>
      <xdr:col>82</xdr:col>
      <xdr:colOff>107950</xdr:colOff>
      <xdr:row>59</xdr:row>
      <xdr:rowOff>64407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255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95449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35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9978</xdr:rowOff>
    </xdr:from>
    <xdr:to>
      <xdr:col>78</xdr:col>
      <xdr:colOff>69850</xdr:colOff>
      <xdr:row>60</xdr:row>
      <xdr:rowOff>143328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255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143328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99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48985</xdr:rowOff>
    </xdr:from>
    <xdr:to>
      <xdr:col>74</xdr:col>
      <xdr:colOff>31750</xdr:colOff>
      <xdr:row>56</xdr:row>
      <xdr:rowOff>150585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154215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99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16328</xdr:rowOff>
    </xdr:from>
    <xdr:to>
      <xdr:col>69</xdr:col>
      <xdr:colOff>142875</xdr:colOff>
      <xdr:row>56</xdr:row>
      <xdr:rowOff>117928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13607</xdr:rowOff>
    </xdr:from>
    <xdr:to>
      <xdr:col>82</xdr:col>
      <xdr:colOff>158750</xdr:colOff>
      <xdr:row>59</xdr:row>
      <xdr:rowOff>115207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93634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3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130628</xdr:rowOff>
    </xdr:from>
    <xdr:to>
      <xdr:col>78</xdr:col>
      <xdr:colOff>120650</xdr:colOff>
      <xdr:row>59</xdr:row>
      <xdr:rowOff>60778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45555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92528</xdr:rowOff>
    </xdr:from>
    <xdr:to>
      <xdr:col>74</xdr:col>
      <xdr:colOff>31750</xdr:colOff>
      <xdr:row>61</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7455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103415</xdr:rowOff>
    </xdr:from>
    <xdr:to>
      <xdr:col>65</xdr:col>
      <xdr:colOff>53975</xdr:colOff>
      <xdr:row>61</xdr:row>
      <xdr:rowOff>33565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18342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補助費は近年継続して増加しているが、令和６年度は横ばいとなった。しかし、類似団体平均を上回る割合となっており、引き続き事業見直し等により、経費の抑制を図る。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73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38</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4034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168148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763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21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までに実施した中学校整備に係る償還が本格化したことにより、近年類似団体平均を大きく上回る状況が継続している。新小学校等建設に伴う公債費の増加があり、今後起債の発行を抑制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79</xdr:row>
      <xdr:rowOff>156718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6372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147574</xdr:rowOff>
    </xdr:from>
    <xdr:to>
      <xdr:col>19</xdr:col>
      <xdr:colOff>187325</xdr:colOff>
      <xdr:row>79</xdr:row>
      <xdr:rowOff>156718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6921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147574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5458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79</xdr:row>
      <xdr:rowOff>1270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54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105918</xdr:rowOff>
    </xdr:from>
    <xdr:to>
      <xdr:col>20</xdr:col>
      <xdr:colOff>38100</xdr:colOff>
      <xdr:row>80</xdr:row>
      <xdr:rowOff>36068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20845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96774</xdr:rowOff>
    </xdr:from>
    <xdr:to>
      <xdr:col>15</xdr:col>
      <xdr:colOff>149225</xdr:colOff>
      <xdr:row>80</xdr:row>
      <xdr:rowOff>26924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11701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類似団体平均を上回り、類似団体内の最大値に近づく形となった。計画的な事業の見直しを実施し、経費の抑制を行い、早急に財政健全化を図る必要がある。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147574</xdr:rowOff>
    </xdr:from>
    <xdr:to>
      <xdr:col>82</xdr:col>
      <xdr:colOff>107950</xdr:colOff>
      <xdr:row>80</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69212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79</xdr:row>
      <xdr:rowOff>147574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43485"/>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76</xdr:row>
      <xdr:rowOff>113285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92608"/>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76</xdr:row>
      <xdr:rowOff>67563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92608"/>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30480</xdr:rowOff>
    </xdr:from>
    <xdr:to>
      <xdr:col>82</xdr:col>
      <xdr:colOff>158750</xdr:colOff>
      <xdr:row>80</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110507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96774</xdr:rowOff>
    </xdr:from>
    <xdr:to>
      <xdr:col>78</xdr:col>
      <xdr:colOff>120650</xdr:colOff>
      <xdr:row>80</xdr:row>
      <xdr:rowOff>26924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11701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6033</xdr:rowOff>
    </xdr:from>
    <xdr:to>
      <xdr:col>29</xdr:col>
      <xdr:colOff>127000</xdr:colOff>
      <xdr:row>17</xdr:row>
      <xdr:rowOff>151520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68308"/>
          <a:ext cx="647700" cy="14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151520</xdr:rowOff>
    </xdr:from>
    <xdr:to>
      <xdr:col>26</xdr:col>
      <xdr:colOff>50800</xdr:colOff>
      <xdr:row>17</xdr:row>
      <xdr:rowOff>164501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13795"/>
          <a:ext cx="698500" cy="12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164501</xdr:rowOff>
    </xdr:from>
    <xdr:to>
      <xdr:col>22</xdr:col>
      <xdr:colOff>114300</xdr:colOff>
      <xdr:row>17</xdr:row>
      <xdr:rowOff>166657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26776"/>
          <a:ext cx="698500" cy="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166657</xdr:rowOff>
    </xdr:from>
    <xdr:to>
      <xdr:col>18</xdr:col>
      <xdr:colOff>177800</xdr:colOff>
      <xdr:row>18</xdr:row>
      <xdr:rowOff>29595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28932"/>
          <a:ext cx="698500" cy="34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69826</xdr:rowOff>
    </xdr:from>
    <xdr:to>
      <xdr:col>15</xdr:col>
      <xdr:colOff>101600</xdr:colOff>
      <xdr:row>19</xdr:row>
      <xdr:rowOff>171426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75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156203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6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126683</xdr:rowOff>
    </xdr:from>
    <xdr:to>
      <xdr:col>29</xdr:col>
      <xdr:colOff>177800</xdr:colOff>
      <xdr:row>17</xdr:row>
      <xdr:rowOff>56833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143210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100720</xdr:rowOff>
    </xdr:from>
    <xdr:to>
      <xdr:col>26</xdr:col>
      <xdr:colOff>101600</xdr:colOff>
      <xdr:row>18</xdr:row>
      <xdr:rowOff>30870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6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41047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31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113701</xdr:rowOff>
    </xdr:from>
    <xdr:to>
      <xdr:col>22</xdr:col>
      <xdr:colOff>165100</xdr:colOff>
      <xdr:row>18</xdr:row>
      <xdr:rowOff>43851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75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54028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4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115857</xdr:rowOff>
    </xdr:from>
    <xdr:to>
      <xdr:col>19</xdr:col>
      <xdr:colOff>38100</xdr:colOff>
      <xdr:row>18</xdr:row>
      <xdr:rowOff>46007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78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56184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4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150245</xdr:rowOff>
    </xdr:from>
    <xdr:to>
      <xdr:col>15</xdr:col>
      <xdr:colOff>101600</xdr:colOff>
      <xdr:row>18</xdr:row>
      <xdr:rowOff>80395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2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36246</xdr:rowOff>
    </xdr:from>
    <xdr:to>
      <xdr:col>29</xdr:col>
      <xdr:colOff>127000</xdr:colOff>
      <xdr:row>35</xdr:row>
      <xdr:rowOff>46598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646596"/>
          <a:ext cx="647700" cy="10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46598</xdr:rowOff>
    </xdr:from>
    <xdr:to>
      <xdr:col>26</xdr:col>
      <xdr:colOff>50800</xdr:colOff>
      <xdr:row>35</xdr:row>
      <xdr:rowOff>54828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656948"/>
          <a:ext cx="698500" cy="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54828</xdr:rowOff>
    </xdr:from>
    <xdr:to>
      <xdr:col>22</xdr:col>
      <xdr:colOff>114300</xdr:colOff>
      <xdr:row>35</xdr:row>
      <xdr:rowOff>165078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665178"/>
          <a:ext cx="698500" cy="110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165078</xdr:rowOff>
    </xdr:from>
    <xdr:to>
      <xdr:col>18</xdr:col>
      <xdr:colOff>177800</xdr:colOff>
      <xdr:row>35</xdr:row>
      <xdr:rowOff>231503</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775428"/>
          <a:ext cx="698500" cy="66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20291</xdr:rowOff>
    </xdr:from>
    <xdr:to>
      <xdr:col>15</xdr:col>
      <xdr:colOff>101600</xdr:colOff>
      <xdr:row>37</xdr:row>
      <xdr:rowOff>121891</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44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106668</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328346</xdr:rowOff>
    </xdr:from>
    <xdr:to>
      <xdr:col>29</xdr:col>
      <xdr:colOff>177800</xdr:colOff>
      <xdr:row>35</xdr:row>
      <xdr:rowOff>87046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595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173423</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44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338698</xdr:rowOff>
    </xdr:from>
    <xdr:to>
      <xdr:col>26</xdr:col>
      <xdr:colOff>101600</xdr:colOff>
      <xdr:row>35</xdr:row>
      <xdr:rowOff>97398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606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107575</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37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4028</xdr:rowOff>
    </xdr:from>
    <xdr:to>
      <xdr:col>22</xdr:col>
      <xdr:colOff>165100</xdr:colOff>
      <xdr:row>35</xdr:row>
      <xdr:rowOff>105628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614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115805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383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114278</xdr:rowOff>
    </xdr:from>
    <xdr:to>
      <xdr:col>19</xdr:col>
      <xdr:colOff>38100</xdr:colOff>
      <xdr:row>35</xdr:row>
      <xdr:rowOff>215878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724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226055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49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180703</xdr:rowOff>
    </xdr:from>
    <xdr:to>
      <xdr:col>15</xdr:col>
      <xdr:colOff>101600</xdr:colOff>
      <xdr:row>35</xdr:row>
      <xdr:rowOff>282303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791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292480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55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22,630
22,334
41.06
13,692,930
12,327,755
1,046,151
6,336,403
11,632,645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28410</xdr:rowOff>
    </xdr:from>
    <xdr:to>
      <xdr:col>24</xdr:col>
      <xdr:colOff>63500</xdr:colOff>
      <xdr:row>36</xdr:row>
      <xdr:rowOff>143682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00610"/>
          <a:ext cx="838200" cy="1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143682</xdr:rowOff>
    </xdr:from>
    <xdr:to>
      <xdr:col>19</xdr:col>
      <xdr:colOff>177800</xdr:colOff>
      <xdr:row>36</xdr:row>
      <xdr:rowOff>154959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5882"/>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154959</xdr:rowOff>
    </xdr:from>
    <xdr:to>
      <xdr:col>15</xdr:col>
      <xdr:colOff>50800</xdr:colOff>
      <xdr:row>37</xdr:row>
      <xdr:rowOff>37440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7159"/>
          <a:ext cx="889000" cy="5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31020</xdr:rowOff>
    </xdr:from>
    <xdr:to>
      <xdr:col>10</xdr:col>
      <xdr:colOff>114300</xdr:colOff>
      <xdr:row>37</xdr:row>
      <xdr:rowOff>37440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74670"/>
          <a:ext cx="8890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94977</xdr:rowOff>
    </xdr:from>
    <xdr:to>
      <xdr:col>6</xdr:col>
      <xdr:colOff>38100</xdr:colOff>
      <xdr:row>39</xdr:row>
      <xdr:rowOff>25127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61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16254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7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149060</xdr:rowOff>
    </xdr:from>
    <xdr:to>
      <xdr:col>24</xdr:col>
      <xdr:colOff>114300</xdr:colOff>
      <xdr:row>36</xdr:row>
      <xdr:rowOff>79210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487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92882</xdr:rowOff>
    </xdr:from>
    <xdr:to>
      <xdr:col>20</xdr:col>
      <xdr:colOff>38100</xdr:colOff>
      <xdr:row>37</xdr:row>
      <xdr:rowOff>23032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39559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104159</xdr:rowOff>
    </xdr:from>
    <xdr:to>
      <xdr:col>15</xdr:col>
      <xdr:colOff>101600</xdr:colOff>
      <xdr:row>37</xdr:row>
      <xdr:rowOff>34309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50836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5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158090</xdr:rowOff>
    </xdr:from>
    <xdr:to>
      <xdr:col>10</xdr:col>
      <xdr:colOff>165100</xdr:colOff>
      <xdr:row>37</xdr:row>
      <xdr:rowOff>88240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104767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151670</xdr:rowOff>
    </xdr:from>
    <xdr:to>
      <xdr:col>6</xdr:col>
      <xdr:colOff>38100</xdr:colOff>
      <xdr:row>37</xdr:row>
      <xdr:rowOff>81820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98347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80797</xdr:rowOff>
    </xdr:from>
    <xdr:to>
      <xdr:col>24</xdr:col>
      <xdr:colOff>63500</xdr:colOff>
      <xdr:row>55</xdr:row>
      <xdr:rowOff>151447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10547"/>
          <a:ext cx="838200" cy="7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151447</xdr:rowOff>
    </xdr:from>
    <xdr:to>
      <xdr:col>19</xdr:col>
      <xdr:colOff>177800</xdr:colOff>
      <xdr:row>55</xdr:row>
      <xdr:rowOff>155740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81197"/>
          <a:ext cx="8890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155740</xdr:rowOff>
    </xdr:from>
    <xdr:to>
      <xdr:col>15</xdr:col>
      <xdr:colOff>50800</xdr:colOff>
      <xdr:row>56</xdr:row>
      <xdr:rowOff>50609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5490"/>
          <a:ext cx="889000" cy="6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9525</xdr:rowOff>
    </xdr:from>
    <xdr:to>
      <xdr:col>10</xdr:col>
      <xdr:colOff>114300</xdr:colOff>
      <xdr:row>56</xdr:row>
      <xdr:rowOff>50609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10725"/>
          <a:ext cx="889000" cy="4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83033</xdr:rowOff>
    </xdr:from>
    <xdr:to>
      <xdr:col>6</xdr:col>
      <xdr:colOff>38100</xdr:colOff>
      <xdr:row>57</xdr:row>
      <xdr:rowOff>13183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29997</xdr:rowOff>
    </xdr:from>
    <xdr:to>
      <xdr:col>24</xdr:col>
      <xdr:colOff>114300</xdr:colOff>
      <xdr:row>55</xdr:row>
      <xdr:rowOff>131597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52874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100647</xdr:rowOff>
    </xdr:from>
    <xdr:to>
      <xdr:col>20</xdr:col>
      <xdr:colOff>38100</xdr:colOff>
      <xdr:row>56</xdr:row>
      <xdr:rowOff>30797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21924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2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104940</xdr:rowOff>
    </xdr:from>
    <xdr:to>
      <xdr:col>15</xdr:col>
      <xdr:colOff>101600</xdr:colOff>
      <xdr:row>56</xdr:row>
      <xdr:rowOff>35090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26217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171259</xdr:rowOff>
    </xdr:from>
    <xdr:to>
      <xdr:col>10</xdr:col>
      <xdr:colOff>165100</xdr:colOff>
      <xdr:row>56</xdr:row>
      <xdr:rowOff>101409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0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92536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9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130175</xdr:rowOff>
    </xdr:from>
    <xdr:to>
      <xdr:col>6</xdr:col>
      <xdr:colOff>38100</xdr:colOff>
      <xdr:row>56</xdr:row>
      <xdr:rowOff>60325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76852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3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6826</xdr:rowOff>
    </xdr:from>
    <xdr:to>
      <xdr:col>24</xdr:col>
      <xdr:colOff>63500</xdr:colOff>
      <xdr:row>76</xdr:row>
      <xdr:rowOff>43402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3702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43402</xdr:rowOff>
    </xdr:from>
    <xdr:to>
      <xdr:col>19</xdr:col>
      <xdr:colOff>177800</xdr:colOff>
      <xdr:row>76</xdr:row>
      <xdr:rowOff>75749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73602"/>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75749</xdr:rowOff>
    </xdr:from>
    <xdr:to>
      <xdr:col>15</xdr:col>
      <xdr:colOff>50800</xdr:colOff>
      <xdr:row>76</xdr:row>
      <xdr:rowOff>156502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05949"/>
          <a:ext cx="88900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156502</xdr:rowOff>
    </xdr:from>
    <xdr:to>
      <xdr:col>10</xdr:col>
      <xdr:colOff>114300</xdr:colOff>
      <xdr:row>77</xdr:row>
      <xdr:rowOff>92608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86702"/>
          <a:ext cx="889000" cy="1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85585</xdr:rowOff>
    </xdr:from>
    <xdr:to>
      <xdr:col>6</xdr:col>
      <xdr:colOff>38100</xdr:colOff>
      <xdr:row>77</xdr:row>
      <xdr:rowOff>15735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32262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9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127476</xdr:rowOff>
    </xdr:from>
    <xdr:to>
      <xdr:col>24</xdr:col>
      <xdr:colOff>114300</xdr:colOff>
      <xdr:row>76</xdr:row>
      <xdr:rowOff>57626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8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150353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3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164052</xdr:rowOff>
    </xdr:from>
    <xdr:to>
      <xdr:col>20</xdr:col>
      <xdr:colOff>38100</xdr:colOff>
      <xdr:row>76</xdr:row>
      <xdr:rowOff>94202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2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110729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79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24949</xdr:rowOff>
    </xdr:from>
    <xdr:to>
      <xdr:col>15</xdr:col>
      <xdr:colOff>101600</xdr:colOff>
      <xdr:row>76</xdr:row>
      <xdr:rowOff>126549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143076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3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105702</xdr:rowOff>
    </xdr:from>
    <xdr:to>
      <xdr:col>10</xdr:col>
      <xdr:colOff>165100</xdr:colOff>
      <xdr:row>77</xdr:row>
      <xdr:rowOff>35852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3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26979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2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41808</xdr:rowOff>
    </xdr:from>
    <xdr:to>
      <xdr:col>6</xdr:col>
      <xdr:colOff>38100</xdr:colOff>
      <xdr:row>77</xdr:row>
      <xdr:rowOff>143408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134535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12467</xdr:rowOff>
    </xdr:from>
    <xdr:to>
      <xdr:col>24</xdr:col>
      <xdr:colOff>63500</xdr:colOff>
      <xdr:row>97</xdr:row>
      <xdr:rowOff>19473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71667"/>
          <a:ext cx="838200" cy="17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19473</xdr:rowOff>
    </xdr:from>
    <xdr:to>
      <xdr:col>19</xdr:col>
      <xdr:colOff>177800</xdr:colOff>
      <xdr:row>97</xdr:row>
      <xdr:rowOff>113362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50123"/>
          <a:ext cx="889000" cy="9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88641</xdr:rowOff>
    </xdr:from>
    <xdr:to>
      <xdr:col>15</xdr:col>
      <xdr:colOff>50800</xdr:colOff>
      <xdr:row>97</xdr:row>
      <xdr:rowOff>113362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19291"/>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88641</xdr:rowOff>
    </xdr:from>
    <xdr:to>
      <xdr:col>10</xdr:col>
      <xdr:colOff>114300</xdr:colOff>
      <xdr:row>99</xdr:row>
      <xdr:rowOff>35573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19291"/>
          <a:ext cx="889000" cy="28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131501</xdr:rowOff>
    </xdr:from>
    <xdr:to>
      <xdr:col>6</xdr:col>
      <xdr:colOff>38100</xdr:colOff>
      <xdr:row>98</xdr:row>
      <xdr:rowOff>61651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6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78178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3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133117</xdr:rowOff>
    </xdr:from>
    <xdr:to>
      <xdr:col>24</xdr:col>
      <xdr:colOff>114300</xdr:colOff>
      <xdr:row>96</xdr:row>
      <xdr:rowOff>63267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155994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7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140123</xdr:rowOff>
    </xdr:from>
    <xdr:to>
      <xdr:col>20</xdr:col>
      <xdr:colOff>38100</xdr:colOff>
      <xdr:row>97</xdr:row>
      <xdr:rowOff>70273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9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86800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37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62562</xdr:rowOff>
    </xdr:from>
    <xdr:to>
      <xdr:col>15</xdr:col>
      <xdr:colOff>101600</xdr:colOff>
      <xdr:row>97</xdr:row>
      <xdr:rowOff>164162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9239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6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37841</xdr:rowOff>
    </xdr:from>
    <xdr:to>
      <xdr:col>10</xdr:col>
      <xdr:colOff>165100</xdr:colOff>
      <xdr:row>97</xdr:row>
      <xdr:rowOff>139441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130568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156223</xdr:rowOff>
    </xdr:from>
    <xdr:to>
      <xdr:col>6</xdr:col>
      <xdr:colOff>38100</xdr:colOff>
      <xdr:row>99</xdr:row>
      <xdr:rowOff>86373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5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77500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5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92330</xdr:rowOff>
    </xdr:from>
    <xdr:to>
      <xdr:col>55</xdr:col>
      <xdr:colOff>0</xdr:colOff>
      <xdr:row>36</xdr:row>
      <xdr:rowOff>108267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64530"/>
          <a:ext cx="8382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92330</xdr:rowOff>
    </xdr:from>
    <xdr:to>
      <xdr:col>50</xdr:col>
      <xdr:colOff>114300</xdr:colOff>
      <xdr:row>36</xdr:row>
      <xdr:rowOff>128906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6453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128906</xdr:rowOff>
    </xdr:from>
    <xdr:to>
      <xdr:col>45</xdr:col>
      <xdr:colOff>177800</xdr:colOff>
      <xdr:row>36</xdr:row>
      <xdr:rowOff>159904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01106"/>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36661</xdr:rowOff>
    </xdr:from>
    <xdr:to>
      <xdr:col>41</xdr:col>
      <xdr:colOff>50800</xdr:colOff>
      <xdr:row>36</xdr:row>
      <xdr:rowOff>159904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865961"/>
          <a:ext cx="889000" cy="46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69181</xdr:rowOff>
    </xdr:from>
    <xdr:to>
      <xdr:col>36</xdr:col>
      <xdr:colOff>165100</xdr:colOff>
      <xdr:row>34</xdr:row>
      <xdr:rowOff>170781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161908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99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57467</xdr:rowOff>
    </xdr:from>
    <xdr:to>
      <xdr:col>55</xdr:col>
      <xdr:colOff>50800</xdr:colOff>
      <xdr:row>36</xdr:row>
      <xdr:rowOff>159067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80344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41530</xdr:rowOff>
    </xdr:from>
    <xdr:to>
      <xdr:col>50</xdr:col>
      <xdr:colOff>165100</xdr:colOff>
      <xdr:row>36</xdr:row>
      <xdr:rowOff>143130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159657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8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78106</xdr:rowOff>
    </xdr:from>
    <xdr:to>
      <xdr:col>46</xdr:col>
      <xdr:colOff>38100</xdr:colOff>
      <xdr:row>37</xdr:row>
      <xdr:rowOff>8256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24783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0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109104</xdr:rowOff>
    </xdr:from>
    <xdr:to>
      <xdr:col>41</xdr:col>
      <xdr:colOff>101600</xdr:colOff>
      <xdr:row>37</xdr:row>
      <xdr:rowOff>39254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55781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05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157311</xdr:rowOff>
    </xdr:from>
    <xdr:to>
      <xdr:col>36</xdr:col>
      <xdr:colOff>165100</xdr:colOff>
      <xdr:row>34</xdr:row>
      <xdr:rowOff>87461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8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103988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59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65306</xdr:rowOff>
    </xdr:from>
    <xdr:to>
      <xdr:col>55</xdr:col>
      <xdr:colOff>0</xdr:colOff>
      <xdr:row>57</xdr:row>
      <xdr:rowOff>38506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152156"/>
          <a:ext cx="838200" cy="65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65306</xdr:rowOff>
    </xdr:from>
    <xdr:to>
      <xdr:col>50</xdr:col>
      <xdr:colOff>114300</xdr:colOff>
      <xdr:row>56</xdr:row>
      <xdr:rowOff>137635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152156"/>
          <a:ext cx="889000" cy="58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137635</xdr:rowOff>
    </xdr:from>
    <xdr:to>
      <xdr:col>45</xdr:col>
      <xdr:colOff>177800</xdr:colOff>
      <xdr:row>57</xdr:row>
      <xdr:rowOff>44679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38835"/>
          <a:ext cx="889000" cy="7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148996</xdr:rowOff>
    </xdr:from>
    <xdr:to>
      <xdr:col>41</xdr:col>
      <xdr:colOff>50800</xdr:colOff>
      <xdr:row>57</xdr:row>
      <xdr:rowOff>44679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50196"/>
          <a:ext cx="889000" cy="6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111242</xdr:rowOff>
    </xdr:from>
    <xdr:to>
      <xdr:col>36</xdr:col>
      <xdr:colOff>165100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32519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159156</xdr:rowOff>
    </xdr:from>
    <xdr:to>
      <xdr:col>55</xdr:col>
      <xdr:colOff>50800</xdr:colOff>
      <xdr:row>57</xdr:row>
      <xdr:rowOff>89306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137583</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3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14506</xdr:rowOff>
    </xdr:from>
    <xdr:to>
      <xdr:col>50</xdr:col>
      <xdr:colOff>165100</xdr:colOff>
      <xdr:row>53</xdr:row>
      <xdr:rowOff>116106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1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132633</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87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86835</xdr:rowOff>
    </xdr:from>
    <xdr:to>
      <xdr:col>46</xdr:col>
      <xdr:colOff>38100</xdr:colOff>
      <xdr:row>57</xdr:row>
      <xdr:rowOff>16985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33512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6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165329</xdr:rowOff>
    </xdr:from>
    <xdr:to>
      <xdr:col>41</xdr:col>
      <xdr:colOff>101600</xdr:colOff>
      <xdr:row>57</xdr:row>
      <xdr:rowOff>95479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86606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5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98196</xdr:rowOff>
    </xdr:from>
    <xdr:to>
      <xdr:col>36</xdr:col>
      <xdr:colOff>165100</xdr:colOff>
      <xdr:row>57</xdr:row>
      <xdr:rowOff>28346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44873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7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129141</xdr:rowOff>
    </xdr:from>
    <xdr:to>
      <xdr:col>55</xdr:col>
      <xdr:colOff>0</xdr:colOff>
      <xdr:row>79</xdr:row>
      <xdr:rowOff>57610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644991"/>
          <a:ext cx="838200" cy="9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129141</xdr:rowOff>
    </xdr:from>
    <xdr:to>
      <xdr:col>50</xdr:col>
      <xdr:colOff>114300</xdr:colOff>
      <xdr:row>79</xdr:row>
      <xdr:rowOff>2747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644991"/>
          <a:ext cx="889000" cy="90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88608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2747</xdr:rowOff>
    </xdr:from>
    <xdr:to>
      <xdr:col>45</xdr:col>
      <xdr:colOff>177800</xdr:colOff>
      <xdr:row>79</xdr:row>
      <xdr:rowOff>94252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47297"/>
          <a:ext cx="889000" cy="9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107990</xdr:rowOff>
    </xdr:from>
    <xdr:to>
      <xdr:col>41</xdr:col>
      <xdr:colOff>50800</xdr:colOff>
      <xdr:row>79</xdr:row>
      <xdr:rowOff>94252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81090"/>
          <a:ext cx="889000" cy="15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72430</xdr:rowOff>
    </xdr:from>
    <xdr:to>
      <xdr:col>36</xdr:col>
      <xdr:colOff>165100</xdr:colOff>
      <xdr:row>79</xdr:row>
      <xdr:rowOff>2580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165157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3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6810</xdr:rowOff>
    </xdr:from>
    <xdr:to>
      <xdr:col>55</xdr:col>
      <xdr:colOff>50800</xdr:colOff>
      <xdr:row>79</xdr:row>
      <xdr:rowOff>108410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5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93187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6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78341</xdr:rowOff>
    </xdr:from>
    <xdr:to>
      <xdr:col>50</xdr:col>
      <xdr:colOff>165100</xdr:colOff>
      <xdr:row>74</xdr:row>
      <xdr:rowOff>8491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5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25018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36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123397</xdr:rowOff>
    </xdr:from>
    <xdr:to>
      <xdr:col>46</xdr:col>
      <xdr:colOff>38100</xdr:colOff>
      <xdr:row>79</xdr:row>
      <xdr:rowOff>53547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9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44674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8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43452</xdr:rowOff>
    </xdr:from>
    <xdr:to>
      <xdr:col>41</xdr:col>
      <xdr:colOff>101600</xdr:colOff>
      <xdr:row>79</xdr:row>
      <xdr:rowOff>145052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8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136179</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80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57190</xdr:rowOff>
    </xdr:from>
    <xdr:to>
      <xdr:col>36</xdr:col>
      <xdr:colOff>165100</xdr:colOff>
      <xdr:row>78</xdr:row>
      <xdr:rowOff>158790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3867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20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4724</xdr:rowOff>
    </xdr:from>
    <xdr:to>
      <xdr:col>55</xdr:col>
      <xdr:colOff>0</xdr:colOff>
      <xdr:row>97</xdr:row>
      <xdr:rowOff>7658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35374"/>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2463</xdr:rowOff>
    </xdr:from>
    <xdr:to>
      <xdr:col>50</xdr:col>
      <xdr:colOff>114300</xdr:colOff>
      <xdr:row>97</xdr:row>
      <xdr:rowOff>4724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633113"/>
          <a:ext cx="889000" cy="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2463</xdr:rowOff>
    </xdr:from>
    <xdr:to>
      <xdr:col>45</xdr:col>
      <xdr:colOff>177800</xdr:colOff>
      <xdr:row>97</xdr:row>
      <xdr:rowOff>41796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33113"/>
          <a:ext cx="889000" cy="3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33032</xdr:rowOff>
    </xdr:from>
    <xdr:to>
      <xdr:col>41</xdr:col>
      <xdr:colOff>50800</xdr:colOff>
      <xdr:row>97</xdr:row>
      <xdr:rowOff>41796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663682"/>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137770</xdr:rowOff>
    </xdr:from>
    <xdr:to>
      <xdr:col>36</xdr:col>
      <xdr:colOff>165100</xdr:colOff>
      <xdr:row>97</xdr:row>
      <xdr:rowOff>67920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84447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128308</xdr:rowOff>
    </xdr:from>
    <xdr:to>
      <xdr:col>55</xdr:col>
      <xdr:colOff>50800</xdr:colOff>
      <xdr:row>97</xdr:row>
      <xdr:rowOff>58458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8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106735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125374</xdr:rowOff>
    </xdr:from>
    <xdr:to>
      <xdr:col>50</xdr:col>
      <xdr:colOff>165100</xdr:colOff>
      <xdr:row>97</xdr:row>
      <xdr:rowOff>55524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8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46651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67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123113</xdr:rowOff>
    </xdr:from>
    <xdr:to>
      <xdr:col>46</xdr:col>
      <xdr:colOff>38100</xdr:colOff>
      <xdr:row>97</xdr:row>
      <xdr:rowOff>53263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69790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35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162446</xdr:rowOff>
    </xdr:from>
    <xdr:to>
      <xdr:col>41</xdr:col>
      <xdr:colOff>101600</xdr:colOff>
      <xdr:row>97</xdr:row>
      <xdr:rowOff>92596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83723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153682</xdr:rowOff>
    </xdr:from>
    <xdr:to>
      <xdr:col>36</xdr:col>
      <xdr:colOff>165100</xdr:colOff>
      <xdr:row>97</xdr:row>
      <xdr:rowOff>83832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74959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0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165514</xdr:rowOff>
    </xdr:from>
    <xdr:to>
      <xdr:col>67</xdr:col>
      <xdr:colOff>101600</xdr:colOff>
      <xdr:row>39</xdr:row>
      <xdr:rowOff>95664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112191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134880</xdr:rowOff>
    </xdr:from>
    <xdr:to>
      <xdr:col>85</xdr:col>
      <xdr:colOff>127000</xdr:colOff>
      <xdr:row>74</xdr:row>
      <xdr:rowOff>4369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650730"/>
          <a:ext cx="838200" cy="4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4369</xdr:rowOff>
    </xdr:from>
    <xdr:to>
      <xdr:col>81</xdr:col>
      <xdr:colOff>50800</xdr:colOff>
      <xdr:row>74</xdr:row>
      <xdr:rowOff>11093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691669"/>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11093</xdr:rowOff>
    </xdr:from>
    <xdr:to>
      <xdr:col>76</xdr:col>
      <xdr:colOff>114300</xdr:colOff>
      <xdr:row>74</xdr:row>
      <xdr:rowOff>83103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698393"/>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83103</xdr:rowOff>
    </xdr:from>
    <xdr:to>
      <xdr:col>71</xdr:col>
      <xdr:colOff>177800</xdr:colOff>
      <xdr:row>74</xdr:row>
      <xdr:rowOff>137566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770403"/>
          <a:ext cx="889000" cy="5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84766</xdr:rowOff>
    </xdr:from>
    <xdr:to>
      <xdr:col>67</xdr:col>
      <xdr:colOff>101600</xdr:colOff>
      <xdr:row>76</xdr:row>
      <xdr:rowOff>14917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5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6044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84080</xdr:rowOff>
    </xdr:from>
    <xdr:to>
      <xdr:col>85</xdr:col>
      <xdr:colOff>177800</xdr:colOff>
      <xdr:row>74</xdr:row>
      <xdr:rowOff>14230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106957</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45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125019</xdr:rowOff>
    </xdr:from>
    <xdr:to>
      <xdr:col>81</xdr:col>
      <xdr:colOff>101600</xdr:colOff>
      <xdr:row>74</xdr:row>
      <xdr:rowOff>55169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71696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41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131743</xdr:rowOff>
    </xdr:from>
    <xdr:to>
      <xdr:col>76</xdr:col>
      <xdr:colOff>165100</xdr:colOff>
      <xdr:row>74</xdr:row>
      <xdr:rowOff>61893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6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78420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42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32303</xdr:rowOff>
    </xdr:from>
    <xdr:to>
      <xdr:col>72</xdr:col>
      <xdr:colOff>38100</xdr:colOff>
      <xdr:row>74</xdr:row>
      <xdr:rowOff>133903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1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150430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4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86766</xdr:rowOff>
    </xdr:from>
    <xdr:to>
      <xdr:col>67</xdr:col>
      <xdr:colOff>101600</xdr:colOff>
      <xdr:row>75</xdr:row>
      <xdr:rowOff>16916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33443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5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95503</xdr:rowOff>
    </xdr:from>
    <xdr:to>
      <xdr:col>85</xdr:col>
      <xdr:colOff>127000</xdr:colOff>
      <xdr:row>97</xdr:row>
      <xdr:rowOff>115033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26153"/>
          <a:ext cx="838200" cy="1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110989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47665</xdr:rowOff>
    </xdr:from>
    <xdr:to>
      <xdr:col>81</xdr:col>
      <xdr:colOff>50800</xdr:colOff>
      <xdr:row>97</xdr:row>
      <xdr:rowOff>115033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678315"/>
          <a:ext cx="889000" cy="6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47665</xdr:rowOff>
    </xdr:from>
    <xdr:to>
      <xdr:col>76</xdr:col>
      <xdr:colOff>114300</xdr:colOff>
      <xdr:row>97</xdr:row>
      <xdr:rowOff>96448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678315"/>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96448</xdr:rowOff>
    </xdr:from>
    <xdr:to>
      <xdr:col>71</xdr:col>
      <xdr:colOff>177800</xdr:colOff>
      <xdr:row>97</xdr:row>
      <xdr:rowOff>104564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27098"/>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44703</xdr:rowOff>
    </xdr:from>
    <xdr:to>
      <xdr:col>85</xdr:col>
      <xdr:colOff>177800</xdr:colOff>
      <xdr:row>97</xdr:row>
      <xdr:rowOff>146303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7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67580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2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64233</xdr:rowOff>
    </xdr:from>
    <xdr:to>
      <xdr:col>81</xdr:col>
      <xdr:colOff>101600</xdr:colOff>
      <xdr:row>97</xdr:row>
      <xdr:rowOff>165833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10910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168315</xdr:rowOff>
    </xdr:from>
    <xdr:to>
      <xdr:col>76</xdr:col>
      <xdr:colOff>165100</xdr:colOff>
      <xdr:row>97</xdr:row>
      <xdr:rowOff>98465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2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114992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0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45648</xdr:rowOff>
    </xdr:from>
    <xdr:to>
      <xdr:col>72</xdr:col>
      <xdr:colOff>38100</xdr:colOff>
      <xdr:row>97</xdr:row>
      <xdr:rowOff>147248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163775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5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53764</xdr:rowOff>
    </xdr:from>
    <xdr:to>
      <xdr:col>67</xdr:col>
      <xdr:colOff>101600</xdr:colOff>
      <xdr:row>97</xdr:row>
      <xdr:rowOff>155364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441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5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35458</xdr:rowOff>
    </xdr:from>
    <xdr:to>
      <xdr:col>116</xdr:col>
      <xdr:colOff>63500</xdr:colOff>
      <xdr:row>37</xdr:row>
      <xdr:rowOff>112039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379108"/>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112039</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455689"/>
          <a:ext cx="889000" cy="27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69901</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585001"/>
          <a:ext cx="889000" cy="14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67158</xdr:rowOff>
    </xdr:from>
    <xdr:to>
      <xdr:col>102</xdr:col>
      <xdr:colOff>114300</xdr:colOff>
      <xdr:row>38</xdr:row>
      <xdr:rowOff>69901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58225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26339</xdr:rowOff>
    </xdr:from>
    <xdr:to>
      <xdr:col>98</xdr:col>
      <xdr:colOff>38100</xdr:colOff>
      <xdr:row>38</xdr:row>
      <xdr:rowOff>127939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4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119066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63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156108</xdr:rowOff>
    </xdr:from>
    <xdr:to>
      <xdr:col>116</xdr:col>
      <xdr:colOff>114300</xdr:colOff>
      <xdr:row>37</xdr:row>
      <xdr:rowOff>86258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3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7535</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1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61239</xdr:rowOff>
    </xdr:from>
    <xdr:to>
      <xdr:col>112</xdr:col>
      <xdr:colOff>38100</xdr:colOff>
      <xdr:row>37</xdr:row>
      <xdr:rowOff>162840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04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7916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1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19101</xdr:rowOff>
    </xdr:from>
    <xdr:to>
      <xdr:col>102</xdr:col>
      <xdr:colOff>165100</xdr:colOff>
      <xdr:row>38</xdr:row>
      <xdr:rowOff>120701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3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137228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3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16358</xdr:rowOff>
    </xdr:from>
    <xdr:to>
      <xdr:col>98</xdr:col>
      <xdr:colOff>38100</xdr:colOff>
      <xdr:row>38</xdr:row>
      <xdr:rowOff>117958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5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134485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3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113247</xdr:rowOff>
    </xdr:from>
    <xdr:to>
      <xdr:col>116</xdr:col>
      <xdr:colOff>63500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57347"/>
          <a:ext cx="838200" cy="15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82224</xdr:rowOff>
    </xdr:from>
    <xdr:to>
      <xdr:col>111</xdr:col>
      <xdr:colOff>177800</xdr:colOff>
      <xdr:row>58</xdr:row>
      <xdr:rowOff>113247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169074"/>
          <a:ext cx="889000" cy="88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124024</xdr:rowOff>
    </xdr:from>
    <xdr:to>
      <xdr:col>107</xdr:col>
      <xdr:colOff>50800</xdr:colOff>
      <xdr:row>53</xdr:row>
      <xdr:rowOff>82224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039424"/>
          <a:ext cx="889000" cy="12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33146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124024</xdr:rowOff>
    </xdr:from>
    <xdr:to>
      <xdr:col>102</xdr:col>
      <xdr:colOff>114300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039424"/>
          <a:ext cx="889000" cy="117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21607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62012</xdr:rowOff>
    </xdr:from>
    <xdr:to>
      <xdr:col>98</xdr:col>
      <xdr:colOff>38100</xdr:colOff>
      <xdr:row>58</xdr:row>
      <xdr:rowOff>163612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0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8689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8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62447</xdr:rowOff>
    </xdr:from>
    <xdr:to>
      <xdr:col>112</xdr:col>
      <xdr:colOff>38100</xdr:colOff>
      <xdr:row>58</xdr:row>
      <xdr:rowOff>164047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0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155174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9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31424</xdr:rowOff>
    </xdr:from>
    <xdr:to>
      <xdr:col>107</xdr:col>
      <xdr:colOff>101600</xdr:colOff>
      <xdr:row>53</xdr:row>
      <xdr:rowOff>133024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1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51</xdr:row>
      <xdr:rowOff>149551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88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73224</xdr:rowOff>
    </xdr:from>
    <xdr:to>
      <xdr:col>102</xdr:col>
      <xdr:colOff>165100</xdr:colOff>
      <xdr:row>53</xdr:row>
      <xdr:rowOff>3374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898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19901</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87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106279</xdr:rowOff>
    </xdr:from>
    <xdr:to>
      <xdr:col>116</xdr:col>
      <xdr:colOff>63500</xdr:colOff>
      <xdr:row>75</xdr:row>
      <xdr:rowOff>157142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65029"/>
          <a:ext cx="8382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4392</xdr:rowOff>
    </xdr:from>
    <xdr:to>
      <xdr:col>111</xdr:col>
      <xdr:colOff>177800</xdr:colOff>
      <xdr:row>75</xdr:row>
      <xdr:rowOff>157142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691692"/>
          <a:ext cx="889000" cy="3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4392</xdr:rowOff>
    </xdr:from>
    <xdr:to>
      <xdr:col>107</xdr:col>
      <xdr:colOff>50800</xdr:colOff>
      <xdr:row>74</xdr:row>
      <xdr:rowOff>82413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91692"/>
          <a:ext cx="889000" cy="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82413</xdr:rowOff>
    </xdr:from>
    <xdr:to>
      <xdr:col>102</xdr:col>
      <xdr:colOff>114300</xdr:colOff>
      <xdr:row>74</xdr:row>
      <xdr:rowOff>85476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69713"/>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36094</xdr:rowOff>
    </xdr:from>
    <xdr:to>
      <xdr:col>98</xdr:col>
      <xdr:colOff>38100</xdr:colOff>
      <xdr:row>76</xdr:row>
      <xdr:rowOff>137694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128821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55479</xdr:rowOff>
    </xdr:from>
    <xdr:to>
      <xdr:col>116</xdr:col>
      <xdr:colOff>114300</xdr:colOff>
      <xdr:row>75</xdr:row>
      <xdr:rowOff>157079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1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78356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106342</xdr:rowOff>
    </xdr:from>
    <xdr:to>
      <xdr:col>112</xdr:col>
      <xdr:colOff>38100</xdr:colOff>
      <xdr:row>76</xdr:row>
      <xdr:rowOff>36492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53019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4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125042</xdr:rowOff>
    </xdr:from>
    <xdr:to>
      <xdr:col>107</xdr:col>
      <xdr:colOff>101600</xdr:colOff>
      <xdr:row>74</xdr:row>
      <xdr:rowOff>55192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4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71719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1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31613</xdr:rowOff>
    </xdr:from>
    <xdr:to>
      <xdr:col>102</xdr:col>
      <xdr:colOff>165100</xdr:colOff>
      <xdr:row>74</xdr:row>
      <xdr:rowOff>133213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149740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34676</xdr:rowOff>
    </xdr:from>
    <xdr:to>
      <xdr:col>98</xdr:col>
      <xdr:colOff>38100</xdr:colOff>
      <xdr:row>74</xdr:row>
      <xdr:rowOff>136276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152803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近年の物価高騰の影響で、各経費が全体的に増加している。令和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年度から開始した新小学校建設事業の影響から、普通建設事業費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うち新規整備</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大きく増減している。同事業は財源として地方債を多く活用しており、今後の公債費の増加を招くこととなり、今後の財政状況の悪化が懸念される。引き続き事業見直し等による各経費の抑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22,630
22,334
41.06
13,692,930
12,327,755
1,046,151
6,336,403
11,632,645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38789</xdr:rowOff>
    </xdr:from>
    <xdr:to>
      <xdr:col>24</xdr:col>
      <xdr:colOff>63500</xdr:colOff>
      <xdr:row>36</xdr:row>
      <xdr:rowOff>41728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10989"/>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41728</xdr:rowOff>
    </xdr:from>
    <xdr:to>
      <xdr:col>19</xdr:col>
      <xdr:colOff>177800</xdr:colOff>
      <xdr:row>36</xdr:row>
      <xdr:rowOff>56424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1392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36504</xdr:rowOff>
    </xdr:from>
    <xdr:to>
      <xdr:col>15</xdr:col>
      <xdr:colOff>50800</xdr:colOff>
      <xdr:row>36</xdr:row>
      <xdr:rowOff>56424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37254"/>
          <a:ext cx="889000" cy="19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36504</xdr:rowOff>
    </xdr:from>
    <xdr:to>
      <xdr:col>10</xdr:col>
      <xdr:colOff>114300</xdr:colOff>
      <xdr:row>36</xdr:row>
      <xdr:rowOff>64915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37254"/>
          <a:ext cx="889000" cy="19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6604</xdr:rowOff>
    </xdr:from>
    <xdr:to>
      <xdr:col>6</xdr:col>
      <xdr:colOff>38100</xdr:colOff>
      <xdr:row>36</xdr:row>
      <xdr:rowOff>108204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7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124731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159439</xdr:rowOff>
    </xdr:from>
    <xdr:to>
      <xdr:col>24</xdr:col>
      <xdr:colOff>114300</xdr:colOff>
      <xdr:row>36</xdr:row>
      <xdr:rowOff>89589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6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137866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3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162378</xdr:rowOff>
    </xdr:from>
    <xdr:to>
      <xdr:col>20</xdr:col>
      <xdr:colOff>38100</xdr:colOff>
      <xdr:row>36</xdr:row>
      <xdr:rowOff>92528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83655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5624</xdr:rowOff>
    </xdr:from>
    <xdr:to>
      <xdr:col>15</xdr:col>
      <xdr:colOff>101600</xdr:colOff>
      <xdr:row>36</xdr:row>
      <xdr:rowOff>107224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98351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157154</xdr:rowOff>
    </xdr:from>
    <xdr:to>
      <xdr:col>10</xdr:col>
      <xdr:colOff>165100</xdr:colOff>
      <xdr:row>35</xdr:row>
      <xdr:rowOff>87304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103831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6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14115</xdr:rowOff>
    </xdr:from>
    <xdr:to>
      <xdr:col>6</xdr:col>
      <xdr:colOff>38100</xdr:colOff>
      <xdr:row>36</xdr:row>
      <xdr:rowOff>115715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106842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7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145655</xdr:rowOff>
    </xdr:from>
    <xdr:to>
      <xdr:col>24</xdr:col>
      <xdr:colOff>63500</xdr:colOff>
      <xdr:row>57</xdr:row>
      <xdr:rowOff>7839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46855"/>
          <a:ext cx="838200" cy="3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154751</xdr:rowOff>
    </xdr:from>
    <xdr:to>
      <xdr:col>19</xdr:col>
      <xdr:colOff>177800</xdr:colOff>
      <xdr:row>57</xdr:row>
      <xdr:rowOff>7839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55951"/>
          <a:ext cx="889000" cy="2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124100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9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154751</xdr:rowOff>
    </xdr:from>
    <xdr:to>
      <xdr:col>15</xdr:col>
      <xdr:colOff>50800</xdr:colOff>
      <xdr:row>57</xdr:row>
      <xdr:rowOff>15248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55951"/>
          <a:ext cx="8890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134735</xdr:rowOff>
    </xdr:from>
    <xdr:to>
      <xdr:col>10</xdr:col>
      <xdr:colOff>114300</xdr:colOff>
      <xdr:row>57</xdr:row>
      <xdr:rowOff>15248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64485"/>
          <a:ext cx="889000" cy="2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64712</xdr:rowOff>
    </xdr:from>
    <xdr:to>
      <xdr:col>6</xdr:col>
      <xdr:colOff>38100</xdr:colOff>
      <xdr:row>56</xdr:row>
      <xdr:rowOff>166312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157439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94855</xdr:rowOff>
    </xdr:from>
    <xdr:to>
      <xdr:col>24</xdr:col>
      <xdr:colOff>114300</xdr:colOff>
      <xdr:row>57</xdr:row>
      <xdr:rowOff>25005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117732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4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128489</xdr:rowOff>
    </xdr:from>
    <xdr:to>
      <xdr:col>20</xdr:col>
      <xdr:colOff>38100</xdr:colOff>
      <xdr:row>57</xdr:row>
      <xdr:rowOff>58639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75166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0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103951</xdr:rowOff>
    </xdr:from>
    <xdr:to>
      <xdr:col>15</xdr:col>
      <xdr:colOff>101600</xdr:colOff>
      <xdr:row>57</xdr:row>
      <xdr:rowOff>34101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50628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135898</xdr:rowOff>
    </xdr:from>
    <xdr:to>
      <xdr:col>10</xdr:col>
      <xdr:colOff>165100</xdr:colOff>
      <xdr:row>57</xdr:row>
      <xdr:rowOff>66048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82575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1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83935</xdr:rowOff>
    </xdr:from>
    <xdr:to>
      <xdr:col>6</xdr:col>
      <xdr:colOff>38100</xdr:colOff>
      <xdr:row>56</xdr:row>
      <xdr:rowOff>14085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30612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80373</xdr:rowOff>
    </xdr:from>
    <xdr:to>
      <xdr:col>24</xdr:col>
      <xdr:colOff>63500</xdr:colOff>
      <xdr:row>75</xdr:row>
      <xdr:rowOff>120378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39123"/>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120378</xdr:rowOff>
    </xdr:from>
    <xdr:to>
      <xdr:col>19</xdr:col>
      <xdr:colOff>177800</xdr:colOff>
      <xdr:row>76</xdr:row>
      <xdr:rowOff>46551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79128"/>
          <a:ext cx="889000" cy="9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46551</xdr:rowOff>
    </xdr:from>
    <xdr:to>
      <xdr:col>15</xdr:col>
      <xdr:colOff>50800</xdr:colOff>
      <xdr:row>77</xdr:row>
      <xdr:rowOff>22101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76751"/>
          <a:ext cx="889000" cy="1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22101</xdr:rowOff>
    </xdr:from>
    <xdr:to>
      <xdr:col>10</xdr:col>
      <xdr:colOff>114300</xdr:colOff>
      <xdr:row>78</xdr:row>
      <xdr:rowOff>45146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23751"/>
          <a:ext cx="889000" cy="19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51017</xdr:rowOff>
    </xdr:from>
    <xdr:to>
      <xdr:col>6</xdr:col>
      <xdr:colOff>38100</xdr:colOff>
      <xdr:row>78</xdr:row>
      <xdr:rowOff>152617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143744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1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29573</xdr:rowOff>
    </xdr:from>
    <xdr:to>
      <xdr:col>24</xdr:col>
      <xdr:colOff>114300</xdr:colOff>
      <xdr:row>75</xdr:row>
      <xdr:rowOff>131173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8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52450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3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69578</xdr:rowOff>
    </xdr:from>
    <xdr:to>
      <xdr:col>20</xdr:col>
      <xdr:colOff>38100</xdr:colOff>
      <xdr:row>75</xdr:row>
      <xdr:rowOff>171177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28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0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167201</xdr:rowOff>
    </xdr:from>
    <xdr:to>
      <xdr:col>15</xdr:col>
      <xdr:colOff>101600</xdr:colOff>
      <xdr:row>76</xdr:row>
      <xdr:rowOff>97351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113878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0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142751</xdr:rowOff>
    </xdr:from>
    <xdr:to>
      <xdr:col>10</xdr:col>
      <xdr:colOff>165100</xdr:colOff>
      <xdr:row>77</xdr:row>
      <xdr:rowOff>72901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89429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165796</xdr:rowOff>
    </xdr:from>
    <xdr:to>
      <xdr:col>6</xdr:col>
      <xdr:colOff>38100</xdr:colOff>
      <xdr:row>78</xdr:row>
      <xdr:rowOff>95946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112473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4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157335</xdr:rowOff>
    </xdr:from>
    <xdr:to>
      <xdr:col>24</xdr:col>
      <xdr:colOff>63500</xdr:colOff>
      <xdr:row>97</xdr:row>
      <xdr:rowOff>36733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16535"/>
          <a:ext cx="838200" cy="5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19097</xdr:rowOff>
    </xdr:from>
    <xdr:to>
      <xdr:col>19</xdr:col>
      <xdr:colOff>177800</xdr:colOff>
      <xdr:row>97</xdr:row>
      <xdr:rowOff>36733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78297"/>
          <a:ext cx="889000" cy="18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19097</xdr:rowOff>
    </xdr:from>
    <xdr:to>
      <xdr:col>15</xdr:col>
      <xdr:colOff>50800</xdr:colOff>
      <xdr:row>96</xdr:row>
      <xdr:rowOff>37450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78297"/>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37450</xdr:rowOff>
    </xdr:from>
    <xdr:to>
      <xdr:col>10</xdr:col>
      <xdr:colOff>114300</xdr:colOff>
      <xdr:row>97</xdr:row>
      <xdr:rowOff>99205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96650"/>
          <a:ext cx="889000" cy="23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92884</xdr:rowOff>
    </xdr:from>
    <xdr:to>
      <xdr:col>6</xdr:col>
      <xdr:colOff>38100</xdr:colOff>
      <xdr:row>97</xdr:row>
      <xdr:rowOff>23034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55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39561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3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106535</xdr:rowOff>
    </xdr:from>
    <xdr:to>
      <xdr:col>24</xdr:col>
      <xdr:colOff>114300</xdr:colOff>
      <xdr:row>97</xdr:row>
      <xdr:rowOff>36685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84962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157383</xdr:rowOff>
    </xdr:from>
    <xdr:to>
      <xdr:col>20</xdr:col>
      <xdr:colOff>38100</xdr:colOff>
      <xdr:row>97</xdr:row>
      <xdr:rowOff>87533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1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78660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0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139747</xdr:rowOff>
    </xdr:from>
    <xdr:to>
      <xdr:col>15</xdr:col>
      <xdr:colOff>101600</xdr:colOff>
      <xdr:row>96</xdr:row>
      <xdr:rowOff>69897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61024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158100</xdr:rowOff>
    </xdr:from>
    <xdr:to>
      <xdr:col>10</xdr:col>
      <xdr:colOff>165100</xdr:colOff>
      <xdr:row>96</xdr:row>
      <xdr:rowOff>88250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79377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48405</xdr:rowOff>
    </xdr:from>
    <xdr:to>
      <xdr:col>6</xdr:col>
      <xdr:colOff>38100</xdr:colOff>
      <xdr:row>97</xdr:row>
      <xdr:rowOff>150005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7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141132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41783</xdr:rowOff>
    </xdr:from>
    <xdr:to>
      <xdr:col>55</xdr:col>
      <xdr:colOff>0</xdr:colOff>
      <xdr:row>39</xdr:row>
      <xdr:rowOff>41783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8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41783</xdr:rowOff>
    </xdr:from>
    <xdr:to>
      <xdr:col>50</xdr:col>
      <xdr:colOff>114300</xdr:colOff>
      <xdr:row>39</xdr:row>
      <xdr:rowOff>41783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41783</xdr:rowOff>
    </xdr:from>
    <xdr:to>
      <xdr:col>45</xdr:col>
      <xdr:colOff>177800</xdr:colOff>
      <xdr:row>39</xdr:row>
      <xdr:rowOff>41783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41783</xdr:rowOff>
    </xdr:from>
    <xdr:to>
      <xdr:col>41</xdr:col>
      <xdr:colOff>50800</xdr:colOff>
      <xdr:row>39</xdr:row>
      <xdr:rowOff>41783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12319</xdr:rowOff>
    </xdr:from>
    <xdr:to>
      <xdr:col>36</xdr:col>
      <xdr:colOff>165100</xdr:colOff>
      <xdr:row>38</xdr:row>
      <xdr:rowOff>113919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130446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162433</xdr:rowOff>
    </xdr:from>
    <xdr:to>
      <xdr:col>55</xdr:col>
      <xdr:colOff>50800</xdr:colOff>
      <xdr:row>39</xdr:row>
      <xdr:rowOff>92583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77360</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2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162433</xdr:rowOff>
    </xdr:from>
    <xdr:to>
      <xdr:col>50</xdr:col>
      <xdr:colOff>165100</xdr:colOff>
      <xdr:row>39</xdr:row>
      <xdr:rowOff>92583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83710</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162433</xdr:rowOff>
    </xdr:from>
    <xdr:to>
      <xdr:col>46</xdr:col>
      <xdr:colOff>38100</xdr:colOff>
      <xdr:row>39</xdr:row>
      <xdr:rowOff>92583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83710</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162433</xdr:rowOff>
    </xdr:from>
    <xdr:to>
      <xdr:col>41</xdr:col>
      <xdr:colOff>101600</xdr:colOff>
      <xdr:row>39</xdr:row>
      <xdr:rowOff>92583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83710</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162433</xdr:rowOff>
    </xdr:from>
    <xdr:to>
      <xdr:col>36</xdr:col>
      <xdr:colOff>165100</xdr:colOff>
      <xdr:row>39</xdr:row>
      <xdr:rowOff>92583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83710</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66434</xdr:rowOff>
    </xdr:from>
    <xdr:to>
      <xdr:col>55</xdr:col>
      <xdr:colOff>0</xdr:colOff>
      <xdr:row>57</xdr:row>
      <xdr:rowOff>154845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39084"/>
          <a:ext cx="838200" cy="8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153874</xdr:rowOff>
    </xdr:from>
    <xdr:to>
      <xdr:col>50</xdr:col>
      <xdr:colOff>114300</xdr:colOff>
      <xdr:row>57</xdr:row>
      <xdr:rowOff>154845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55074"/>
          <a:ext cx="889000" cy="17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153874</xdr:rowOff>
    </xdr:from>
    <xdr:to>
      <xdr:col>45</xdr:col>
      <xdr:colOff>177800</xdr:colOff>
      <xdr:row>57</xdr:row>
      <xdr:rowOff>21799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55074"/>
          <a:ext cx="889000" cy="3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89960</xdr:rowOff>
    </xdr:from>
    <xdr:to>
      <xdr:col>41</xdr:col>
      <xdr:colOff>50800</xdr:colOff>
      <xdr:row>57</xdr:row>
      <xdr:rowOff>21799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91160"/>
          <a:ext cx="889000" cy="1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15634</xdr:rowOff>
    </xdr:from>
    <xdr:to>
      <xdr:col>55</xdr:col>
      <xdr:colOff>50800</xdr:colOff>
      <xdr:row>57</xdr:row>
      <xdr:rowOff>117234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165511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6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104045</xdr:rowOff>
    </xdr:from>
    <xdr:to>
      <xdr:col>50</xdr:col>
      <xdr:colOff>165100</xdr:colOff>
      <xdr:row>58</xdr:row>
      <xdr:rowOff>34195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25322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103074</xdr:rowOff>
    </xdr:from>
    <xdr:to>
      <xdr:col>46</xdr:col>
      <xdr:colOff>38100</xdr:colOff>
      <xdr:row>57</xdr:row>
      <xdr:rowOff>33224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49751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7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142449</xdr:rowOff>
    </xdr:from>
    <xdr:to>
      <xdr:col>41</xdr:col>
      <xdr:colOff>101600</xdr:colOff>
      <xdr:row>57</xdr:row>
      <xdr:rowOff>72599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89126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1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39160</xdr:rowOff>
    </xdr:from>
    <xdr:to>
      <xdr:col>36</xdr:col>
      <xdr:colOff>165100</xdr:colOff>
      <xdr:row>56</xdr:row>
      <xdr:rowOff>140760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157287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148341</xdr:rowOff>
    </xdr:from>
    <xdr:to>
      <xdr:col>55</xdr:col>
      <xdr:colOff>0</xdr:colOff>
      <xdr:row>78</xdr:row>
      <xdr:rowOff>1809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49991"/>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83831</xdr:rowOff>
    </xdr:from>
    <xdr:to>
      <xdr:col>50</xdr:col>
      <xdr:colOff>114300</xdr:colOff>
      <xdr:row>77</xdr:row>
      <xdr:rowOff>148341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14031"/>
          <a:ext cx="889000" cy="23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72377</xdr:rowOff>
    </xdr:from>
    <xdr:to>
      <xdr:col>45</xdr:col>
      <xdr:colOff>177800</xdr:colOff>
      <xdr:row>76</xdr:row>
      <xdr:rowOff>83831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02577"/>
          <a:ext cx="889000" cy="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72377</xdr:rowOff>
    </xdr:from>
    <xdr:to>
      <xdr:col>41</xdr:col>
      <xdr:colOff>50800</xdr:colOff>
      <xdr:row>77</xdr:row>
      <xdr:rowOff>132750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02577"/>
          <a:ext cx="889000" cy="23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5026</xdr:rowOff>
    </xdr:from>
    <xdr:to>
      <xdr:col>36</xdr:col>
      <xdr:colOff>165100</xdr:colOff>
      <xdr:row>77</xdr:row>
      <xdr:rowOff>106626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0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123153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8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122459</xdr:rowOff>
    </xdr:from>
    <xdr:to>
      <xdr:col>55</xdr:col>
      <xdr:colOff>50800</xdr:colOff>
      <xdr:row>78</xdr:row>
      <xdr:rowOff>52609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37386</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3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97541</xdr:rowOff>
    </xdr:from>
    <xdr:to>
      <xdr:col>50</xdr:col>
      <xdr:colOff>165100</xdr:colOff>
      <xdr:row>78</xdr:row>
      <xdr:rowOff>27691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18818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9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33031</xdr:rowOff>
    </xdr:from>
    <xdr:to>
      <xdr:col>46</xdr:col>
      <xdr:colOff>38100</xdr:colOff>
      <xdr:row>76</xdr:row>
      <xdr:rowOff>134631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151158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3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21577</xdr:rowOff>
    </xdr:from>
    <xdr:to>
      <xdr:col>41</xdr:col>
      <xdr:colOff>101600</xdr:colOff>
      <xdr:row>76</xdr:row>
      <xdr:rowOff>123177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139704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2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81950</xdr:rowOff>
    </xdr:from>
    <xdr:to>
      <xdr:col>36</xdr:col>
      <xdr:colOff>165100</xdr:colOff>
      <xdr:row>78</xdr:row>
      <xdr:rowOff>12100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8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3227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7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15036</xdr:rowOff>
    </xdr:from>
    <xdr:to>
      <xdr:col>55</xdr:col>
      <xdr:colOff>0</xdr:colOff>
      <xdr:row>98</xdr:row>
      <xdr:rowOff>25457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74236"/>
          <a:ext cx="838200" cy="35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15036</xdr:rowOff>
    </xdr:from>
    <xdr:to>
      <xdr:col>50</xdr:col>
      <xdr:colOff>114300</xdr:colOff>
      <xdr:row>97</xdr:row>
      <xdr:rowOff>57423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74236"/>
          <a:ext cx="889000" cy="21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57423</xdr:rowOff>
    </xdr:from>
    <xdr:to>
      <xdr:col>45</xdr:col>
      <xdr:colOff>177800</xdr:colOff>
      <xdr:row>98</xdr:row>
      <xdr:rowOff>20695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88073"/>
          <a:ext cx="889000" cy="13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20695</xdr:rowOff>
    </xdr:from>
    <xdr:to>
      <xdr:col>41</xdr:col>
      <xdr:colOff>50800</xdr:colOff>
      <xdr:row>99</xdr:row>
      <xdr:rowOff>5778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22795"/>
          <a:ext cx="889000" cy="1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128391</xdr:rowOff>
    </xdr:from>
    <xdr:to>
      <xdr:col>36</xdr:col>
      <xdr:colOff>165100</xdr:colOff>
      <xdr:row>97</xdr:row>
      <xdr:rowOff>58541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75068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146107</xdr:rowOff>
    </xdr:from>
    <xdr:to>
      <xdr:col>55</xdr:col>
      <xdr:colOff>50800</xdr:colOff>
      <xdr:row>98</xdr:row>
      <xdr:rowOff>76257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124534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135686</xdr:rowOff>
    </xdr:from>
    <xdr:to>
      <xdr:col>50</xdr:col>
      <xdr:colOff>165100</xdr:colOff>
      <xdr:row>96</xdr:row>
      <xdr:rowOff>65836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2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82363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9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6623</xdr:rowOff>
    </xdr:from>
    <xdr:to>
      <xdr:col>46</xdr:col>
      <xdr:colOff>38100</xdr:colOff>
      <xdr:row>97</xdr:row>
      <xdr:rowOff>108223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99350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141345</xdr:rowOff>
    </xdr:from>
    <xdr:to>
      <xdr:col>41</xdr:col>
      <xdr:colOff>101600</xdr:colOff>
      <xdr:row>98</xdr:row>
      <xdr:rowOff>71495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62622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6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126428</xdr:rowOff>
    </xdr:from>
    <xdr:to>
      <xdr:col>36</xdr:col>
      <xdr:colOff>165100</xdr:colOff>
      <xdr:row>99</xdr:row>
      <xdr:rowOff>56578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2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47705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2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146520</xdr:rowOff>
    </xdr:from>
    <xdr:to>
      <xdr:col>85</xdr:col>
      <xdr:colOff>127000</xdr:colOff>
      <xdr:row>38</xdr:row>
      <xdr:rowOff>54737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90170"/>
          <a:ext cx="8382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29743</xdr:rowOff>
    </xdr:from>
    <xdr:to>
      <xdr:col>81</xdr:col>
      <xdr:colOff>50800</xdr:colOff>
      <xdr:row>38</xdr:row>
      <xdr:rowOff>54737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544843"/>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29743</xdr:rowOff>
    </xdr:from>
    <xdr:to>
      <xdr:col>76</xdr:col>
      <xdr:colOff>114300</xdr:colOff>
      <xdr:row>38</xdr:row>
      <xdr:rowOff>53022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544843"/>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17894</xdr:rowOff>
    </xdr:from>
    <xdr:to>
      <xdr:col>71</xdr:col>
      <xdr:colOff>177800</xdr:colOff>
      <xdr:row>38</xdr:row>
      <xdr:rowOff>53022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532994"/>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37046</xdr:rowOff>
    </xdr:from>
    <xdr:to>
      <xdr:col>67</xdr:col>
      <xdr:colOff>101600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95720</xdr:rowOff>
    </xdr:from>
    <xdr:to>
      <xdr:col>85</xdr:col>
      <xdr:colOff>177800</xdr:colOff>
      <xdr:row>38</xdr:row>
      <xdr:rowOff>25870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3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10647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5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3937</xdr:rowOff>
    </xdr:from>
    <xdr:to>
      <xdr:col>81</xdr:col>
      <xdr:colOff>101600</xdr:colOff>
      <xdr:row>38</xdr:row>
      <xdr:rowOff>105537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96664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1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150394</xdr:rowOff>
    </xdr:from>
    <xdr:to>
      <xdr:col>76</xdr:col>
      <xdr:colOff>165100</xdr:colOff>
      <xdr:row>38</xdr:row>
      <xdr:rowOff>80544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71670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2222</xdr:rowOff>
    </xdr:from>
    <xdr:to>
      <xdr:col>72</xdr:col>
      <xdr:colOff>38100</xdr:colOff>
      <xdr:row>38</xdr:row>
      <xdr:rowOff>103822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94949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138544</xdr:rowOff>
    </xdr:from>
    <xdr:to>
      <xdr:col>67</xdr:col>
      <xdr:colOff>101600</xdr:colOff>
      <xdr:row>38</xdr:row>
      <xdr:rowOff>68694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59821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101502</xdr:rowOff>
    </xdr:from>
    <xdr:to>
      <xdr:col>85</xdr:col>
      <xdr:colOff>127000</xdr:colOff>
      <xdr:row>57</xdr:row>
      <xdr:rowOff>153514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188352"/>
          <a:ext cx="838200" cy="73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101502</xdr:rowOff>
    </xdr:from>
    <xdr:to>
      <xdr:col>81</xdr:col>
      <xdr:colOff>50800</xdr:colOff>
      <xdr:row>58</xdr:row>
      <xdr:rowOff>61671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188352"/>
          <a:ext cx="889000" cy="8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54084</xdr:rowOff>
    </xdr:from>
    <xdr:to>
      <xdr:col>76</xdr:col>
      <xdr:colOff>114300</xdr:colOff>
      <xdr:row>58</xdr:row>
      <xdr:rowOff>61671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98184"/>
          <a:ext cx="889000" cy="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158141</xdr:rowOff>
    </xdr:from>
    <xdr:to>
      <xdr:col>71</xdr:col>
      <xdr:colOff>177800</xdr:colOff>
      <xdr:row>58</xdr:row>
      <xdr:rowOff>54084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59341"/>
          <a:ext cx="889000" cy="2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100722</xdr:rowOff>
    </xdr:from>
    <xdr:to>
      <xdr:col>67</xdr:col>
      <xdr:colOff>101600</xdr:colOff>
      <xdr:row>58</xdr:row>
      <xdr:rowOff>30872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21999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102714</xdr:rowOff>
    </xdr:from>
    <xdr:to>
      <xdr:col>85</xdr:col>
      <xdr:colOff>177800</xdr:colOff>
      <xdr:row>58</xdr:row>
      <xdr:rowOff>32864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7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81141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5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50702</xdr:rowOff>
    </xdr:from>
    <xdr:to>
      <xdr:col>81</xdr:col>
      <xdr:colOff>101600</xdr:colOff>
      <xdr:row>53</xdr:row>
      <xdr:rowOff>152302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13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168829</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91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10871</xdr:rowOff>
    </xdr:from>
    <xdr:to>
      <xdr:col>76</xdr:col>
      <xdr:colOff>165100</xdr:colOff>
      <xdr:row>58</xdr:row>
      <xdr:rowOff>112471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103598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3284</xdr:rowOff>
    </xdr:from>
    <xdr:to>
      <xdr:col>72</xdr:col>
      <xdr:colOff>38100</xdr:colOff>
      <xdr:row>58</xdr:row>
      <xdr:rowOff>104884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96011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107341</xdr:rowOff>
    </xdr:from>
    <xdr:to>
      <xdr:col>67</xdr:col>
      <xdr:colOff>101600</xdr:colOff>
      <xdr:row>57</xdr:row>
      <xdr:rowOff>37491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54018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8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165514</xdr:rowOff>
    </xdr:from>
    <xdr:to>
      <xdr:col>67</xdr:col>
      <xdr:colOff>101600</xdr:colOff>
      <xdr:row>79</xdr:row>
      <xdr:rowOff>95664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112191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134880</xdr:rowOff>
    </xdr:from>
    <xdr:to>
      <xdr:col>85</xdr:col>
      <xdr:colOff>127000</xdr:colOff>
      <xdr:row>94</xdr:row>
      <xdr:rowOff>4369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079730"/>
          <a:ext cx="838200" cy="4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4369</xdr:rowOff>
    </xdr:from>
    <xdr:to>
      <xdr:col>81</xdr:col>
      <xdr:colOff>50800</xdr:colOff>
      <xdr:row>94</xdr:row>
      <xdr:rowOff>11094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120669"/>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11094</xdr:rowOff>
    </xdr:from>
    <xdr:to>
      <xdr:col>76</xdr:col>
      <xdr:colOff>114300</xdr:colOff>
      <xdr:row>94</xdr:row>
      <xdr:rowOff>83102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127394"/>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83102</xdr:rowOff>
    </xdr:from>
    <xdr:to>
      <xdr:col>71</xdr:col>
      <xdr:colOff>177800</xdr:colOff>
      <xdr:row>94</xdr:row>
      <xdr:rowOff>137567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199402"/>
          <a:ext cx="889000" cy="5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84767</xdr:rowOff>
    </xdr:from>
    <xdr:to>
      <xdr:col>67</xdr:col>
      <xdr:colOff>101600</xdr:colOff>
      <xdr:row>96</xdr:row>
      <xdr:rowOff>14917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6044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84080</xdr:rowOff>
    </xdr:from>
    <xdr:to>
      <xdr:col>85</xdr:col>
      <xdr:colOff>177800</xdr:colOff>
      <xdr:row>94</xdr:row>
      <xdr:rowOff>14230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106957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88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125019</xdr:rowOff>
    </xdr:from>
    <xdr:to>
      <xdr:col>81</xdr:col>
      <xdr:colOff>101600</xdr:colOff>
      <xdr:row>94</xdr:row>
      <xdr:rowOff>55169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6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71696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131744</xdr:rowOff>
    </xdr:from>
    <xdr:to>
      <xdr:col>76</xdr:col>
      <xdr:colOff>165100</xdr:colOff>
      <xdr:row>94</xdr:row>
      <xdr:rowOff>61894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0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78421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85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32302</xdr:rowOff>
    </xdr:from>
    <xdr:to>
      <xdr:col>72</xdr:col>
      <xdr:colOff>38100</xdr:colOff>
      <xdr:row>94</xdr:row>
      <xdr:rowOff>133902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1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150429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9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86767</xdr:rowOff>
    </xdr:from>
    <xdr:to>
      <xdr:col>67</xdr:col>
      <xdr:colOff>101600</xdr:colOff>
      <xdr:row>95</xdr:row>
      <xdr:rowOff>16917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2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33444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9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1744</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教育費の住民一人あたりのコストが急激に下がったのは、新小学校建設におけるスケジュールの関係から</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は大型の支出がなかったためである。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また土木費において、社会資本整備総合交付金の減や道路防災事業の減により、住民一人あたりのコストに減少があった。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公債費については、依然として類似団体平均と比べても高い数値となっており、過去のハード整備における地方債発行が影響している。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新小学校建設事業における新たな地方債発行により、公債費の上昇が見込まれるが。財政健全化の観点からも起債の発行を抑制し、公債費の減少につなげたい。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令和６年度においても積立を実施し、財政調整基金が増加した。しかし、今後ふるさと納税収入の減などで基金残高の維持が難しくなる可能性があり、非常に厳しい財政運営となっている。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また実質単年度収支は引き続き黒字となっているが、収入の減に備え、支出の抑制に努めたい。</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一般会計は標準財政規模比で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15.72%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の黒字となった。前年度と比較すると</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ポイントの増加となった。近年公債費等の増加により経常収支比率が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％を超え、財政の硬直化が進み、非常に厳しい財政状況に直面している。事業見直し等による徹底したコストの抑制に努め、各会計で引き続き黒字を維持できるよう適切な財政運営を行う必要がある。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13692930</v>
      </c>
      <c r="BO4" s="358"/>
      <c r="BP4" s="358"/>
      <c r="BQ4" s="358"/>
      <c r="BR4" s="358"/>
      <c r="BS4" s="358"/>
      <c r="BT4" s="358"/>
      <c r="BU4" s="359"/>
      <c r="BV4" s="357">
        <v>14558542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16.5</v>
      </c>
      <c r="CU4" s="364"/>
      <c r="CV4" s="364"/>
      <c r="CW4" s="364"/>
      <c r="CX4" s="364"/>
      <c r="CY4" s="364"/>
      <c r="CZ4" s="364"/>
      <c r="DA4" s="365"/>
      <c r="DB4" s="363">
        <v>10</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12327755</v>
      </c>
      <c r="BO5" s="395"/>
      <c r="BP5" s="395"/>
      <c r="BQ5" s="395"/>
      <c r="BR5" s="395"/>
      <c r="BS5" s="395"/>
      <c r="BT5" s="395"/>
      <c r="BU5" s="396"/>
      <c r="BV5" s="394">
        <v>13796372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103</v>
      </c>
      <c r="CU5" s="392"/>
      <c r="CV5" s="392"/>
      <c r="CW5" s="392"/>
      <c r="CX5" s="392"/>
      <c r="CY5" s="392"/>
      <c r="CZ5" s="392"/>
      <c r="DA5" s="393"/>
      <c r="DB5" s="391">
        <v>101.4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1365175</v>
      </c>
      <c r="BO6" s="395"/>
      <c r="BP6" s="395"/>
      <c r="BQ6" s="395"/>
      <c r="BR6" s="395"/>
      <c r="BS6" s="395"/>
      <c r="BT6" s="395"/>
      <c r="BU6" s="396"/>
      <c r="BV6" s="394">
        <v>762170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103.4</v>
      </c>
      <c r="CU6" s="432"/>
      <c r="CV6" s="432"/>
      <c r="CW6" s="432"/>
      <c r="CX6" s="432"/>
      <c r="CY6" s="432"/>
      <c r="CZ6" s="432"/>
      <c r="DA6" s="433"/>
      <c r="DB6" s="431">
        <v>101.4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319024</v>
      </c>
      <c r="BO7" s="395"/>
      <c r="BP7" s="395"/>
      <c r="BQ7" s="395"/>
      <c r="BR7" s="395"/>
      <c r="BS7" s="395"/>
      <c r="BT7" s="395"/>
      <c r="BU7" s="396"/>
      <c r="BV7" s="394">
        <v>145195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6336403</v>
      </c>
      <c r="CU7" s="395"/>
      <c r="CV7" s="395"/>
      <c r="CW7" s="395"/>
      <c r="CX7" s="395"/>
      <c r="CY7" s="395"/>
      <c r="CZ7" s="395"/>
      <c r="DA7" s="396"/>
      <c r="DB7" s="394">
        <v>6144197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1046151</v>
      </c>
      <c r="BO8" s="395"/>
      <c r="BP8" s="395"/>
      <c r="BQ8" s="395"/>
      <c r="BR8" s="395"/>
      <c r="BS8" s="395"/>
      <c r="BT8" s="395"/>
      <c r="BU8" s="396"/>
      <c r="BV8" s="394">
        <v>616975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0.52</v>
      </c>
      <c r="CU8" s="435"/>
      <c r="CV8" s="435"/>
      <c r="CW8" s="435"/>
      <c r="CX8" s="435"/>
      <c r="CY8" s="435"/>
      <c r="CZ8" s="435"/>
      <c r="DA8" s="436"/>
      <c r="DB8" s="434">
        <v>0.53</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22445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429176</v>
      </c>
      <c r="BO9" s="395"/>
      <c r="BP9" s="395"/>
      <c r="BQ9" s="395"/>
      <c r="BR9" s="395"/>
      <c r="BS9" s="395"/>
      <c r="BT9" s="395"/>
      <c r="BU9" s="396"/>
      <c r="BV9" s="394">
        <v>-40140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v>
      </c>
      <c r="CU9" s="392"/>
      <c r="CV9" s="392"/>
      <c r="CW9" s="392"/>
      <c r="CX9" s="392"/>
      <c r="CY9" s="392"/>
      <c r="CZ9" s="392"/>
      <c r="DA9" s="393"/>
      <c r="DB9" s="391">
        <v>10.8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22586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311400</v>
      </c>
      <c r="BO10" s="395"/>
      <c r="BP10" s="395"/>
      <c r="BQ10" s="395"/>
      <c r="BR10" s="395"/>
      <c r="BS10" s="395"/>
      <c r="BT10" s="395"/>
      <c r="BU10" s="396"/>
      <c r="BV10" s="394">
        <v>321300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22630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222008</v>
      </c>
      <c r="BO12" s="395"/>
      <c r="BP12" s="395"/>
      <c r="BQ12" s="395"/>
      <c r="BR12" s="395"/>
      <c r="BS12" s="395"/>
      <c r="BT12" s="395"/>
      <c r="BU12" s="396"/>
      <c r="BV12" s="394">
        <v>6000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22334</v>
      </c>
      <c r="S13" s="479"/>
      <c r="T13" s="479"/>
      <c r="U13" s="479"/>
      <c r="V13" s="480"/>
      <c r="W13" s="410" t="s">
        <v>131</v>
      </c>
      <c r="X13" s="411"/>
      <c r="Y13" s="411"/>
      <c r="Z13" s="411"/>
      <c r="AA13" s="411"/>
      <c r="AB13" s="401"/>
      <c r="AC13" s="445">
        <v>503</v>
      </c>
      <c r="AD13" s="446"/>
      <c r="AE13" s="446"/>
      <c r="AF13" s="446"/>
      <c r="AG13" s="488"/>
      <c r="AH13" s="445">
        <v>641</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518568</v>
      </c>
      <c r="BO13" s="395"/>
      <c r="BP13" s="395"/>
      <c r="BQ13" s="395"/>
      <c r="BR13" s="395"/>
      <c r="BS13" s="395"/>
      <c r="BT13" s="395"/>
      <c r="BU13" s="396"/>
      <c r="BV13" s="394">
        <v>275160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12.2</v>
      </c>
      <c r="CU13" s="392"/>
      <c r="CV13" s="392"/>
      <c r="CW13" s="392"/>
      <c r="CX13" s="392"/>
      <c r="CY13" s="392"/>
      <c r="CZ13" s="392"/>
      <c r="DA13" s="393"/>
      <c r="DB13" s="391">
        <v>11.9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22867</v>
      </c>
      <c r="S14" s="479"/>
      <c r="T14" s="479"/>
      <c r="U14" s="479"/>
      <c r="V14" s="480"/>
      <c r="W14" s="384"/>
      <c r="X14" s="385"/>
      <c r="Y14" s="385"/>
      <c r="Z14" s="385"/>
      <c r="AA14" s="385"/>
      <c r="AB14" s="374"/>
      <c r="AC14" s="481">
        <v>4.9000000000000004</v>
      </c>
      <c r="AD14" s="482"/>
      <c r="AE14" s="482"/>
      <c r="AF14" s="482"/>
      <c r="AG14" s="483"/>
      <c r="AH14" s="481">
        <v>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45.5</v>
      </c>
      <c r="CU14" s="493"/>
      <c r="CV14" s="493"/>
      <c r="CW14" s="493"/>
      <c r="CX14" s="493"/>
      <c r="CY14" s="493"/>
      <c r="CZ14" s="493"/>
      <c r="DA14" s="494"/>
      <c r="DB14" s="492">
        <v>79.099999999999994</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22559</v>
      </c>
      <c r="S15" s="479"/>
      <c r="T15" s="479"/>
      <c r="U15" s="479"/>
      <c r="V15" s="480"/>
      <c r="W15" s="410" t="s">
        <v>137</v>
      </c>
      <c r="X15" s="411"/>
      <c r="Y15" s="411"/>
      <c r="Z15" s="411"/>
      <c r="AA15" s="411"/>
      <c r="AB15" s="401"/>
      <c r="AC15" s="445">
        <v>3156</v>
      </c>
      <c r="AD15" s="446"/>
      <c r="AE15" s="446"/>
      <c r="AF15" s="446"/>
      <c r="AG15" s="488"/>
      <c r="AH15" s="445">
        <v>3271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2827016</v>
      </c>
      <c r="BO15" s="358"/>
      <c r="BP15" s="358"/>
      <c r="BQ15" s="358"/>
      <c r="BR15" s="358"/>
      <c r="BS15" s="358"/>
      <c r="BT15" s="358"/>
      <c r="BU15" s="359"/>
      <c r="BV15" s="357">
        <v>2833167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30.6</v>
      </c>
      <c r="AD16" s="482"/>
      <c r="AE16" s="482"/>
      <c r="AF16" s="482"/>
      <c r="AG16" s="483"/>
      <c r="AH16" s="481">
        <v>30.8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5607378</v>
      </c>
      <c r="BO16" s="395"/>
      <c r="BP16" s="395"/>
      <c r="BQ16" s="395"/>
      <c r="BR16" s="395"/>
      <c r="BS16" s="395"/>
      <c r="BT16" s="395"/>
      <c r="BU16" s="396"/>
      <c r="BV16" s="394">
        <v>5370282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6641</v>
      </c>
      <c r="AD17" s="446"/>
      <c r="AE17" s="446"/>
      <c r="AF17" s="446"/>
      <c r="AG17" s="488"/>
      <c r="AH17" s="445">
        <v>6697</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3539393</v>
      </c>
      <c r="BO17" s="395"/>
      <c r="BP17" s="395"/>
      <c r="BQ17" s="395"/>
      <c r="BR17" s="395"/>
      <c r="BS17" s="395"/>
      <c r="BT17" s="395"/>
      <c r="BU17" s="396"/>
      <c r="BV17" s="394">
        <v>3558111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41.06</v>
      </c>
      <c r="M18" s="518"/>
      <c r="N18" s="518"/>
      <c r="O18" s="518"/>
      <c r="P18" s="518"/>
      <c r="Q18" s="518"/>
      <c r="R18" s="519"/>
      <c r="S18" s="519"/>
      <c r="T18" s="519"/>
      <c r="U18" s="519"/>
      <c r="V18" s="520"/>
      <c r="W18" s="412"/>
      <c r="X18" s="413"/>
      <c r="Y18" s="413"/>
      <c r="Z18" s="413"/>
      <c r="AA18" s="413"/>
      <c r="AB18" s="404"/>
      <c r="AC18" s="521">
        <v>64.5</v>
      </c>
      <c r="AD18" s="522"/>
      <c r="AE18" s="522"/>
      <c r="AF18" s="522"/>
      <c r="AG18" s="523"/>
      <c r="AH18" s="521">
        <v>63.1</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6608082</v>
      </c>
      <c r="BO18" s="395"/>
      <c r="BP18" s="395"/>
      <c r="BQ18" s="395"/>
      <c r="BR18" s="395"/>
      <c r="BS18" s="395"/>
      <c r="BT18" s="395"/>
      <c r="BU18" s="396"/>
      <c r="BV18" s="394">
        <v>6200858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547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10605932</v>
      </c>
      <c r="BO19" s="395"/>
      <c r="BP19" s="395"/>
      <c r="BQ19" s="395"/>
      <c r="BR19" s="395"/>
      <c r="BS19" s="395"/>
      <c r="BT19" s="395"/>
      <c r="BU19" s="396"/>
      <c r="BV19" s="394">
        <v>9740729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8067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11632645</v>
      </c>
      <c r="BO22" s="358"/>
      <c r="BP22" s="358"/>
      <c r="BQ22" s="358"/>
      <c r="BR22" s="358"/>
      <c r="BS22" s="358"/>
      <c r="BT22" s="358"/>
      <c r="BU22" s="359"/>
      <c r="BV22" s="357">
        <v>12052546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6541382</v>
      </c>
      <c r="BO23" s="395"/>
      <c r="BP23" s="395"/>
      <c r="BQ23" s="395"/>
      <c r="BR23" s="395"/>
      <c r="BS23" s="395"/>
      <c r="BT23" s="395"/>
      <c r="BU23" s="396"/>
      <c r="BV23" s="394">
        <v>6762574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8000</v>
      </c>
      <c r="R24" s="446"/>
      <c r="S24" s="446"/>
      <c r="T24" s="446"/>
      <c r="U24" s="446"/>
      <c r="V24" s="488"/>
      <c r="W24" s="540"/>
      <c r="X24" s="541"/>
      <c r="Y24" s="542"/>
      <c r="Z24" s="444" t="s">
        <v>161</v>
      </c>
      <c r="AA24" s="424"/>
      <c r="AB24" s="424"/>
      <c r="AC24" s="424"/>
      <c r="AD24" s="424"/>
      <c r="AE24" s="424"/>
      <c r="AF24" s="424"/>
      <c r="AG24" s="425"/>
      <c r="AH24" s="445">
        <v>168</v>
      </c>
      <c r="AI24" s="446"/>
      <c r="AJ24" s="446"/>
      <c r="AK24" s="446"/>
      <c r="AL24" s="488"/>
      <c r="AM24" s="445">
        <v>481656</v>
      </c>
      <c r="AN24" s="446"/>
      <c r="AO24" s="446"/>
      <c r="AP24" s="446"/>
      <c r="AQ24" s="446"/>
      <c r="AR24" s="488"/>
      <c r="AS24" s="445">
        <v>2867</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8548943</v>
      </c>
      <c r="BO24" s="395"/>
      <c r="BP24" s="395"/>
      <c r="BQ24" s="395"/>
      <c r="BR24" s="395"/>
      <c r="BS24" s="395"/>
      <c r="BT24" s="395"/>
      <c r="BU24" s="396"/>
      <c r="BV24" s="394">
        <v>8649437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6200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470386</v>
      </c>
      <c r="BO25" s="358"/>
      <c r="BP25" s="358"/>
      <c r="BQ25" s="358"/>
      <c r="BR25" s="358"/>
      <c r="BS25" s="358"/>
      <c r="BT25" s="358"/>
      <c r="BU25" s="359"/>
      <c r="BV25" s="357">
        <v>356588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5500</v>
      </c>
      <c r="R26" s="446"/>
      <c r="S26" s="446"/>
      <c r="T26" s="446"/>
      <c r="U26" s="446"/>
      <c r="V26" s="488"/>
      <c r="W26" s="540"/>
      <c r="X26" s="541"/>
      <c r="Y26" s="542"/>
      <c r="Z26" s="444" t="s">
        <v>167</v>
      </c>
      <c r="AA26" s="546"/>
      <c r="AB26" s="546"/>
      <c r="AC26" s="546"/>
      <c r="AD26" s="546"/>
      <c r="AE26" s="546"/>
      <c r="AF26" s="546"/>
      <c r="AG26" s="547"/>
      <c r="AH26" s="445">
        <v>14</v>
      </c>
      <c r="AI26" s="446"/>
      <c r="AJ26" s="446"/>
      <c r="AK26" s="446"/>
      <c r="AL26" s="488"/>
      <c r="AM26" s="445">
        <v>40796</v>
      </c>
      <c r="AN26" s="446"/>
      <c r="AO26" s="446"/>
      <c r="AP26" s="446"/>
      <c r="AQ26" s="446"/>
      <c r="AR26" s="488"/>
      <c r="AS26" s="445">
        <v>2914</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3000</v>
      </c>
      <c r="R27" s="446"/>
      <c r="S27" s="446"/>
      <c r="T27" s="446"/>
      <c r="U27" s="446"/>
      <c r="V27" s="488"/>
      <c r="W27" s="540"/>
      <c r="X27" s="541"/>
      <c r="Y27" s="542"/>
      <c r="Z27" s="444" t="s">
        <v>170</v>
      </c>
      <c r="AA27" s="424"/>
      <c r="AB27" s="424"/>
      <c r="AC27" s="424"/>
      <c r="AD27" s="424"/>
      <c r="AE27" s="424"/>
      <c r="AF27" s="424"/>
      <c r="AG27" s="425"/>
      <c r="AH27" s="445">
        <v>17</v>
      </c>
      <c r="AI27" s="446"/>
      <c r="AJ27" s="446"/>
      <c r="AK27" s="446"/>
      <c r="AL27" s="488"/>
      <c r="AM27" s="445">
        <v>50934</v>
      </c>
      <c r="AN27" s="446"/>
      <c r="AO27" s="446"/>
      <c r="AP27" s="446"/>
      <c r="AQ27" s="446"/>
      <c r="AR27" s="488"/>
      <c r="AS27" s="445">
        <v>2996</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60000</v>
      </c>
      <c r="BO27" s="514"/>
      <c r="BP27" s="514"/>
      <c r="BQ27" s="514"/>
      <c r="BR27" s="514"/>
      <c r="BS27" s="514"/>
      <c r="BT27" s="514"/>
      <c r="BU27" s="515"/>
      <c r="BV27" s="513">
        <v>60000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2300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1793092</v>
      </c>
      <c r="BO28" s="358"/>
      <c r="BP28" s="358"/>
      <c r="BQ28" s="358"/>
      <c r="BR28" s="358"/>
      <c r="BS28" s="358"/>
      <c r="BT28" s="358"/>
      <c r="BU28" s="359"/>
      <c r="BV28" s="357">
        <v>1703700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12</v>
      </c>
      <c r="M29" s="446"/>
      <c r="N29" s="446"/>
      <c r="O29" s="446"/>
      <c r="P29" s="488"/>
      <c r="Q29" s="445">
        <v>2200</v>
      </c>
      <c r="R29" s="446"/>
      <c r="S29" s="446"/>
      <c r="T29" s="446"/>
      <c r="U29" s="446"/>
      <c r="V29" s="488"/>
      <c r="W29" s="543"/>
      <c r="X29" s="544"/>
      <c r="Y29" s="545"/>
      <c r="Z29" s="444" t="s">
        <v>176</v>
      </c>
      <c r="AA29" s="424"/>
      <c r="AB29" s="424"/>
      <c r="AC29" s="424"/>
      <c r="AD29" s="424"/>
      <c r="AE29" s="424"/>
      <c r="AF29" s="424"/>
      <c r="AG29" s="425"/>
      <c r="AH29" s="445">
        <v>185</v>
      </c>
      <c r="AI29" s="446"/>
      <c r="AJ29" s="446"/>
      <c r="AK29" s="446"/>
      <c r="AL29" s="488"/>
      <c r="AM29" s="445">
        <v>532590</v>
      </c>
      <c r="AN29" s="446"/>
      <c r="AO29" s="446"/>
      <c r="AP29" s="446"/>
      <c r="AQ29" s="446"/>
      <c r="AR29" s="488"/>
      <c r="AS29" s="445">
        <v>2879</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235343</v>
      </c>
      <c r="BO29" s="395"/>
      <c r="BP29" s="395"/>
      <c r="BQ29" s="395"/>
      <c r="BR29" s="395"/>
      <c r="BS29" s="395"/>
      <c r="BT29" s="395"/>
      <c r="BU29" s="396"/>
      <c r="BV29" s="394">
        <v>235744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95.7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1010275</v>
      </c>
      <c r="BO30" s="514"/>
      <c r="BP30" s="514"/>
      <c r="BQ30" s="514"/>
      <c r="BR30" s="514"/>
      <c r="BS30" s="514"/>
      <c r="BT30" s="514"/>
      <c r="BU30" s="515"/>
      <c r="BV30" s="513">
        <v>1276089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松阪地区広域衛生組合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多気東部土地開発公社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斎宮跡保存事業特別会計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松阪地区広域消防組合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住宅新築資金等貸付事業特別会計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三重県市町総合事務組合　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三重県市町総合事務組合　共同研修特別会計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三重県市町総合事務組合　デジタル地図特別会計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三重県市町総合事務組合　物品特別会計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三重県市町総合事務組合　退職手当特別会計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三重県市町総合事務組合　消防救急無線特別会計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三重県市町総合事務組合　公平委員会特別会計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伊勢広域環境組合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n/aswHCLbaq4XmTF4LGx6CUrlpxTWu1zuTPeidsMXIpPu3eIZ3ne6dEHcKD02x3NQdpiotgDEtTgOyJF8Y3IuA==" saltValue="9r6Ugzzl/0rWfouPUs8T7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530</v>
      </c>
      <c r="D34" s="1136"/>
      <c r="E34" s="1137"/>
      <c r="F34" s="32">
        <v>13.31</v>
      </c>
      <c r="G34" s="33">
        <v>19.87</v>
      </c>
      <c r="H34" s="33">
        <v>10.66</v>
      </c>
      <c r="I34" s="33">
        <v>9.41</v>
      </c>
      <c r="J34" s="34">
        <v>15.72</v>
      </c>
      <c r="K34" s="22"/>
      <c r="L34" s="22"/>
      <c r="M34" s="22"/>
      <c r="N34" s="22"/>
      <c r="O34" s="22"/>
      <c r="P34" s="22"/>
    </row>
    <row r="35" spans="1:16" ht="39" customHeight="1" x14ac:dyDescent="0.2">
      <c r="A35" s="22"/>
      <c r="B35" s="35"/>
      <c r="C35" s="1132" t="s">
        <v>531</v>
      </c>
      <c r="D35" s="1132"/>
      <c r="E35" s="1133"/>
      <c r="F35" s="36">
        <v>8.48</v>
      </c>
      <c r="G35" s="37">
        <v>8.09</v>
      </c>
      <c r="H35" s="37">
        <v>7.96</v>
      </c>
      <c r="I35" s="37">
        <v>7.91</v>
      </c>
      <c r="J35" s="38">
        <v>7.82</v>
      </c>
      <c r="K35" s="22"/>
      <c r="L35" s="22"/>
      <c r="M35" s="22"/>
      <c r="N35" s="22"/>
      <c r="O35" s="22"/>
      <c r="P35" s="22"/>
    </row>
    <row r="36" spans="1:16" ht="39" customHeight="1" x14ac:dyDescent="0.2">
      <c r="A36" s="22"/>
      <c r="B36" s="35"/>
      <c r="C36" s="1132" t="s">
        <v>532</v>
      </c>
      <c r="D36" s="1132"/>
      <c r="E36" s="1133"/>
      <c r="F36" s="36">
        <v>3.88</v>
      </c>
      <c r="G36" s="37">
        <v>4.78</v>
      </c>
      <c r="H36" s="37">
        <v>5.89</v>
      </c>
      <c r="I36" s="37">
        <v>6.18</v>
      </c>
      <c r="J36" s="38">
        <v>5.21</v>
      </c>
      <c r="K36" s="22"/>
      <c r="L36" s="22"/>
      <c r="M36" s="22"/>
      <c r="N36" s="22"/>
      <c r="O36" s="22"/>
      <c r="P36" s="22"/>
    </row>
    <row r="37" spans="1:16" ht="39" customHeight="1" x14ac:dyDescent="0.2">
      <c r="A37" s="22"/>
      <c r="B37" s="35"/>
      <c r="C37" s="1132" t="s">
        <v>533</v>
      </c>
      <c r="D37" s="1132"/>
      <c r="E37" s="1133"/>
      <c r="F37" s="36">
        <v>2.3199999999999998</v>
      </c>
      <c r="G37" s="37">
        <v>2.27</v>
      </c>
      <c r="H37" s="37">
        <v>2.34</v>
      </c>
      <c r="I37" s="37">
        <v>1.72</v>
      </c>
      <c r="J37" s="38">
        <v>2.71</v>
      </c>
      <c r="K37" s="22"/>
      <c r="L37" s="22"/>
      <c r="M37" s="22"/>
      <c r="N37" s="22"/>
      <c r="O37" s="22"/>
      <c r="P37" s="22"/>
    </row>
    <row r="38" spans="1:16" ht="39" customHeight="1" x14ac:dyDescent="0.2">
      <c r="A38" s="22"/>
      <c r="B38" s="35"/>
      <c r="C38" s="1132" t="s">
        <v>534</v>
      </c>
      <c r="D38" s="1132"/>
      <c r="E38" s="1133"/>
      <c r="F38" s="36" t="s">
        <v>486</v>
      </c>
      <c r="G38" s="37" t="s">
        <v>486</v>
      </c>
      <c r="H38" s="37" t="s">
        <v>486</v>
      </c>
      <c r="I38" s="37">
        <v>1.45</v>
      </c>
      <c r="J38" s="38">
        <v>1.46</v>
      </c>
      <c r="K38" s="22"/>
      <c r="L38" s="22"/>
      <c r="M38" s="22"/>
      <c r="N38" s="22"/>
      <c r="O38" s="22"/>
      <c r="P38" s="22"/>
    </row>
    <row r="39" spans="1:16" ht="39" customHeight="1" x14ac:dyDescent="0.2">
      <c r="A39" s="22"/>
      <c r="B39" s="35"/>
      <c r="C39" s="1132" t="s">
        <v>535</v>
      </c>
      <c r="D39" s="1132"/>
      <c r="E39" s="1133"/>
      <c r="F39" s="36">
        <v>0.3</v>
      </c>
      <c r="G39" s="37">
        <v>0.26</v>
      </c>
      <c r="H39" s="37">
        <v>0.22</v>
      </c>
      <c r="I39" s="37">
        <v>0.44</v>
      </c>
      <c r="J39" s="38">
        <v>0.45</v>
      </c>
      <c r="K39" s="22"/>
      <c r="L39" s="22"/>
      <c r="M39" s="22"/>
      <c r="N39" s="22"/>
      <c r="O39" s="22"/>
      <c r="P39" s="22"/>
    </row>
    <row r="40" spans="1:16" ht="39" customHeight="1" x14ac:dyDescent="0.2">
      <c r="A40" s="22"/>
      <c r="B40" s="35"/>
      <c r="C40" s="1132" t="s">
        <v>536</v>
      </c>
      <c r="D40" s="1132"/>
      <c r="E40" s="1133"/>
      <c r="F40" s="36">
        <v>0.2</v>
      </c>
      <c r="G40" s="37">
        <v>0.19</v>
      </c>
      <c r="H40" s="37">
        <v>0.19</v>
      </c>
      <c r="I40" s="37">
        <v>0.4</v>
      </c>
      <c r="J40" s="38">
        <v>0.42</v>
      </c>
      <c r="K40" s="22"/>
      <c r="L40" s="22"/>
      <c r="M40" s="22"/>
      <c r="N40" s="22"/>
      <c r="O40" s="22"/>
      <c r="P40" s="22"/>
    </row>
    <row r="41" spans="1:16" ht="39" customHeight="1" x14ac:dyDescent="0.2">
      <c r="A41" s="22"/>
      <c r="B41" s="35"/>
      <c r="C41" s="1132" t="s">
        <v>537</v>
      </c>
      <c r="D41" s="1132"/>
      <c r="E41" s="1133"/>
      <c r="F41" s="36">
        <v>0.24</v>
      </c>
      <c r="G41" s="37" t="s">
        <v>538</v>
      </c>
      <c r="H41" s="37">
        <v>0.1</v>
      </c>
      <c r="I41" s="37">
        <v>0.17</v>
      </c>
      <c r="J41" s="38">
        <v>0.32</v>
      </c>
      <c r="K41" s="22"/>
      <c r="L41" s="22"/>
      <c r="M41" s="22"/>
      <c r="N41" s="22"/>
      <c r="O41" s="22"/>
      <c r="P41" s="22"/>
    </row>
    <row r="42" spans="1:16" ht="39" customHeight="1" x14ac:dyDescent="0.2">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540</v>
      </c>
      <c r="D43" s="1134"/>
      <c r="E43" s="1135"/>
      <c r="F43" s="41">
        <v>1.1100000000000001</v>
      </c>
      <c r="G43" s="42">
        <v>1.22</v>
      </c>
      <c r="H43" s="42">
        <v>2.19</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DPc/cdO7HLSdBvWyX7ukQHk1fOWZpgjOWzvvMLmo9nncMAblziUqYD/P0UFNs5qnzx+8p9Sm/cMKDC8/7YzOg==" saltValue="bS0OnN68v1Qa0RNZnWyv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926</v>
      </c>
      <c r="L45" s="58">
        <v>988</v>
      </c>
      <c r="M45" s="58">
        <v>1071</v>
      </c>
      <c r="N45" s="58">
        <v>1077</v>
      </c>
      <c r="O45" s="59">
        <v>1115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286</v>
      </c>
      <c r="L48" s="62">
        <v>280</v>
      </c>
      <c r="M48" s="62">
        <v>289</v>
      </c>
      <c r="N48" s="62">
        <v>288</v>
      </c>
      <c r="O48" s="63">
        <v>272</v>
      </c>
      <c r="P48" s="46"/>
      <c r="Q48" s="46"/>
      <c r="R48" s="46"/>
      <c r="S48" s="46"/>
      <c r="T48" s="46"/>
      <c r="U48" s="46"/>
    </row>
    <row r="49" spans="1:21" ht="30.75" customHeight="1" x14ac:dyDescent="0.2">
      <c r="A49" s="46"/>
      <c r="B49" s="1140"/>
      <c r="C49" s="1141"/>
      <c r="D49" s="60"/>
      <c r="E49" s="1146" t="s">
        <v>14</v>
      </c>
      <c r="F49" s="1146"/>
      <c r="G49" s="1146"/>
      <c r="H49" s="1146"/>
      <c r="I49" s="1146"/>
      <c r="J49" s="1147"/>
      <c r="K49" s="61">
        <v>35</v>
      </c>
      <c r="L49" s="62">
        <v>39</v>
      </c>
      <c r="M49" s="62">
        <v>42</v>
      </c>
      <c r="N49" s="62">
        <v>40</v>
      </c>
      <c r="O49" s="63">
        <v>35</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704</v>
      </c>
      <c r="L52" s="62">
        <v>718</v>
      </c>
      <c r="M52" s="62">
        <v>740</v>
      </c>
      <c r="N52" s="62">
        <v>737</v>
      </c>
      <c r="O52" s="63">
        <v>755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543</v>
      </c>
      <c r="L53" s="67">
        <v>589</v>
      </c>
      <c r="M53" s="67">
        <v>662</v>
      </c>
      <c r="N53" s="67">
        <v>668</v>
      </c>
      <c r="O53" s="68">
        <v>667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oO2x0ven/Mra4zM3GmQscAjYxgUZIOFanbX++ikvm8EQuqc7Gc8KNrND5L4GhPGfSaZX9ol46QQ8ryQDWnCCw==" saltValue="7wtfHAbps7KAvlvGM5cW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11537</v>
      </c>
      <c r="J41" s="331">
        <v>11500</v>
      </c>
      <c r="K41" s="331">
        <v>11246</v>
      </c>
      <c r="L41" s="331">
        <v>12053</v>
      </c>
      <c r="M41" s="332">
        <v>11633</v>
      </c>
    </row>
    <row r="42" spans="2:13" ht="27.75" customHeight="1" x14ac:dyDescent="0.2">
      <c r="B42" s="1171"/>
      <c r="C42" s="1172"/>
      <c r="D42" s="104"/>
      <c r="E42" s="1177" t="s">
        <v>32</v>
      </c>
      <c r="F42" s="1177"/>
      <c r="G42" s="1177"/>
      <c r="H42" s="1178"/>
      <c r="I42" s="333" t="s">
        <v>486</v>
      </c>
      <c r="J42" s="334" t="s">
        <v>486</v>
      </c>
      <c r="K42" s="334" t="s">
        <v>486</v>
      </c>
      <c r="L42" s="334" t="s">
        <v>486</v>
      </c>
      <c r="M42" s="335" t="s">
        <v>486</v>
      </c>
    </row>
    <row r="43" spans="2:13" ht="27.75" customHeight="1" x14ac:dyDescent="0.2">
      <c r="B43" s="1171"/>
      <c r="C43" s="1172"/>
      <c r="D43" s="104"/>
      <c r="E43" s="1177" t="s">
        <v>33</v>
      </c>
      <c r="F43" s="1177"/>
      <c r="G43" s="1177"/>
      <c r="H43" s="1178"/>
      <c r="I43" s="333">
        <v>5274</v>
      </c>
      <c r="J43" s="334">
        <v>4991</v>
      </c>
      <c r="K43" s="334">
        <v>4910</v>
      </c>
      <c r="L43" s="334">
        <v>4820</v>
      </c>
      <c r="M43" s="335">
        <v>4488</v>
      </c>
    </row>
    <row r="44" spans="2:13" ht="27.75" customHeight="1" x14ac:dyDescent="0.2">
      <c r="B44" s="1171"/>
      <c r="C44" s="1172"/>
      <c r="D44" s="104"/>
      <c r="E44" s="1177" t="s">
        <v>34</v>
      </c>
      <c r="F44" s="1177"/>
      <c r="G44" s="1177"/>
      <c r="H44" s="1178"/>
      <c r="I44" s="333">
        <v>238</v>
      </c>
      <c r="J44" s="334">
        <v>202</v>
      </c>
      <c r="K44" s="334">
        <v>162</v>
      </c>
      <c r="L44" s="334">
        <v>124</v>
      </c>
      <c r="M44" s="335">
        <v>140</v>
      </c>
    </row>
    <row r="45" spans="2:13" ht="27.75" customHeight="1" x14ac:dyDescent="0.2">
      <c r="B45" s="1171"/>
      <c r="C45" s="1172"/>
      <c r="D45" s="104"/>
      <c r="E45" s="1177" t="s">
        <v>35</v>
      </c>
      <c r="F45" s="1177"/>
      <c r="G45" s="1177"/>
      <c r="H45" s="1178"/>
      <c r="I45" s="333">
        <v>938</v>
      </c>
      <c r="J45" s="334">
        <v>844</v>
      </c>
      <c r="K45" s="334">
        <v>803</v>
      </c>
      <c r="L45" s="334">
        <v>767</v>
      </c>
      <c r="M45" s="335">
        <v>737</v>
      </c>
    </row>
    <row r="46" spans="2:13" ht="27.75" customHeight="1" x14ac:dyDescent="0.2">
      <c r="B46" s="1171"/>
      <c r="C46" s="1172"/>
      <c r="D46" s="105"/>
      <c r="E46" s="1177" t="s">
        <v>36</v>
      </c>
      <c r="F46" s="1177"/>
      <c r="G46" s="1177"/>
      <c r="H46" s="1178"/>
      <c r="I46" s="333">
        <v>288</v>
      </c>
      <c r="J46" s="334">
        <v>266</v>
      </c>
      <c r="K46" s="334">
        <v>146</v>
      </c>
      <c r="L46" s="334">
        <v>151</v>
      </c>
      <c r="M46" s="335">
        <v>138</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2800</v>
      </c>
      <c r="J50" s="334">
        <v>3176</v>
      </c>
      <c r="K50" s="334">
        <v>3723</v>
      </c>
      <c r="L50" s="334">
        <v>3657</v>
      </c>
      <c r="M50" s="335">
        <v>3520</v>
      </c>
    </row>
    <row r="51" spans="2:13" ht="27.75" customHeight="1" x14ac:dyDescent="0.2">
      <c r="B51" s="1171"/>
      <c r="C51" s="1172"/>
      <c r="D51" s="104"/>
      <c r="E51" s="1177" t="s">
        <v>42</v>
      </c>
      <c r="F51" s="1177"/>
      <c r="G51" s="1177"/>
      <c r="H51" s="1178"/>
      <c r="I51" s="333">
        <v>607</v>
      </c>
      <c r="J51" s="334">
        <v>512</v>
      </c>
      <c r="K51" s="334">
        <v>819</v>
      </c>
      <c r="L51" s="334">
        <v>776</v>
      </c>
      <c r="M51" s="335">
        <v>742</v>
      </c>
    </row>
    <row r="52" spans="2:13" ht="27.75" customHeight="1" x14ac:dyDescent="0.2">
      <c r="B52" s="1173"/>
      <c r="C52" s="1174"/>
      <c r="D52" s="104"/>
      <c r="E52" s="1177" t="s">
        <v>43</v>
      </c>
      <c r="F52" s="1177"/>
      <c r="G52" s="1177"/>
      <c r="H52" s="1178"/>
      <c r="I52" s="333">
        <v>9086</v>
      </c>
      <c r="J52" s="334">
        <v>9081</v>
      </c>
      <c r="K52" s="334">
        <v>9015</v>
      </c>
      <c r="L52" s="334">
        <v>9178</v>
      </c>
      <c r="M52" s="335">
        <v>10309</v>
      </c>
    </row>
    <row r="53" spans="2:13" ht="27.75" customHeight="1" thickBot="1" x14ac:dyDescent="0.25">
      <c r="B53" s="1184" t="s">
        <v>19</v>
      </c>
      <c r="C53" s="1185"/>
      <c r="D53" s="108"/>
      <c r="E53" s="1186" t="s">
        <v>44</v>
      </c>
      <c r="F53" s="1186"/>
      <c r="G53" s="1186"/>
      <c r="H53" s="1187"/>
      <c r="I53" s="336">
        <v>5782</v>
      </c>
      <c r="J53" s="337">
        <v>5034</v>
      </c>
      <c r="K53" s="337">
        <v>3709</v>
      </c>
      <c r="L53" s="337">
        <v>4303</v>
      </c>
      <c r="M53" s="338">
        <v>2565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F7WXZnvmKpoGxdl+zDguJp0lH5vnm8SHXbHFxF4Tv8QCEWUUxdp1+4oGQWxyJys57woDnIQKb0WcmPTLBjhcg==" saltValue="A1yM/c48+1sAPcgJ/Kar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1388</v>
      </c>
      <c r="G55" s="339">
        <v>1704</v>
      </c>
      <c r="H55" s="340">
        <v>1793</v>
      </c>
    </row>
    <row r="56" spans="2:8" ht="52.5" customHeight="1" x14ac:dyDescent="0.2">
      <c r="B56" s="120"/>
      <c r="C56" s="1198" t="s">
        <v>47</v>
      </c>
      <c r="D56" s="1198"/>
      <c r="E56" s="1199"/>
      <c r="F56" s="341">
        <v>236</v>
      </c>
      <c r="G56" s="341">
        <v>236</v>
      </c>
      <c r="H56" s="342">
        <v>235</v>
      </c>
    </row>
    <row r="57" spans="2:8" ht="53.25" customHeight="1" x14ac:dyDescent="0.2">
      <c r="B57" s="120"/>
      <c r="C57" s="1200" t="s">
        <v>48</v>
      </c>
      <c r="D57" s="1200"/>
      <c r="E57" s="1201"/>
      <c r="F57" s="343">
        <v>1645</v>
      </c>
      <c r="G57" s="343">
        <v>1276</v>
      </c>
      <c r="H57" s="344">
        <v>1010</v>
      </c>
    </row>
    <row r="58" spans="2:8" ht="45.75" customHeight="1" x14ac:dyDescent="0.2">
      <c r="B58" s="121"/>
      <c r="C58" s="1188" t="s">
        <v>548</v>
      </c>
      <c r="D58" s="1189"/>
      <c r="E58" s="1190"/>
      <c r="F58" s="345">
        <v>1242</v>
      </c>
      <c r="G58" s="345">
        <v>1064</v>
      </c>
      <c r="H58" s="346">
        <v>884</v>
      </c>
    </row>
    <row r="59" spans="2:8" ht="45.75" customHeight="1" x14ac:dyDescent="0.2">
      <c r="B59" s="121"/>
      <c r="C59" s="1188" t="s">
        <v>549</v>
      </c>
      <c r="D59" s="1189"/>
      <c r="E59" s="1190"/>
      <c r="F59" s="345">
        <v>58</v>
      </c>
      <c r="G59" s="345">
        <v>58</v>
      </c>
      <c r="H59" s="346">
        <v>57</v>
      </c>
    </row>
    <row r="60" spans="2:8" ht="45.75" customHeight="1" x14ac:dyDescent="0.2">
      <c r="B60" s="121"/>
      <c r="C60" s="1188" t="s">
        <v>550</v>
      </c>
      <c r="D60" s="1189"/>
      <c r="E60" s="1190"/>
      <c r="F60" s="345">
        <v>45</v>
      </c>
      <c r="G60" s="345">
        <v>50</v>
      </c>
      <c r="H60" s="346">
        <v>28</v>
      </c>
    </row>
    <row r="61" spans="2:8" ht="45.75" customHeight="1" x14ac:dyDescent="0.2">
      <c r="B61" s="121"/>
      <c r="C61" s="1188" t="s">
        <v>551</v>
      </c>
      <c r="D61" s="1189"/>
      <c r="E61" s="1190"/>
      <c r="F61" s="345">
        <v>43</v>
      </c>
      <c r="G61" s="345">
        <v>43</v>
      </c>
      <c r="H61" s="346">
        <v>23</v>
      </c>
    </row>
    <row r="62" spans="2:8" ht="45.75" customHeight="1" thickBot="1" x14ac:dyDescent="0.25">
      <c r="B62" s="122"/>
      <c r="C62" s="1191" t="s">
        <v>552</v>
      </c>
      <c r="D62" s="1192"/>
      <c r="E62" s="1193"/>
      <c r="F62" s="347">
        <v>9</v>
      </c>
      <c r="G62" s="347">
        <v>8</v>
      </c>
      <c r="H62" s="348">
        <v>8</v>
      </c>
    </row>
    <row r="63" spans="2:8" ht="52.5" customHeight="1" thickBot="1" x14ac:dyDescent="0.25">
      <c r="B63" s="123"/>
      <c r="C63" s="1194" t="s">
        <v>49</v>
      </c>
      <c r="D63" s="1194"/>
      <c r="E63" s="1195"/>
      <c r="F63" s="349">
        <v>3269</v>
      </c>
      <c r="G63" s="349">
        <v>3216</v>
      </c>
      <c r="H63" s="350">
        <v>3039</v>
      </c>
    </row>
    <row r="64" spans="2:8" ht="13" x14ac:dyDescent="0.2"/>
  </sheetData>
  <sheetProtection algorithmName="SHA-512" hashValue="AhLfGDzzpLbnOY6uKrHUNv6CZEiVhGv7tRn215JHeYWe/q0EZ8zHN0vbnvMi7E58AuZDsB3AIjAC8Nl3sBKimw==" saltValue="42oY+I4GSACfPPUA0H5E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53780</v>
      </c>
      <c r="E3" s="142"/>
      <c r="F3" s="143">
        <v>52068</v>
      </c>
      <c r="G3" s="144"/>
      <c r="H3" s="145"/>
    </row>
    <row r="4" spans="1:8" x14ac:dyDescent="0.2">
      <c r="A4" s="146"/>
      <c r="B4" s="147"/>
      <c r="C4" s="148"/>
      <c r="D4" s="149">
        <v>9637</v>
      </c>
      <c r="E4" s="150"/>
      <c r="F4" s="151">
        <v>26936</v>
      </c>
      <c r="G4" s="152"/>
      <c r="H4" s="153"/>
    </row>
    <row r="5" spans="1:8" x14ac:dyDescent="0.2">
      <c r="A5" s="134" t="s">
        <v>519</v>
      </c>
      <c r="B5" s="139"/>
      <c r="C5" s="140"/>
      <c r="D5" s="141">
        <v>44970</v>
      </c>
      <c r="E5" s="142"/>
      <c r="F5" s="143">
        <v>56181</v>
      </c>
      <c r="G5" s="144"/>
      <c r="H5" s="145"/>
    </row>
    <row r="6" spans="1:8" x14ac:dyDescent="0.2">
      <c r="A6" s="146"/>
      <c r="B6" s="147"/>
      <c r="C6" s="148"/>
      <c r="D6" s="149">
        <v>18261</v>
      </c>
      <c r="E6" s="150"/>
      <c r="F6" s="151">
        <v>32039</v>
      </c>
      <c r="G6" s="152"/>
      <c r="H6" s="153"/>
    </row>
    <row r="7" spans="1:8" x14ac:dyDescent="0.2">
      <c r="A7" s="134" t="s">
        <v>520</v>
      </c>
      <c r="B7" s="139"/>
      <c r="C7" s="140"/>
      <c r="D7" s="141">
        <v>55271</v>
      </c>
      <c r="E7" s="142"/>
      <c r="F7" s="143">
        <v>47730</v>
      </c>
      <c r="G7" s="144"/>
      <c r="H7" s="145"/>
    </row>
    <row r="8" spans="1:8" x14ac:dyDescent="0.2">
      <c r="A8" s="146"/>
      <c r="B8" s="147"/>
      <c r="C8" s="148"/>
      <c r="D8" s="149">
        <v>30592</v>
      </c>
      <c r="E8" s="150"/>
      <c r="F8" s="151">
        <v>26378</v>
      </c>
      <c r="G8" s="152"/>
      <c r="H8" s="153"/>
    </row>
    <row r="9" spans="1:8" x14ac:dyDescent="0.2">
      <c r="A9" s="134" t="s">
        <v>521</v>
      </c>
      <c r="B9" s="139"/>
      <c r="C9" s="140"/>
      <c r="D9" s="141">
        <v>132263</v>
      </c>
      <c r="E9" s="142"/>
      <c r="F9" s="143">
        <v>61921</v>
      </c>
      <c r="G9" s="144"/>
      <c r="H9" s="145"/>
    </row>
    <row r="10" spans="1:8" x14ac:dyDescent="0.2">
      <c r="A10" s="146"/>
      <c r="B10" s="147"/>
      <c r="C10" s="148"/>
      <c r="D10" s="149">
        <v>21875</v>
      </c>
      <c r="E10" s="150"/>
      <c r="F10" s="151">
        <v>34719</v>
      </c>
      <c r="G10" s="152"/>
      <c r="H10" s="153"/>
    </row>
    <row r="11" spans="1:8" x14ac:dyDescent="0.2">
      <c r="A11" s="134" t="s">
        <v>522</v>
      </c>
      <c r="B11" s="139"/>
      <c r="C11" s="140"/>
      <c r="D11" s="141">
        <v>45780</v>
      </c>
      <c r="E11" s="142"/>
      <c r="F11" s="143">
        <v>62764</v>
      </c>
      <c r="G11" s="144"/>
      <c r="H11" s="145"/>
    </row>
    <row r="12" spans="1:8" x14ac:dyDescent="0.2">
      <c r="A12" s="146"/>
      <c r="B12" s="147"/>
      <c r="C12" s="154"/>
      <c r="D12" s="149">
        <v>28748</v>
      </c>
      <c r="E12" s="150"/>
      <c r="F12" s="151">
        <v>36476</v>
      </c>
      <c r="G12" s="152"/>
      <c r="H12" s="153"/>
    </row>
    <row r="13" spans="1:8" x14ac:dyDescent="0.2">
      <c r="A13" s="134"/>
      <c r="B13" s="139"/>
      <c r="C13" s="140"/>
      <c r="D13" s="141">
        <v>66413</v>
      </c>
      <c r="E13" s="142"/>
      <c r="F13" s="143">
        <v>56133</v>
      </c>
      <c r="G13" s="155"/>
      <c r="H13" s="145"/>
    </row>
    <row r="14" spans="1:8" x14ac:dyDescent="0.2">
      <c r="A14" s="146"/>
      <c r="B14" s="147"/>
      <c r="C14" s="148"/>
      <c r="D14" s="149">
        <v>21823</v>
      </c>
      <c r="E14" s="150"/>
      <c r="F14" s="151">
        <v>31310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13.86</v>
      </c>
      <c r="C19" s="156">
        <f>ROUND(VALUE(SUBSTITUTE(実質収支比率等に係る経年分析!G$48,"▲","-")),2)</f>
        <v>19.690000000000001</v>
      </c>
      <c r="D19" s="156">
        <f>ROUND(VALUE(SUBSTITUTE(実質収支比率等に係る経年分析!H$48,"▲","-")),2)</f>
        <v>10.99</v>
      </c>
      <c r="E19" s="156">
        <f>ROUND(VALUE(SUBSTITUTE(実質収支比率等に係る経年分析!I$48,"▲","-")),2)</f>
        <v>10.039999999999999</v>
      </c>
      <c r="F19" s="156">
        <f>ROUND(VALUE(SUBSTITUTE(実質収支比率等に係る経年分析!J$48,"▲","-")),2)</f>
        <v>16.510000000000002</v>
      </c>
    </row>
    <row r="20" spans="1:11" x14ac:dyDescent="0.2">
      <c r="A20" s="156" t="s">
        <v>53</v>
      </c>
      <c r="B20" s="156">
        <f>ROUND(VALUE(SUBSTITUTE(実質収支比率等に係る経年分析!F$47,"▲","-")),2)</f>
        <v>10.26</v>
      </c>
      <c r="C20" s="156">
        <f>ROUND(VALUE(SUBSTITUTE(実質収支比率等に係る経年分析!G$47,"▲","-")),2)</f>
        <v>11.42</v>
      </c>
      <c r="D20" s="156">
        <f>ROUND(VALUE(SUBSTITUTE(実質収支比率等に係る経年分析!H$47,"▲","-")),2)</f>
        <v>23.23</v>
      </c>
      <c r="E20" s="156">
        <f>ROUND(VALUE(SUBSTITUTE(実質収支比率等に係る経年分析!I$47,"▲","-")),2)</f>
        <v>27.73</v>
      </c>
      <c r="F20" s="156">
        <f>ROUND(VALUE(SUBSTITUTE(実質収支比率等に係る経年分析!J$47,"▲","-")),2)</f>
        <v>28.3</v>
      </c>
    </row>
    <row r="21" spans="1:11" x14ac:dyDescent="0.2">
      <c r="A21" s="156" t="s">
        <v>54</v>
      </c>
      <c r="B21" s="156">
        <f>IF(ISNUMBER(VALUE(SUBSTITUTE(実質収支比率等に係る経年分析!F$49,"▲","-"))),ROUND(VALUE(SUBSTITUTE(実質収支比率等に係る経年分析!F$49,"▲","-")),2),NA())</f>
        <v>6.51</v>
      </c>
      <c r="C21" s="156">
        <f>IF(ISNUMBER(VALUE(SUBSTITUTE(実質収支比率等に係る経年分析!G$49,"▲","-"))),ROUND(VALUE(SUBSTITUTE(実質収支比率等に係る経年分析!G$49,"▲","-")),2),NA())</f>
        <v>7.35</v>
      </c>
      <c r="D21" s="156">
        <f>IF(ISNUMBER(VALUE(SUBSTITUTE(実質収支比率等に係る経年分析!H$49,"▲","-"))),ROUND(VALUE(SUBSTITUTE(実質収支比率等に係る経年分析!H$49,"▲","-")),2),NA())</f>
        <v>2.3199999999999998</v>
      </c>
      <c r="E21" s="156">
        <f>IF(ISNUMBER(VALUE(SUBSTITUTE(実質収支比率等に係る経年分析!I$49,"▲","-"))),ROUND(VALUE(SUBSTITUTE(実質収支比率等に係る経年分析!I$49,"▲","-")),2),NA())</f>
        <v>4.4800000000000004</v>
      </c>
      <c r="F21" s="156">
        <f>IF(ISNUMBER(VALUE(SUBSTITUTE(実質収支比率等に係る経年分析!J$49,"▲","-"))),ROUND(VALUE(SUBSTITUTE(実質収支比率等に係る経年分析!J$49,"▲","-")),2),NA())</f>
        <v>8.18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1.1100000000000001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1.22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2.19</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斎宮跡保存事業特別会計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0.24</v>
      </c>
      <c r="D29" s="157">
        <f>IF(ROUND(VALUE(SUBSTITUTE(連結実質赤字比率に係る赤字・黒字の構成分析!G$41,"▲", "-")), 2) &lt; 0, ABS(ROUND(VALUE(SUBSTITUTE(連結実質赤字比率に係る赤字・黒字の構成分析!G$41,"▲", "-")), 2)), NA())</f>
        <v>0.45</v>
      </c>
      <c r="E29" s="157" t="e">
        <f>IF(ROUND(VALUE(SUBSTITUTE(連結実質赤字比率に係る赤字・黒字の構成分析!G$41,"▲", "-")), 2) &gt;= 0, ABS(ROUND(VALUE(SUBSTITUTE(連結実質赤字比率に係る赤字・黒字の構成分析!G$41,"▲", "-")), 2)), NA())</f>
        <v>#N/A</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0.32</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0.42</v>
      </c>
    </row>
    <row r="31" spans="1:11" x14ac:dyDescent="0.2">
      <c r="A31" s="157" t="str">
        <f>IF(連結実質赤字比率に係る赤字・黒字の構成分析!C$39="",NA(),連結実質赤字比率に係る赤字・黒字の構成分析!C$39)</f>
        <v>住宅新築資金等貸付事業特別会計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0.45</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1.46</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2.3199999999999998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2.27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2.34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2.71</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3.88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4.78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5.89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5.21</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8.48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7.91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7.82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13.31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19.87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10.66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9.41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15.72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704</v>
      </c>
      <c r="E42" s="158"/>
      <c r="F42" s="158"/>
      <c r="G42" s="158">
        <f>'実質公債費比率（分子）の構造'!L$52</f>
        <v>718</v>
      </c>
      <c r="H42" s="158"/>
      <c r="I42" s="158"/>
      <c r="J42" s="158">
        <f>'実質公債費比率（分子）の構造'!M$52</f>
        <v>740</v>
      </c>
      <c r="K42" s="158"/>
      <c r="L42" s="158"/>
      <c r="M42" s="158">
        <f>'実質公債費比率（分子）の構造'!N$52</f>
        <v>737</v>
      </c>
      <c r="N42" s="158"/>
      <c r="O42" s="158"/>
      <c r="P42" s="158">
        <f>'実質公債費比率（分子）の構造'!O$52</f>
        <v>755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35</v>
      </c>
      <c r="C45" s="158"/>
      <c r="D45" s="158"/>
      <c r="E45" s="158">
        <f>'実質公債費比率（分子）の構造'!L$49</f>
        <v>39</v>
      </c>
      <c r="F45" s="158"/>
      <c r="G45" s="158"/>
      <c r="H45" s="158">
        <f>'実質公債費比率（分子）の構造'!M$49</f>
        <v>42</v>
      </c>
      <c r="I45" s="158"/>
      <c r="J45" s="158"/>
      <c r="K45" s="158">
        <f>'実質公債費比率（分子）の構造'!N$49</f>
        <v>40</v>
      </c>
      <c r="L45" s="158"/>
      <c r="M45" s="158"/>
      <c r="N45" s="158">
        <f>'実質公債費比率（分子）の構造'!O$49</f>
        <v>35</v>
      </c>
      <c r="O45" s="158"/>
      <c r="P45" s="158"/>
    </row>
    <row r="46" spans="1:16" x14ac:dyDescent="0.2">
      <c r="A46" s="158" t="s">
        <v>64</v>
      </c>
      <c r="B46" s="158">
        <f>'実質公債費比率（分子）の構造'!K$48</f>
        <v>286</v>
      </c>
      <c r="C46" s="158"/>
      <c r="D46" s="158"/>
      <c r="E46" s="158">
        <f>'実質公債費比率（分子）の構造'!L$48</f>
        <v>280</v>
      </c>
      <c r="F46" s="158"/>
      <c r="G46" s="158"/>
      <c r="H46" s="158">
        <f>'実質公債費比率（分子）の構造'!M$48</f>
        <v>289</v>
      </c>
      <c r="I46" s="158"/>
      <c r="J46" s="158"/>
      <c r="K46" s="158">
        <f>'実質公債費比率（分子）の構造'!N$48</f>
        <v>288</v>
      </c>
      <c r="L46" s="158"/>
      <c r="M46" s="158"/>
      <c r="N46" s="158">
        <f>'実質公債費比率（分子）の構造'!O$48</f>
        <v>272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926</v>
      </c>
      <c r="C49" s="158"/>
      <c r="D49" s="158"/>
      <c r="E49" s="158">
        <f>'実質公債費比率（分子）の構造'!L$45</f>
        <v>988</v>
      </c>
      <c r="F49" s="158"/>
      <c r="G49" s="158"/>
      <c r="H49" s="158">
        <f>'実質公債費比率（分子）の構造'!M$45</f>
        <v>1071</v>
      </c>
      <c r="I49" s="158"/>
      <c r="J49" s="158"/>
      <c r="K49" s="158">
        <f>'実質公債費比率（分子）の構造'!N$45</f>
        <v>1077</v>
      </c>
      <c r="L49" s="158"/>
      <c r="M49" s="158"/>
      <c r="N49" s="158">
        <f>'実質公債費比率（分子）の構造'!O$45</f>
        <v>1115</v>
      </c>
      <c r="O49" s="158"/>
      <c r="P49" s="158"/>
    </row>
    <row r="50" spans="1:16" x14ac:dyDescent="0.2">
      <c r="A50" s="158" t="s">
        <v>67</v>
      </c>
      <c r="B50" s="158" t="e">
        <f>NA()</f>
        <v>#N/A</v>
      </c>
      <c r="C50" s="158">
        <f>IF(ISNUMBER('実質公債費比率（分子）の構造'!K$53),'実質公債費比率（分子）の構造'!K$53,NA())</f>
        <v>543</v>
      </c>
      <c r="D50" s="158" t="e">
        <f>NA()</f>
        <v>#N/A</v>
      </c>
      <c r="E50" s="158" t="e">
        <f>NA()</f>
        <v>#N/A</v>
      </c>
      <c r="F50" s="158">
        <f>IF(ISNUMBER('実質公債費比率（分子）の構造'!L$53),'実質公債費比率（分子）の構造'!L$53,NA())</f>
        <v>589</v>
      </c>
      <c r="G50" s="158" t="e">
        <f>NA()</f>
        <v>#N/A</v>
      </c>
      <c r="H50" s="158" t="e">
        <f>NA()</f>
        <v>#N/A</v>
      </c>
      <c r="I50" s="158">
        <f>IF(ISNUMBER('実質公債費比率（分子）の構造'!M$53),'実質公債費比率（分子）の構造'!M$53,NA())</f>
        <v>662</v>
      </c>
      <c r="J50" s="158" t="e">
        <f>NA()</f>
        <v>#N/A</v>
      </c>
      <c r="K50" s="158" t="e">
        <f>NA()</f>
        <v>#N/A</v>
      </c>
      <c r="L50" s="158">
        <f>IF(ISNUMBER('実質公債費比率（分子）の構造'!N$53),'実質公債費比率（分子）の構造'!N$53,NA())</f>
        <v>668</v>
      </c>
      <c r="M50" s="158" t="e">
        <f>NA()</f>
        <v>#N/A</v>
      </c>
      <c r="N50" s="158" t="e">
        <f>NA()</f>
        <v>#N/A</v>
      </c>
      <c r="O50" s="158">
        <f>IF(ISNUMBER('実質公債費比率（分子）の構造'!O$53),'実質公債費比率（分子）の構造'!O$53,NA())</f>
        <v>667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9086</v>
      </c>
      <c r="E56" s="157"/>
      <c r="F56" s="157"/>
      <c r="G56" s="157">
        <f>'将来負担比率（分子）の構造'!J$52</f>
        <v>9081</v>
      </c>
      <c r="H56" s="157"/>
      <c r="I56" s="157"/>
      <c r="J56" s="157">
        <f>'将来負担比率（分子）の構造'!K$52</f>
        <v>9015</v>
      </c>
      <c r="K56" s="157"/>
      <c r="L56" s="157"/>
      <c r="M56" s="157">
        <f>'将来負担比率（分子）の構造'!L$52</f>
        <v>9178</v>
      </c>
      <c r="N56" s="157"/>
      <c r="O56" s="157"/>
      <c r="P56" s="157">
        <f>'将来負担比率（分子）の構造'!M$52</f>
        <v>10309</v>
      </c>
    </row>
    <row r="57" spans="1:16" x14ac:dyDescent="0.2">
      <c r="A57" s="157" t="s">
        <v>42</v>
      </c>
      <c r="B57" s="157"/>
      <c r="C57" s="157"/>
      <c r="D57" s="157">
        <f>'将来負担比率（分子）の構造'!I$51</f>
        <v>607</v>
      </c>
      <c r="E57" s="157"/>
      <c r="F57" s="157"/>
      <c r="G57" s="157">
        <f>'将来負担比率（分子）の構造'!J$51</f>
        <v>512</v>
      </c>
      <c r="H57" s="157"/>
      <c r="I57" s="157"/>
      <c r="J57" s="157">
        <f>'将来負担比率（分子）の構造'!K$51</f>
        <v>819</v>
      </c>
      <c r="K57" s="157"/>
      <c r="L57" s="157"/>
      <c r="M57" s="157">
        <f>'将来負担比率（分子）の構造'!L$51</f>
        <v>776</v>
      </c>
      <c r="N57" s="157"/>
      <c r="O57" s="157"/>
      <c r="P57" s="157">
        <f>'将来負担比率（分子）の構造'!M$51</f>
        <v>742</v>
      </c>
    </row>
    <row r="58" spans="1:16" x14ac:dyDescent="0.2">
      <c r="A58" s="157" t="s">
        <v>41</v>
      </c>
      <c r="B58" s="157"/>
      <c r="C58" s="157"/>
      <c r="D58" s="157">
        <f>'将来負担比率（分子）の構造'!I$50</f>
        <v>2800</v>
      </c>
      <c r="E58" s="157"/>
      <c r="F58" s="157"/>
      <c r="G58" s="157">
        <f>'将来負担比率（分子）の構造'!J$50</f>
        <v>3176</v>
      </c>
      <c r="H58" s="157"/>
      <c r="I58" s="157"/>
      <c r="J58" s="157">
        <f>'将来負担比率（分子）の構造'!K$50</f>
        <v>3723</v>
      </c>
      <c r="K58" s="157"/>
      <c r="L58" s="157"/>
      <c r="M58" s="157">
        <f>'将来負担比率（分子）の構造'!L$50</f>
        <v>3657</v>
      </c>
      <c r="N58" s="157"/>
      <c r="O58" s="157"/>
      <c r="P58" s="157">
        <f>'将来負担比率（分子）の構造'!M$50</f>
        <v>3520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288</v>
      </c>
      <c r="C61" s="157"/>
      <c r="D61" s="157"/>
      <c r="E61" s="157">
        <f>'将来負担比率（分子）の構造'!J$46</f>
        <v>266</v>
      </c>
      <c r="F61" s="157"/>
      <c r="G61" s="157"/>
      <c r="H61" s="157">
        <f>'将来負担比率（分子）の構造'!K$46</f>
        <v>146</v>
      </c>
      <c r="I61" s="157"/>
      <c r="J61" s="157"/>
      <c r="K61" s="157">
        <f>'将来負担比率（分子）の構造'!L$46</f>
        <v>151</v>
      </c>
      <c r="L61" s="157"/>
      <c r="M61" s="157"/>
      <c r="N61" s="157">
        <f>'将来負担比率（分子）の構造'!M$46</f>
        <v>138</v>
      </c>
      <c r="O61" s="157"/>
      <c r="P61" s="157"/>
    </row>
    <row r="62" spans="1:16" x14ac:dyDescent="0.2">
      <c r="A62" s="157" t="s">
        <v>35</v>
      </c>
      <c r="B62" s="157">
        <f>'将来負担比率（分子）の構造'!I$45</f>
        <v>938</v>
      </c>
      <c r="C62" s="157"/>
      <c r="D62" s="157"/>
      <c r="E62" s="157">
        <f>'将来負担比率（分子）の構造'!J$45</f>
        <v>844</v>
      </c>
      <c r="F62" s="157"/>
      <c r="G62" s="157"/>
      <c r="H62" s="157">
        <f>'将来負担比率（分子）の構造'!K$45</f>
        <v>803</v>
      </c>
      <c r="I62" s="157"/>
      <c r="J62" s="157"/>
      <c r="K62" s="157">
        <f>'将来負担比率（分子）の構造'!L$45</f>
        <v>767</v>
      </c>
      <c r="L62" s="157"/>
      <c r="M62" s="157"/>
      <c r="N62" s="157">
        <f>'将来負担比率（分子）の構造'!M$45</f>
        <v>737</v>
      </c>
      <c r="O62" s="157"/>
      <c r="P62" s="157"/>
    </row>
    <row r="63" spans="1:16" x14ac:dyDescent="0.2">
      <c r="A63" s="157" t="s">
        <v>34</v>
      </c>
      <c r="B63" s="157">
        <f>'将来負担比率（分子）の構造'!I$44</f>
        <v>238</v>
      </c>
      <c r="C63" s="157"/>
      <c r="D63" s="157"/>
      <c r="E63" s="157">
        <f>'将来負担比率（分子）の構造'!J$44</f>
        <v>202</v>
      </c>
      <c r="F63" s="157"/>
      <c r="G63" s="157"/>
      <c r="H63" s="157">
        <f>'将来負担比率（分子）の構造'!K$44</f>
        <v>162</v>
      </c>
      <c r="I63" s="157"/>
      <c r="J63" s="157"/>
      <c r="K63" s="157">
        <f>'将来負担比率（分子）の構造'!L$44</f>
        <v>124</v>
      </c>
      <c r="L63" s="157"/>
      <c r="M63" s="157"/>
      <c r="N63" s="157">
        <f>'将来負担比率（分子）の構造'!M$44</f>
        <v>140</v>
      </c>
      <c r="O63" s="157"/>
      <c r="P63" s="157"/>
    </row>
    <row r="64" spans="1:16" x14ac:dyDescent="0.2">
      <c r="A64" s="157" t="s">
        <v>33</v>
      </c>
      <c r="B64" s="157">
        <f>'将来負担比率（分子）の構造'!I$43</f>
        <v>5274</v>
      </c>
      <c r="C64" s="157"/>
      <c r="D64" s="157"/>
      <c r="E64" s="157">
        <f>'将来負担比率（分子）の構造'!J$43</f>
        <v>4991</v>
      </c>
      <c r="F64" s="157"/>
      <c r="G64" s="157"/>
      <c r="H64" s="157">
        <f>'将来負担比率（分子）の構造'!K$43</f>
        <v>4910</v>
      </c>
      <c r="I64" s="157"/>
      <c r="J64" s="157"/>
      <c r="K64" s="157">
        <f>'将来負担比率（分子）の構造'!L$43</f>
        <v>4820</v>
      </c>
      <c r="L64" s="157"/>
      <c r="M64" s="157"/>
      <c r="N64" s="157">
        <f>'将来負担比率（分子）の構造'!M$43</f>
        <v>4488</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11537</v>
      </c>
      <c r="C66" s="157"/>
      <c r="D66" s="157"/>
      <c r="E66" s="157">
        <f>'将来負担比率（分子）の構造'!J$41</f>
        <v>11500</v>
      </c>
      <c r="F66" s="157"/>
      <c r="G66" s="157"/>
      <c r="H66" s="157">
        <f>'将来負担比率（分子）の構造'!K$41</f>
        <v>11246</v>
      </c>
      <c r="I66" s="157"/>
      <c r="J66" s="157"/>
      <c r="K66" s="157">
        <f>'将来負担比率（分子）の構造'!L$41</f>
        <v>12053</v>
      </c>
      <c r="L66" s="157"/>
      <c r="M66" s="157"/>
      <c r="N66" s="157">
        <f>'将来負担比率（分子）の構造'!M$41</f>
        <v>11633</v>
      </c>
      <c r="O66" s="157"/>
      <c r="P66" s="157"/>
    </row>
    <row r="67" spans="1:16" x14ac:dyDescent="0.2">
      <c r="A67" s="157" t="s">
        <v>71</v>
      </c>
      <c r="B67" s="157" t="e">
        <f>NA()</f>
        <v>#N/A</v>
      </c>
      <c r="C67" s="157">
        <f>IF(ISNUMBER('将来負担比率（分子）の構造'!I$53), IF('将来負担比率（分子）の構造'!I$53 &lt; 0, 0, '将来負担比率（分子）の構造'!I$53), NA())</f>
        <v>5782</v>
      </c>
      <c r="D67" s="157" t="e">
        <f>NA()</f>
        <v>#N/A</v>
      </c>
      <c r="E67" s="157" t="e">
        <f>NA()</f>
        <v>#N/A</v>
      </c>
      <c r="F67" s="157">
        <f>IF(ISNUMBER('将来負担比率（分子）の構造'!J$53), IF('将来負担比率（分子）の構造'!J$53 &lt; 0, 0, '将来負担比率（分子）の構造'!J$53), NA())</f>
        <v>5034</v>
      </c>
      <c r="G67" s="157" t="e">
        <f>NA()</f>
        <v>#N/A</v>
      </c>
      <c r="H67" s="157" t="e">
        <f>NA()</f>
        <v>#N/A</v>
      </c>
      <c r="I67" s="157">
        <f>IF(ISNUMBER('将来負担比率（分子）の構造'!K$53), IF('将来負担比率（分子）の構造'!K$53 &lt; 0, 0, '将来負担比率（分子）の構造'!K$53), NA())</f>
        <v>3709</v>
      </c>
      <c r="J67" s="157" t="e">
        <f>NA()</f>
        <v>#N/A</v>
      </c>
      <c r="K67" s="157" t="e">
        <f>NA()</f>
        <v>#N/A</v>
      </c>
      <c r="L67" s="157">
        <f>IF(ISNUMBER('将来負担比率（分子）の構造'!L$53), IF('将来負担比率（分子）の構造'!L$53 &lt; 0, 0, '将来負担比率（分子）の構造'!L$53), NA())</f>
        <v>4303</v>
      </c>
      <c r="M67" s="157" t="e">
        <f>NA()</f>
        <v>#N/A</v>
      </c>
      <c r="N67" s="157" t="e">
        <f>NA()</f>
        <v>#N/A</v>
      </c>
      <c r="O67" s="157">
        <f>IF(ISNUMBER('将来負担比率（分子）の構造'!M$53), IF('将来負担比率（分子）の構造'!M$53 &lt; 0, 0, '将来負担比率（分子）の構造'!M$53), NA())</f>
        <v>2565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1388</v>
      </c>
      <c r="C72" s="161">
        <f>基金残高に係る経年分析!G55</f>
        <v>1704</v>
      </c>
      <c r="D72" s="161">
        <f>基金残高に係る経年分析!H55</f>
        <v>1793</v>
      </c>
    </row>
    <row r="73" spans="1:16" x14ac:dyDescent="0.2">
      <c r="A73" s="160" t="s">
        <v>74</v>
      </c>
      <c r="B73" s="161">
        <f>基金残高に係る経年分析!F56</f>
        <v>236</v>
      </c>
      <c r="C73" s="161">
        <f>基金残高に係る経年分析!G56</f>
        <v>236</v>
      </c>
      <c r="D73" s="161">
        <f>基金残高に係る経年分析!H56</f>
        <v>235</v>
      </c>
    </row>
    <row r="74" spans="1:16" x14ac:dyDescent="0.2">
      <c r="A74" s="160" t="s">
        <v>75</v>
      </c>
      <c r="B74" s="161">
        <f>基金残高に係る経年分析!F57</f>
        <v>1645</v>
      </c>
      <c r="C74" s="161">
        <f>基金残高に係る経年分析!G57</f>
        <v>1276</v>
      </c>
      <c r="D74" s="161">
        <f>基金残高に係る経年分析!H57</f>
        <v>1010</v>
      </c>
    </row>
  </sheetData>
  <sheetProtection algorithmName="SHA-512" hashValue="ue2Ea1c9QD/W21zuRYgiT7xilGhuQwlzfT0W1RjayWQL+Pey27ha/pkmwDFXKZwA8tnawWb81UHTTzfgw7RNaQ==" saltValue="pp/pcS3BxKR2vVKWEOvX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2608985</v>
      </c>
      <c r="S5" s="600"/>
      <c r="T5" s="600"/>
      <c r="U5" s="600"/>
      <c r="V5" s="600"/>
      <c r="W5" s="600"/>
      <c r="X5" s="600"/>
      <c r="Y5" s="601"/>
      <c r="Z5" s="602">
        <v>19.100000000000001</v>
      </c>
      <c r="AA5" s="602"/>
      <c r="AB5" s="602"/>
      <c r="AC5" s="602"/>
      <c r="AD5" s="603">
        <v>2608985</v>
      </c>
      <c r="AE5" s="603"/>
      <c r="AF5" s="603"/>
      <c r="AG5" s="603"/>
      <c r="AH5" s="603"/>
      <c r="AI5" s="603"/>
      <c r="AJ5" s="603"/>
      <c r="AK5" s="603"/>
      <c r="AL5" s="604">
        <v>40.799999999999997</v>
      </c>
      <c r="AM5" s="605"/>
      <c r="AN5" s="605"/>
      <c r="AO5" s="606"/>
      <c r="AP5" s="596" t="s">
        <v>215</v>
      </c>
      <c r="AQ5" s="597"/>
      <c r="AR5" s="597"/>
      <c r="AS5" s="597"/>
      <c r="AT5" s="597"/>
      <c r="AU5" s="597"/>
      <c r="AV5" s="597"/>
      <c r="AW5" s="597"/>
      <c r="AX5" s="597"/>
      <c r="AY5" s="597"/>
      <c r="AZ5" s="597"/>
      <c r="BA5" s="597"/>
      <c r="BB5" s="597"/>
      <c r="BC5" s="597"/>
      <c r="BD5" s="597"/>
      <c r="BE5" s="597"/>
      <c r="BF5" s="598"/>
      <c r="BG5" s="610">
        <v>2608985</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121558</v>
      </c>
      <c r="S6" s="611"/>
      <c r="T6" s="611"/>
      <c r="U6" s="611"/>
      <c r="V6" s="611"/>
      <c r="W6" s="611"/>
      <c r="X6" s="611"/>
      <c r="Y6" s="612"/>
      <c r="Z6" s="613">
        <v>0.9</v>
      </c>
      <c r="AA6" s="613"/>
      <c r="AB6" s="613"/>
      <c r="AC6" s="613"/>
      <c r="AD6" s="614">
        <v>121558</v>
      </c>
      <c r="AE6" s="614"/>
      <c r="AF6" s="614"/>
      <c r="AG6" s="614"/>
      <c r="AH6" s="614"/>
      <c r="AI6" s="614"/>
      <c r="AJ6" s="614"/>
      <c r="AK6" s="614"/>
      <c r="AL6" s="615">
        <v>1.9</v>
      </c>
      <c r="AM6" s="616"/>
      <c r="AN6" s="616"/>
      <c r="AO6" s="617"/>
      <c r="AP6" s="607" t="s">
        <v>220</v>
      </c>
      <c r="AQ6" s="608"/>
      <c r="AR6" s="608"/>
      <c r="AS6" s="608"/>
      <c r="AT6" s="608"/>
      <c r="AU6" s="608"/>
      <c r="AV6" s="608"/>
      <c r="AW6" s="608"/>
      <c r="AX6" s="608"/>
      <c r="AY6" s="608"/>
      <c r="AZ6" s="608"/>
      <c r="BA6" s="608"/>
      <c r="BB6" s="608"/>
      <c r="BC6" s="608"/>
      <c r="BD6" s="608"/>
      <c r="BE6" s="608"/>
      <c r="BF6" s="609"/>
      <c r="BG6" s="610">
        <v>2608985</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85077</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85077</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1305</v>
      </c>
      <c r="S7" s="611"/>
      <c r="T7" s="611"/>
      <c r="U7" s="611"/>
      <c r="V7" s="611"/>
      <c r="W7" s="611"/>
      <c r="X7" s="611"/>
      <c r="Y7" s="612"/>
      <c r="Z7" s="613">
        <v>0</v>
      </c>
      <c r="AA7" s="613"/>
      <c r="AB7" s="613"/>
      <c r="AC7" s="613"/>
      <c r="AD7" s="614">
        <v>1305</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1108371</v>
      </c>
      <c r="BH7" s="611"/>
      <c r="BI7" s="611"/>
      <c r="BJ7" s="611"/>
      <c r="BK7" s="611"/>
      <c r="BL7" s="611"/>
      <c r="BM7" s="611"/>
      <c r="BN7" s="612"/>
      <c r="BO7" s="613">
        <v>42.5</v>
      </c>
      <c r="BP7" s="613"/>
      <c r="BQ7" s="613"/>
      <c r="BR7" s="613"/>
      <c r="BS7" s="614" t="s">
        <v>122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3335557</v>
      </c>
      <c r="CS7" s="611"/>
      <c r="CT7" s="611"/>
      <c r="CU7" s="611"/>
      <c r="CV7" s="611"/>
      <c r="CW7" s="611"/>
      <c r="CX7" s="611"/>
      <c r="CY7" s="612"/>
      <c r="CZ7" s="613">
        <v>27.1</v>
      </c>
      <c r="DA7" s="613"/>
      <c r="DB7" s="613"/>
      <c r="DC7" s="613"/>
      <c r="DD7" s="619">
        <v>135566</v>
      </c>
      <c r="DE7" s="611"/>
      <c r="DF7" s="611"/>
      <c r="DG7" s="611"/>
      <c r="DH7" s="611"/>
      <c r="DI7" s="611"/>
      <c r="DJ7" s="611"/>
      <c r="DK7" s="611"/>
      <c r="DL7" s="611"/>
      <c r="DM7" s="611"/>
      <c r="DN7" s="611"/>
      <c r="DO7" s="611"/>
      <c r="DP7" s="612"/>
      <c r="DQ7" s="619">
        <v>2937176</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30617</v>
      </c>
      <c r="S8" s="611"/>
      <c r="T8" s="611"/>
      <c r="U8" s="611"/>
      <c r="V8" s="611"/>
      <c r="W8" s="611"/>
      <c r="X8" s="611"/>
      <c r="Y8" s="612"/>
      <c r="Z8" s="613">
        <v>0.2</v>
      </c>
      <c r="AA8" s="613"/>
      <c r="AB8" s="613"/>
      <c r="AC8" s="613"/>
      <c r="AD8" s="614">
        <v>30617</v>
      </c>
      <c r="AE8" s="614"/>
      <c r="AF8" s="614"/>
      <c r="AG8" s="614"/>
      <c r="AH8" s="614"/>
      <c r="AI8" s="614"/>
      <c r="AJ8" s="614"/>
      <c r="AK8" s="614"/>
      <c r="AL8" s="615">
        <v>0.5</v>
      </c>
      <c r="AM8" s="616"/>
      <c r="AN8" s="616"/>
      <c r="AO8" s="617"/>
      <c r="AP8" s="607" t="s">
        <v>226</v>
      </c>
      <c r="AQ8" s="608"/>
      <c r="AR8" s="608"/>
      <c r="AS8" s="608"/>
      <c r="AT8" s="608"/>
      <c r="AU8" s="608"/>
      <c r="AV8" s="608"/>
      <c r="AW8" s="608"/>
      <c r="AX8" s="608"/>
      <c r="AY8" s="608"/>
      <c r="AZ8" s="608"/>
      <c r="BA8" s="608"/>
      <c r="BB8" s="608"/>
      <c r="BC8" s="608"/>
      <c r="BD8" s="608"/>
      <c r="BE8" s="608"/>
      <c r="BF8" s="609"/>
      <c r="BG8" s="610">
        <v>34356</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4179768</v>
      </c>
      <c r="CS8" s="611"/>
      <c r="CT8" s="611"/>
      <c r="CU8" s="611"/>
      <c r="CV8" s="611"/>
      <c r="CW8" s="611"/>
      <c r="CX8" s="611"/>
      <c r="CY8" s="612"/>
      <c r="CZ8" s="613">
        <v>33.9</v>
      </c>
      <c r="DA8" s="613"/>
      <c r="DB8" s="613"/>
      <c r="DC8" s="613"/>
      <c r="DD8" s="619">
        <v>10932</v>
      </c>
      <c r="DE8" s="611"/>
      <c r="DF8" s="611"/>
      <c r="DG8" s="611"/>
      <c r="DH8" s="611"/>
      <c r="DI8" s="611"/>
      <c r="DJ8" s="611"/>
      <c r="DK8" s="611"/>
      <c r="DL8" s="611"/>
      <c r="DM8" s="611"/>
      <c r="DN8" s="611"/>
      <c r="DO8" s="611"/>
      <c r="DP8" s="612"/>
      <c r="DQ8" s="619">
        <v>2508977</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42418</v>
      </c>
      <c r="S9" s="611"/>
      <c r="T9" s="611"/>
      <c r="U9" s="611"/>
      <c r="V9" s="611"/>
      <c r="W9" s="611"/>
      <c r="X9" s="611"/>
      <c r="Y9" s="612"/>
      <c r="Z9" s="613">
        <v>0.3</v>
      </c>
      <c r="AA9" s="613"/>
      <c r="AB9" s="613"/>
      <c r="AC9" s="613"/>
      <c r="AD9" s="614">
        <v>42418</v>
      </c>
      <c r="AE9" s="614"/>
      <c r="AF9" s="614"/>
      <c r="AG9" s="614"/>
      <c r="AH9" s="614"/>
      <c r="AI9" s="614"/>
      <c r="AJ9" s="614"/>
      <c r="AK9" s="614"/>
      <c r="AL9" s="615">
        <v>0.7</v>
      </c>
      <c r="AM9" s="616"/>
      <c r="AN9" s="616"/>
      <c r="AO9" s="617"/>
      <c r="AP9" s="607" t="s">
        <v>229</v>
      </c>
      <c r="AQ9" s="608"/>
      <c r="AR9" s="608"/>
      <c r="AS9" s="608"/>
      <c r="AT9" s="608"/>
      <c r="AU9" s="608"/>
      <c r="AV9" s="608"/>
      <c r="AW9" s="608"/>
      <c r="AX9" s="608"/>
      <c r="AY9" s="608"/>
      <c r="AZ9" s="608"/>
      <c r="BA9" s="608"/>
      <c r="BB9" s="608"/>
      <c r="BC9" s="608"/>
      <c r="BD9" s="608"/>
      <c r="BE9" s="608"/>
      <c r="BF9" s="609"/>
      <c r="BG9" s="610">
        <v>948092</v>
      </c>
      <c r="BH9" s="611"/>
      <c r="BI9" s="611"/>
      <c r="BJ9" s="611"/>
      <c r="BK9" s="611"/>
      <c r="BL9" s="611"/>
      <c r="BM9" s="611"/>
      <c r="BN9" s="612"/>
      <c r="BO9" s="613">
        <v>36.299999999999997</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768514</v>
      </c>
      <c r="CS9" s="611"/>
      <c r="CT9" s="611"/>
      <c r="CU9" s="611"/>
      <c r="CV9" s="611"/>
      <c r="CW9" s="611"/>
      <c r="CX9" s="611"/>
      <c r="CY9" s="612"/>
      <c r="CZ9" s="613">
        <v>6.2</v>
      </c>
      <c r="DA9" s="613"/>
      <c r="DB9" s="613"/>
      <c r="DC9" s="613"/>
      <c r="DD9" s="619">
        <v>32313</v>
      </c>
      <c r="DE9" s="611"/>
      <c r="DF9" s="611"/>
      <c r="DG9" s="611"/>
      <c r="DH9" s="611"/>
      <c r="DI9" s="611"/>
      <c r="DJ9" s="611"/>
      <c r="DK9" s="611"/>
      <c r="DL9" s="611"/>
      <c r="DM9" s="611"/>
      <c r="DN9" s="611"/>
      <c r="DO9" s="611"/>
      <c r="DP9" s="612"/>
      <c r="DQ9" s="619">
        <v>717115</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63214</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164</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164</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558612</v>
      </c>
      <c r="S11" s="611"/>
      <c r="T11" s="611"/>
      <c r="U11" s="611"/>
      <c r="V11" s="611"/>
      <c r="W11" s="611"/>
      <c r="X11" s="611"/>
      <c r="Y11" s="612"/>
      <c r="Z11" s="615">
        <v>4.0999999999999996</v>
      </c>
      <c r="AA11" s="616"/>
      <c r="AB11" s="616"/>
      <c r="AC11" s="622"/>
      <c r="AD11" s="619">
        <v>558612</v>
      </c>
      <c r="AE11" s="611"/>
      <c r="AF11" s="611"/>
      <c r="AG11" s="611"/>
      <c r="AH11" s="611"/>
      <c r="AI11" s="611"/>
      <c r="AJ11" s="611"/>
      <c r="AK11" s="612"/>
      <c r="AL11" s="615">
        <v>8.6999999999999993</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62709</v>
      </c>
      <c r="BH11" s="611"/>
      <c r="BI11" s="611"/>
      <c r="BJ11" s="611"/>
      <c r="BK11" s="611"/>
      <c r="BL11" s="611"/>
      <c r="BM11" s="611"/>
      <c r="BN11" s="612"/>
      <c r="BO11" s="613">
        <v>2.4</v>
      </c>
      <c r="BP11" s="613"/>
      <c r="BQ11" s="613"/>
      <c r="BR11" s="613"/>
      <c r="BS11" s="614" t="s">
        <v>122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381225</v>
      </c>
      <c r="CS11" s="611"/>
      <c r="CT11" s="611"/>
      <c r="CU11" s="611"/>
      <c r="CV11" s="611"/>
      <c r="CW11" s="611"/>
      <c r="CX11" s="611"/>
      <c r="CY11" s="612"/>
      <c r="CZ11" s="613">
        <v>3.1</v>
      </c>
      <c r="DA11" s="613"/>
      <c r="DB11" s="613"/>
      <c r="DC11" s="613"/>
      <c r="DD11" s="619">
        <v>55988</v>
      </c>
      <c r="DE11" s="611"/>
      <c r="DF11" s="611"/>
      <c r="DG11" s="611"/>
      <c r="DH11" s="611"/>
      <c r="DI11" s="611"/>
      <c r="DJ11" s="611"/>
      <c r="DK11" s="611"/>
      <c r="DL11" s="611"/>
      <c r="DM11" s="611"/>
      <c r="DN11" s="611"/>
      <c r="DO11" s="611"/>
      <c r="DP11" s="612"/>
      <c r="DQ11" s="619">
        <v>283822</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v>6736</v>
      </c>
      <c r="S12" s="611"/>
      <c r="T12" s="611"/>
      <c r="U12" s="611"/>
      <c r="V12" s="611"/>
      <c r="W12" s="611"/>
      <c r="X12" s="611"/>
      <c r="Y12" s="612"/>
      <c r="Z12" s="613">
        <v>0</v>
      </c>
      <c r="AA12" s="613"/>
      <c r="AB12" s="613"/>
      <c r="AC12" s="613"/>
      <c r="AD12" s="614">
        <v>6736</v>
      </c>
      <c r="AE12" s="614"/>
      <c r="AF12" s="614"/>
      <c r="AG12" s="614"/>
      <c r="AH12" s="614"/>
      <c r="AI12" s="614"/>
      <c r="AJ12" s="614"/>
      <c r="AK12" s="614"/>
      <c r="AL12" s="615">
        <v>0.1</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1244263</v>
      </c>
      <c r="BH12" s="611"/>
      <c r="BI12" s="611"/>
      <c r="BJ12" s="611"/>
      <c r="BK12" s="611"/>
      <c r="BL12" s="611"/>
      <c r="BM12" s="611"/>
      <c r="BN12" s="612"/>
      <c r="BO12" s="613">
        <v>47.7</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136501</v>
      </c>
      <c r="CS12" s="611"/>
      <c r="CT12" s="611"/>
      <c r="CU12" s="611"/>
      <c r="CV12" s="611"/>
      <c r="CW12" s="611"/>
      <c r="CX12" s="611"/>
      <c r="CY12" s="612"/>
      <c r="CZ12" s="613">
        <v>1.1000000000000001</v>
      </c>
      <c r="DA12" s="613"/>
      <c r="DB12" s="613"/>
      <c r="DC12" s="613"/>
      <c r="DD12" s="619" t="s">
        <v>122</v>
      </c>
      <c r="DE12" s="611"/>
      <c r="DF12" s="611"/>
      <c r="DG12" s="611"/>
      <c r="DH12" s="611"/>
      <c r="DI12" s="611"/>
      <c r="DJ12" s="611"/>
      <c r="DK12" s="611"/>
      <c r="DL12" s="611"/>
      <c r="DM12" s="611"/>
      <c r="DN12" s="611"/>
      <c r="DO12" s="611"/>
      <c r="DP12" s="612"/>
      <c r="DQ12" s="619">
        <v>82582</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1244261</v>
      </c>
      <c r="BH13" s="611"/>
      <c r="BI13" s="611"/>
      <c r="BJ13" s="611"/>
      <c r="BK13" s="611"/>
      <c r="BL13" s="611"/>
      <c r="BM13" s="611"/>
      <c r="BN13" s="612"/>
      <c r="BO13" s="613">
        <v>47.7</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678832</v>
      </c>
      <c r="CS13" s="611"/>
      <c r="CT13" s="611"/>
      <c r="CU13" s="611"/>
      <c r="CV13" s="611"/>
      <c r="CW13" s="611"/>
      <c r="CX13" s="611"/>
      <c r="CY13" s="612"/>
      <c r="CZ13" s="613">
        <v>5.5</v>
      </c>
      <c r="DA13" s="613"/>
      <c r="DB13" s="613"/>
      <c r="DC13" s="613"/>
      <c r="DD13" s="619">
        <v>274412</v>
      </c>
      <c r="DE13" s="611"/>
      <c r="DF13" s="611"/>
      <c r="DG13" s="611"/>
      <c r="DH13" s="611"/>
      <c r="DI13" s="611"/>
      <c r="DJ13" s="611"/>
      <c r="DK13" s="611"/>
      <c r="DL13" s="611"/>
      <c r="DM13" s="611"/>
      <c r="DN13" s="611"/>
      <c r="DO13" s="611"/>
      <c r="DP13" s="612"/>
      <c r="DQ13" s="619">
        <v>427046</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98420</v>
      </c>
      <c r="BH14" s="611"/>
      <c r="BI14" s="611"/>
      <c r="BJ14" s="611"/>
      <c r="BK14" s="611"/>
      <c r="BL14" s="611"/>
      <c r="BM14" s="611"/>
      <c r="BN14" s="612"/>
      <c r="BO14" s="613">
        <v>3.8</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369355</v>
      </c>
      <c r="CS14" s="611"/>
      <c r="CT14" s="611"/>
      <c r="CU14" s="611"/>
      <c r="CV14" s="611"/>
      <c r="CW14" s="611"/>
      <c r="CX14" s="611"/>
      <c r="CY14" s="612"/>
      <c r="CZ14" s="613">
        <v>3</v>
      </c>
      <c r="DA14" s="613"/>
      <c r="DB14" s="613"/>
      <c r="DC14" s="613"/>
      <c r="DD14" s="619">
        <v>2373</v>
      </c>
      <c r="DE14" s="611"/>
      <c r="DF14" s="611"/>
      <c r="DG14" s="611"/>
      <c r="DH14" s="611"/>
      <c r="DI14" s="611"/>
      <c r="DJ14" s="611"/>
      <c r="DK14" s="611"/>
      <c r="DL14" s="611"/>
      <c r="DM14" s="611"/>
      <c r="DN14" s="611"/>
      <c r="DO14" s="611"/>
      <c r="DP14" s="612"/>
      <c r="DQ14" s="619">
        <v>342653</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21633</v>
      </c>
      <c r="S15" s="611"/>
      <c r="T15" s="611"/>
      <c r="U15" s="611"/>
      <c r="V15" s="611"/>
      <c r="W15" s="611"/>
      <c r="X15" s="611"/>
      <c r="Y15" s="612"/>
      <c r="Z15" s="613">
        <v>0.2</v>
      </c>
      <c r="AA15" s="613"/>
      <c r="AB15" s="613"/>
      <c r="AC15" s="613"/>
      <c r="AD15" s="614">
        <v>21633</v>
      </c>
      <c r="AE15" s="614"/>
      <c r="AF15" s="614"/>
      <c r="AG15" s="614"/>
      <c r="AH15" s="614"/>
      <c r="AI15" s="614"/>
      <c r="AJ15" s="614"/>
      <c r="AK15" s="614"/>
      <c r="AL15" s="615">
        <v>0.3</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157931</v>
      </c>
      <c r="BH15" s="611"/>
      <c r="BI15" s="611"/>
      <c r="BJ15" s="611"/>
      <c r="BK15" s="611"/>
      <c r="BL15" s="611"/>
      <c r="BM15" s="611"/>
      <c r="BN15" s="612"/>
      <c r="BO15" s="613">
        <v>6.1</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1278161</v>
      </c>
      <c r="CS15" s="611"/>
      <c r="CT15" s="611"/>
      <c r="CU15" s="611"/>
      <c r="CV15" s="611"/>
      <c r="CW15" s="611"/>
      <c r="CX15" s="611"/>
      <c r="CY15" s="612"/>
      <c r="CZ15" s="613">
        <v>10.4</v>
      </c>
      <c r="DA15" s="613"/>
      <c r="DB15" s="613"/>
      <c r="DC15" s="613"/>
      <c r="DD15" s="619">
        <v>524424</v>
      </c>
      <c r="DE15" s="611"/>
      <c r="DF15" s="611"/>
      <c r="DG15" s="611"/>
      <c r="DH15" s="611"/>
      <c r="DI15" s="611"/>
      <c r="DJ15" s="611"/>
      <c r="DK15" s="611"/>
      <c r="DL15" s="611"/>
      <c r="DM15" s="611"/>
      <c r="DN15" s="611"/>
      <c r="DO15" s="611"/>
      <c r="DP15" s="612"/>
      <c r="DQ15" s="619">
        <v>795968</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56503</v>
      </c>
      <c r="S16" s="611"/>
      <c r="T16" s="611"/>
      <c r="U16" s="611"/>
      <c r="V16" s="611"/>
      <c r="W16" s="611"/>
      <c r="X16" s="611"/>
      <c r="Y16" s="612"/>
      <c r="Z16" s="613">
        <v>0.4</v>
      </c>
      <c r="AA16" s="613"/>
      <c r="AB16" s="613"/>
      <c r="AC16" s="613"/>
      <c r="AD16" s="614">
        <v>56503</v>
      </c>
      <c r="AE16" s="614"/>
      <c r="AF16" s="614"/>
      <c r="AG16" s="614"/>
      <c r="AH16" s="614"/>
      <c r="AI16" s="614"/>
      <c r="AJ16" s="614"/>
      <c r="AK16" s="614"/>
      <c r="AL16" s="615">
        <v>0.9</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140024</v>
      </c>
      <c r="S17" s="611"/>
      <c r="T17" s="611"/>
      <c r="U17" s="611"/>
      <c r="V17" s="611"/>
      <c r="W17" s="611"/>
      <c r="X17" s="611"/>
      <c r="Y17" s="612"/>
      <c r="Z17" s="613">
        <v>1</v>
      </c>
      <c r="AA17" s="613"/>
      <c r="AB17" s="613"/>
      <c r="AC17" s="613"/>
      <c r="AD17" s="614">
        <v>140024</v>
      </c>
      <c r="AE17" s="614"/>
      <c r="AF17" s="614"/>
      <c r="AG17" s="614"/>
      <c r="AH17" s="614"/>
      <c r="AI17" s="614"/>
      <c r="AJ17" s="614"/>
      <c r="AK17" s="614"/>
      <c r="AL17" s="615">
        <v>2.2000000000000002</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1114601</v>
      </c>
      <c r="CS17" s="611"/>
      <c r="CT17" s="611"/>
      <c r="CU17" s="611"/>
      <c r="CV17" s="611"/>
      <c r="CW17" s="611"/>
      <c r="CX17" s="611"/>
      <c r="CY17" s="612"/>
      <c r="CZ17" s="613">
        <v>9</v>
      </c>
      <c r="DA17" s="613"/>
      <c r="DB17" s="613"/>
      <c r="DC17" s="613"/>
      <c r="DD17" s="619" t="s">
        <v>122</v>
      </c>
      <c r="DE17" s="611"/>
      <c r="DF17" s="611"/>
      <c r="DG17" s="611"/>
      <c r="DH17" s="611"/>
      <c r="DI17" s="611"/>
      <c r="DJ17" s="611"/>
      <c r="DK17" s="611"/>
      <c r="DL17" s="611"/>
      <c r="DM17" s="611"/>
      <c r="DN17" s="611"/>
      <c r="DO17" s="611"/>
      <c r="DP17" s="612"/>
      <c r="DQ17" s="619">
        <v>1060177</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33286</v>
      </c>
      <c r="S18" s="611"/>
      <c r="T18" s="611"/>
      <c r="U18" s="611"/>
      <c r="V18" s="611"/>
      <c r="W18" s="611"/>
      <c r="X18" s="611"/>
      <c r="Y18" s="612"/>
      <c r="Z18" s="613">
        <v>0.2</v>
      </c>
      <c r="AA18" s="613"/>
      <c r="AB18" s="613"/>
      <c r="AC18" s="613"/>
      <c r="AD18" s="614">
        <v>33286</v>
      </c>
      <c r="AE18" s="614"/>
      <c r="AF18" s="614"/>
      <c r="AG18" s="614"/>
      <c r="AH18" s="614"/>
      <c r="AI18" s="614"/>
      <c r="AJ18" s="614"/>
      <c r="AK18" s="614"/>
      <c r="AL18" s="615">
        <v>0.5</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102046</v>
      </c>
      <c r="S19" s="611"/>
      <c r="T19" s="611"/>
      <c r="U19" s="611"/>
      <c r="V19" s="611"/>
      <c r="W19" s="611"/>
      <c r="X19" s="611"/>
      <c r="Y19" s="612"/>
      <c r="Z19" s="613">
        <v>0.7</v>
      </c>
      <c r="AA19" s="613"/>
      <c r="AB19" s="613"/>
      <c r="AC19" s="613"/>
      <c r="AD19" s="614">
        <v>102046</v>
      </c>
      <c r="AE19" s="614"/>
      <c r="AF19" s="614"/>
      <c r="AG19" s="614"/>
      <c r="AH19" s="614"/>
      <c r="AI19" s="614"/>
      <c r="AJ19" s="614"/>
      <c r="AK19" s="614"/>
      <c r="AL19" s="615">
        <v>1.6</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v>4692</v>
      </c>
      <c r="S20" s="611"/>
      <c r="T20" s="611"/>
      <c r="U20" s="611"/>
      <c r="V20" s="611"/>
      <c r="W20" s="611"/>
      <c r="X20" s="611"/>
      <c r="Y20" s="612"/>
      <c r="Z20" s="613">
        <v>0</v>
      </c>
      <c r="AA20" s="613"/>
      <c r="AB20" s="613"/>
      <c r="AC20" s="613"/>
      <c r="AD20" s="614">
        <v>4692</v>
      </c>
      <c r="AE20" s="614"/>
      <c r="AF20" s="614"/>
      <c r="AG20" s="614"/>
      <c r="AH20" s="614"/>
      <c r="AI20" s="614"/>
      <c r="AJ20" s="614"/>
      <c r="AK20" s="614"/>
      <c r="AL20" s="615">
        <v>0.1</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12327755</v>
      </c>
      <c r="CS20" s="611"/>
      <c r="CT20" s="611"/>
      <c r="CU20" s="611"/>
      <c r="CV20" s="611"/>
      <c r="CW20" s="611"/>
      <c r="CX20" s="611"/>
      <c r="CY20" s="612"/>
      <c r="CZ20" s="613">
        <v>100</v>
      </c>
      <c r="DA20" s="613"/>
      <c r="DB20" s="613"/>
      <c r="DC20" s="613"/>
      <c r="DD20" s="619">
        <v>1036008</v>
      </c>
      <c r="DE20" s="611"/>
      <c r="DF20" s="611"/>
      <c r="DG20" s="611"/>
      <c r="DH20" s="611"/>
      <c r="DI20" s="611"/>
      <c r="DJ20" s="611"/>
      <c r="DK20" s="611"/>
      <c r="DL20" s="611"/>
      <c r="DM20" s="611"/>
      <c r="DN20" s="611"/>
      <c r="DO20" s="611"/>
      <c r="DP20" s="612"/>
      <c r="DQ20" s="619">
        <v>9240757</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3175436</v>
      </c>
      <c r="S21" s="611"/>
      <c r="T21" s="611"/>
      <c r="U21" s="611"/>
      <c r="V21" s="611"/>
      <c r="W21" s="611"/>
      <c r="X21" s="611"/>
      <c r="Y21" s="612"/>
      <c r="Z21" s="613">
        <v>23.2</v>
      </c>
      <c r="AA21" s="613"/>
      <c r="AB21" s="613"/>
      <c r="AC21" s="613"/>
      <c r="AD21" s="614">
        <v>2773806</v>
      </c>
      <c r="AE21" s="614"/>
      <c r="AF21" s="614"/>
      <c r="AG21" s="614"/>
      <c r="AH21" s="614"/>
      <c r="AI21" s="614"/>
      <c r="AJ21" s="614"/>
      <c r="AK21" s="614"/>
      <c r="AL21" s="615">
        <v>43.4</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2773806</v>
      </c>
      <c r="S22" s="611"/>
      <c r="T22" s="611"/>
      <c r="U22" s="611"/>
      <c r="V22" s="611"/>
      <c r="W22" s="611"/>
      <c r="X22" s="611"/>
      <c r="Y22" s="612"/>
      <c r="Z22" s="613">
        <v>20.3</v>
      </c>
      <c r="AA22" s="613"/>
      <c r="AB22" s="613"/>
      <c r="AC22" s="613"/>
      <c r="AD22" s="614">
        <v>2773806</v>
      </c>
      <c r="AE22" s="614"/>
      <c r="AF22" s="614"/>
      <c r="AG22" s="614"/>
      <c r="AH22" s="614"/>
      <c r="AI22" s="614"/>
      <c r="AJ22" s="614"/>
      <c r="AK22" s="614"/>
      <c r="AL22" s="615">
        <v>43.4</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401630</v>
      </c>
      <c r="S23" s="611"/>
      <c r="T23" s="611"/>
      <c r="U23" s="611"/>
      <c r="V23" s="611"/>
      <c r="W23" s="611"/>
      <c r="X23" s="611"/>
      <c r="Y23" s="612"/>
      <c r="Z23" s="613">
        <v>2.9</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9" t="s">
        <v>274</v>
      </c>
      <c r="DM23" s="640"/>
      <c r="DN23" s="640"/>
      <c r="DO23" s="640"/>
      <c r="DP23" s="640"/>
      <c r="DQ23" s="640"/>
      <c r="DR23" s="640"/>
      <c r="DS23" s="640"/>
      <c r="DT23" s="640"/>
      <c r="DU23" s="640"/>
      <c r="DV23" s="641"/>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5292874</v>
      </c>
      <c r="CS24" s="600"/>
      <c r="CT24" s="600"/>
      <c r="CU24" s="600"/>
      <c r="CV24" s="600"/>
      <c r="CW24" s="600"/>
      <c r="CX24" s="600"/>
      <c r="CY24" s="601"/>
      <c r="CZ24" s="604">
        <v>42.9</v>
      </c>
      <c r="DA24" s="605"/>
      <c r="DB24" s="605"/>
      <c r="DC24" s="621"/>
      <c r="DD24" s="642">
        <v>3757951</v>
      </c>
      <c r="DE24" s="600"/>
      <c r="DF24" s="600"/>
      <c r="DG24" s="600"/>
      <c r="DH24" s="600"/>
      <c r="DI24" s="600"/>
      <c r="DJ24" s="600"/>
      <c r="DK24" s="601"/>
      <c r="DL24" s="642">
        <v>3437138</v>
      </c>
      <c r="DM24" s="600"/>
      <c r="DN24" s="600"/>
      <c r="DO24" s="600"/>
      <c r="DP24" s="600"/>
      <c r="DQ24" s="600"/>
      <c r="DR24" s="600"/>
      <c r="DS24" s="600"/>
      <c r="DT24" s="600"/>
      <c r="DU24" s="600"/>
      <c r="DV24" s="601"/>
      <c r="DW24" s="604">
        <v>53.6</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6763827</v>
      </c>
      <c r="S25" s="611"/>
      <c r="T25" s="611"/>
      <c r="U25" s="611"/>
      <c r="V25" s="611"/>
      <c r="W25" s="611"/>
      <c r="X25" s="611"/>
      <c r="Y25" s="612"/>
      <c r="Z25" s="613">
        <v>49.4</v>
      </c>
      <c r="AA25" s="613"/>
      <c r="AB25" s="613"/>
      <c r="AC25" s="613"/>
      <c r="AD25" s="614">
        <v>6362197</v>
      </c>
      <c r="AE25" s="614"/>
      <c r="AF25" s="614"/>
      <c r="AG25" s="614"/>
      <c r="AH25" s="614"/>
      <c r="AI25" s="614"/>
      <c r="AJ25" s="614"/>
      <c r="AK25" s="614"/>
      <c r="AL25" s="615">
        <v>99.5</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1987866</v>
      </c>
      <c r="CS25" s="631"/>
      <c r="CT25" s="631"/>
      <c r="CU25" s="631"/>
      <c r="CV25" s="631"/>
      <c r="CW25" s="631"/>
      <c r="CX25" s="631"/>
      <c r="CY25" s="632"/>
      <c r="CZ25" s="615">
        <v>16.100000000000001</v>
      </c>
      <c r="DA25" s="643"/>
      <c r="DB25" s="643"/>
      <c r="DC25" s="645"/>
      <c r="DD25" s="619">
        <v>1837523</v>
      </c>
      <c r="DE25" s="631"/>
      <c r="DF25" s="631"/>
      <c r="DG25" s="631"/>
      <c r="DH25" s="631"/>
      <c r="DI25" s="631"/>
      <c r="DJ25" s="631"/>
      <c r="DK25" s="632"/>
      <c r="DL25" s="619">
        <v>1820980</v>
      </c>
      <c r="DM25" s="631"/>
      <c r="DN25" s="631"/>
      <c r="DO25" s="631"/>
      <c r="DP25" s="631"/>
      <c r="DQ25" s="631"/>
      <c r="DR25" s="631"/>
      <c r="DS25" s="631"/>
      <c r="DT25" s="631"/>
      <c r="DU25" s="631"/>
      <c r="DV25" s="632"/>
      <c r="DW25" s="615">
        <v>28.4</v>
      </c>
      <c r="DX25" s="643"/>
      <c r="DY25" s="643"/>
      <c r="DZ25" s="643"/>
      <c r="EA25" s="643"/>
      <c r="EB25" s="643"/>
      <c r="EC25" s="644"/>
    </row>
    <row r="26" spans="2:133" ht="11.25" customHeight="1" x14ac:dyDescent="0.2">
      <c r="B26" s="607" t="s">
        <v>282</v>
      </c>
      <c r="C26" s="608"/>
      <c r="D26" s="608"/>
      <c r="E26" s="608"/>
      <c r="F26" s="608"/>
      <c r="G26" s="608"/>
      <c r="H26" s="608"/>
      <c r="I26" s="608"/>
      <c r="J26" s="608"/>
      <c r="K26" s="608"/>
      <c r="L26" s="608"/>
      <c r="M26" s="608"/>
      <c r="N26" s="608"/>
      <c r="O26" s="608"/>
      <c r="P26" s="608"/>
      <c r="Q26" s="609"/>
      <c r="R26" s="610">
        <v>1368</v>
      </c>
      <c r="S26" s="611"/>
      <c r="T26" s="611"/>
      <c r="U26" s="611"/>
      <c r="V26" s="611"/>
      <c r="W26" s="611"/>
      <c r="X26" s="611"/>
      <c r="Y26" s="612"/>
      <c r="Z26" s="613">
        <v>0</v>
      </c>
      <c r="AA26" s="613"/>
      <c r="AB26" s="613"/>
      <c r="AC26" s="613"/>
      <c r="AD26" s="614">
        <v>1368</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937222</v>
      </c>
      <c r="CS26" s="611"/>
      <c r="CT26" s="611"/>
      <c r="CU26" s="611"/>
      <c r="CV26" s="611"/>
      <c r="CW26" s="611"/>
      <c r="CX26" s="611"/>
      <c r="CY26" s="612"/>
      <c r="CZ26" s="615">
        <v>7.6</v>
      </c>
      <c r="DA26" s="643"/>
      <c r="DB26" s="643"/>
      <c r="DC26" s="645"/>
      <c r="DD26" s="619">
        <v>829124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285</v>
      </c>
      <c r="C27" s="608"/>
      <c r="D27" s="608"/>
      <c r="E27" s="608"/>
      <c r="F27" s="608"/>
      <c r="G27" s="608"/>
      <c r="H27" s="608"/>
      <c r="I27" s="608"/>
      <c r="J27" s="608"/>
      <c r="K27" s="608"/>
      <c r="L27" s="608"/>
      <c r="M27" s="608"/>
      <c r="N27" s="608"/>
      <c r="O27" s="608"/>
      <c r="P27" s="608"/>
      <c r="Q27" s="609"/>
      <c r="R27" s="610">
        <v>2929</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2608985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2190407</v>
      </c>
      <c r="CS27" s="631"/>
      <c r="CT27" s="631"/>
      <c r="CU27" s="631"/>
      <c r="CV27" s="631"/>
      <c r="CW27" s="631"/>
      <c r="CX27" s="631"/>
      <c r="CY27" s="632"/>
      <c r="CZ27" s="615">
        <v>17.8</v>
      </c>
      <c r="DA27" s="643"/>
      <c r="DB27" s="643"/>
      <c r="DC27" s="645"/>
      <c r="DD27" s="619">
        <v>860251</v>
      </c>
      <c r="DE27" s="631"/>
      <c r="DF27" s="631"/>
      <c r="DG27" s="631"/>
      <c r="DH27" s="631"/>
      <c r="DI27" s="631"/>
      <c r="DJ27" s="631"/>
      <c r="DK27" s="632"/>
      <c r="DL27" s="619">
        <v>555981</v>
      </c>
      <c r="DM27" s="631"/>
      <c r="DN27" s="631"/>
      <c r="DO27" s="631"/>
      <c r="DP27" s="631"/>
      <c r="DQ27" s="631"/>
      <c r="DR27" s="631"/>
      <c r="DS27" s="631"/>
      <c r="DT27" s="631"/>
      <c r="DU27" s="631"/>
      <c r="DV27" s="632"/>
      <c r="DW27" s="615">
        <v>8.6999999999999993</v>
      </c>
      <c r="DX27" s="643"/>
      <c r="DY27" s="643"/>
      <c r="DZ27" s="643"/>
      <c r="EA27" s="643"/>
      <c r="EB27" s="643"/>
      <c r="EC27" s="644"/>
    </row>
    <row r="28" spans="2:133" ht="11.25" customHeight="1" x14ac:dyDescent="0.2">
      <c r="B28" s="607" t="s">
        <v>288</v>
      </c>
      <c r="C28" s="608"/>
      <c r="D28" s="608"/>
      <c r="E28" s="608"/>
      <c r="F28" s="608"/>
      <c r="G28" s="608"/>
      <c r="H28" s="608"/>
      <c r="I28" s="608"/>
      <c r="J28" s="608"/>
      <c r="K28" s="608"/>
      <c r="L28" s="608"/>
      <c r="M28" s="608"/>
      <c r="N28" s="608"/>
      <c r="O28" s="608"/>
      <c r="P28" s="608"/>
      <c r="Q28" s="609"/>
      <c r="R28" s="610">
        <v>57715</v>
      </c>
      <c r="S28" s="611"/>
      <c r="T28" s="611"/>
      <c r="U28" s="611"/>
      <c r="V28" s="611"/>
      <c r="W28" s="611"/>
      <c r="X28" s="611"/>
      <c r="Y28" s="612"/>
      <c r="Z28" s="613">
        <v>0.4</v>
      </c>
      <c r="AA28" s="613"/>
      <c r="AB28" s="613"/>
      <c r="AC28" s="613"/>
      <c r="AD28" s="614">
        <v>12537</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1114601</v>
      </c>
      <c r="CS28" s="611"/>
      <c r="CT28" s="611"/>
      <c r="CU28" s="611"/>
      <c r="CV28" s="611"/>
      <c r="CW28" s="611"/>
      <c r="CX28" s="611"/>
      <c r="CY28" s="612"/>
      <c r="CZ28" s="615">
        <v>9</v>
      </c>
      <c r="DA28" s="643"/>
      <c r="DB28" s="643"/>
      <c r="DC28" s="645"/>
      <c r="DD28" s="619">
        <v>1060177</v>
      </c>
      <c r="DE28" s="611"/>
      <c r="DF28" s="611"/>
      <c r="DG28" s="611"/>
      <c r="DH28" s="611"/>
      <c r="DI28" s="611"/>
      <c r="DJ28" s="611"/>
      <c r="DK28" s="612"/>
      <c r="DL28" s="619">
        <v>1060177</v>
      </c>
      <c r="DM28" s="611"/>
      <c r="DN28" s="611"/>
      <c r="DO28" s="611"/>
      <c r="DP28" s="611"/>
      <c r="DQ28" s="611"/>
      <c r="DR28" s="611"/>
      <c r="DS28" s="611"/>
      <c r="DT28" s="611"/>
      <c r="DU28" s="611"/>
      <c r="DV28" s="612"/>
      <c r="DW28" s="615">
        <v>16.5</v>
      </c>
      <c r="DX28" s="643"/>
      <c r="DY28" s="643"/>
      <c r="DZ28" s="643"/>
      <c r="EA28" s="643"/>
      <c r="EB28" s="643"/>
      <c r="EC28" s="644"/>
    </row>
    <row r="29" spans="2:133" ht="11.25" customHeight="1" x14ac:dyDescent="0.2">
      <c r="B29" s="607" t="s">
        <v>290</v>
      </c>
      <c r="C29" s="608"/>
      <c r="D29" s="608"/>
      <c r="E29" s="608"/>
      <c r="F29" s="608"/>
      <c r="G29" s="608"/>
      <c r="H29" s="608"/>
      <c r="I29" s="608"/>
      <c r="J29" s="608"/>
      <c r="K29" s="608"/>
      <c r="L29" s="608"/>
      <c r="M29" s="608"/>
      <c r="N29" s="608"/>
      <c r="O29" s="608"/>
      <c r="P29" s="608"/>
      <c r="Q29" s="609"/>
      <c r="R29" s="610">
        <v>10016</v>
      </c>
      <c r="S29" s="611"/>
      <c r="T29" s="611"/>
      <c r="U29" s="611"/>
      <c r="V29" s="611"/>
      <c r="W29" s="611"/>
      <c r="X29" s="611"/>
      <c r="Y29" s="612"/>
      <c r="Z29" s="613">
        <v>0.1</v>
      </c>
      <c r="AA29" s="613"/>
      <c r="AB29" s="613"/>
      <c r="AC29" s="613"/>
      <c r="AD29" s="614">
        <v>885</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1114601</v>
      </c>
      <c r="CS29" s="631"/>
      <c r="CT29" s="631"/>
      <c r="CU29" s="631"/>
      <c r="CV29" s="631"/>
      <c r="CW29" s="631"/>
      <c r="CX29" s="631"/>
      <c r="CY29" s="632"/>
      <c r="CZ29" s="615">
        <v>9</v>
      </c>
      <c r="DA29" s="643"/>
      <c r="DB29" s="643"/>
      <c r="DC29" s="645"/>
      <c r="DD29" s="619">
        <v>1060177</v>
      </c>
      <c r="DE29" s="631"/>
      <c r="DF29" s="631"/>
      <c r="DG29" s="631"/>
      <c r="DH29" s="631"/>
      <c r="DI29" s="631"/>
      <c r="DJ29" s="631"/>
      <c r="DK29" s="632"/>
      <c r="DL29" s="619">
        <v>1060177</v>
      </c>
      <c r="DM29" s="631"/>
      <c r="DN29" s="631"/>
      <c r="DO29" s="631"/>
      <c r="DP29" s="631"/>
      <c r="DQ29" s="631"/>
      <c r="DR29" s="631"/>
      <c r="DS29" s="631"/>
      <c r="DT29" s="631"/>
      <c r="DU29" s="631"/>
      <c r="DV29" s="632"/>
      <c r="DW29" s="615">
        <v>16.5</v>
      </c>
      <c r="DX29" s="643"/>
      <c r="DY29" s="643"/>
      <c r="DZ29" s="643"/>
      <c r="EA29" s="643"/>
      <c r="EB29" s="643"/>
      <c r="EC29" s="644"/>
    </row>
    <row r="30" spans="2:133" ht="11.25" customHeight="1" x14ac:dyDescent="0.2">
      <c r="B30" s="607" t="s">
        <v>292</v>
      </c>
      <c r="C30" s="608"/>
      <c r="D30" s="608"/>
      <c r="E30" s="608"/>
      <c r="F30" s="608"/>
      <c r="G30" s="608"/>
      <c r="H30" s="608"/>
      <c r="I30" s="608"/>
      <c r="J30" s="608"/>
      <c r="K30" s="608"/>
      <c r="L30" s="608"/>
      <c r="M30" s="608"/>
      <c r="N30" s="608"/>
      <c r="O30" s="608"/>
      <c r="P30" s="608"/>
      <c r="Q30" s="609"/>
      <c r="R30" s="610">
        <v>1853491</v>
      </c>
      <c r="S30" s="611"/>
      <c r="T30" s="611"/>
      <c r="U30" s="611"/>
      <c r="V30" s="611"/>
      <c r="W30" s="611"/>
      <c r="X30" s="611"/>
      <c r="Y30" s="612"/>
      <c r="Z30" s="613">
        <v>13.5</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1029602</v>
      </c>
      <c r="CS30" s="611"/>
      <c r="CT30" s="611"/>
      <c r="CU30" s="611"/>
      <c r="CV30" s="611"/>
      <c r="CW30" s="611"/>
      <c r="CX30" s="611"/>
      <c r="CY30" s="612"/>
      <c r="CZ30" s="615">
        <v>8.4</v>
      </c>
      <c r="DA30" s="643"/>
      <c r="DB30" s="643"/>
      <c r="DC30" s="645"/>
      <c r="DD30" s="619">
        <v>975857</v>
      </c>
      <c r="DE30" s="611"/>
      <c r="DF30" s="611"/>
      <c r="DG30" s="611"/>
      <c r="DH30" s="611"/>
      <c r="DI30" s="611"/>
      <c r="DJ30" s="611"/>
      <c r="DK30" s="612"/>
      <c r="DL30" s="619">
        <v>975857</v>
      </c>
      <c r="DM30" s="611"/>
      <c r="DN30" s="611"/>
      <c r="DO30" s="611"/>
      <c r="DP30" s="611"/>
      <c r="DQ30" s="611"/>
      <c r="DR30" s="611"/>
      <c r="DS30" s="611"/>
      <c r="DT30" s="611"/>
      <c r="DU30" s="611"/>
      <c r="DV30" s="612"/>
      <c r="DW30" s="615">
        <v>15.2</v>
      </c>
      <c r="DX30" s="643"/>
      <c r="DY30" s="643"/>
      <c r="DZ30" s="643"/>
      <c r="EA30" s="643"/>
      <c r="EB30" s="643"/>
      <c r="EC30" s="644"/>
    </row>
    <row r="31" spans="2:133" ht="11.25" customHeight="1" x14ac:dyDescent="0.2">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297</v>
      </c>
      <c r="AQ31" s="659"/>
      <c r="AR31" s="659"/>
      <c r="AS31" s="659"/>
      <c r="AT31" s="664" t="s">
        <v>298</v>
      </c>
      <c r="AU31" s="200"/>
      <c r="AV31" s="200"/>
      <c r="AW31" s="200"/>
      <c r="AX31" s="596" t="s">
        <v>176</v>
      </c>
      <c r="AY31" s="597"/>
      <c r="AZ31" s="597"/>
      <c r="BA31" s="597"/>
      <c r="BB31" s="597"/>
      <c r="BC31" s="597"/>
      <c r="BD31" s="597"/>
      <c r="BE31" s="597"/>
      <c r="BF31" s="598"/>
      <c r="BG31" s="657">
        <v>98.9</v>
      </c>
      <c r="BH31" s="654"/>
      <c r="BI31" s="654"/>
      <c r="BJ31" s="654"/>
      <c r="BK31" s="654"/>
      <c r="BL31" s="654"/>
      <c r="BM31" s="605">
        <v>96.9</v>
      </c>
      <c r="BN31" s="654"/>
      <c r="BO31" s="654"/>
      <c r="BP31" s="654"/>
      <c r="BQ31" s="655"/>
      <c r="BR31" s="657">
        <v>98.9</v>
      </c>
      <c r="BS31" s="654"/>
      <c r="BT31" s="654"/>
      <c r="BU31" s="654"/>
      <c r="BV31" s="654"/>
      <c r="BW31" s="654"/>
      <c r="BX31" s="605">
        <v>96.6</v>
      </c>
      <c r="BY31" s="654"/>
      <c r="BZ31" s="654"/>
      <c r="CA31" s="654"/>
      <c r="CB31" s="655"/>
      <c r="CD31" s="650"/>
      <c r="CE31" s="651"/>
      <c r="CF31" s="607" t="s">
        <v>299</v>
      </c>
      <c r="CG31" s="608"/>
      <c r="CH31" s="608"/>
      <c r="CI31" s="608"/>
      <c r="CJ31" s="608"/>
      <c r="CK31" s="608"/>
      <c r="CL31" s="608"/>
      <c r="CM31" s="608"/>
      <c r="CN31" s="608"/>
      <c r="CO31" s="608"/>
      <c r="CP31" s="608"/>
      <c r="CQ31" s="609"/>
      <c r="CR31" s="610">
        <v>84999</v>
      </c>
      <c r="CS31" s="631"/>
      <c r="CT31" s="631"/>
      <c r="CU31" s="631"/>
      <c r="CV31" s="631"/>
      <c r="CW31" s="631"/>
      <c r="CX31" s="631"/>
      <c r="CY31" s="632"/>
      <c r="CZ31" s="615">
        <v>0.7</v>
      </c>
      <c r="DA31" s="643"/>
      <c r="DB31" s="643"/>
      <c r="DC31" s="645"/>
      <c r="DD31" s="619">
        <v>84320</v>
      </c>
      <c r="DE31" s="631"/>
      <c r="DF31" s="631"/>
      <c r="DG31" s="631"/>
      <c r="DH31" s="631"/>
      <c r="DI31" s="631"/>
      <c r="DJ31" s="631"/>
      <c r="DK31" s="632"/>
      <c r="DL31" s="619">
        <v>84320</v>
      </c>
      <c r="DM31" s="631"/>
      <c r="DN31" s="631"/>
      <c r="DO31" s="631"/>
      <c r="DP31" s="631"/>
      <c r="DQ31" s="631"/>
      <c r="DR31" s="631"/>
      <c r="DS31" s="631"/>
      <c r="DT31" s="631"/>
      <c r="DU31" s="631"/>
      <c r="DV31" s="632"/>
      <c r="DW31" s="615">
        <v>1.3</v>
      </c>
      <c r="DX31" s="643"/>
      <c r="DY31" s="643"/>
      <c r="DZ31" s="643"/>
      <c r="EA31" s="643"/>
      <c r="EB31" s="643"/>
      <c r="EC31" s="644"/>
    </row>
    <row r="32" spans="2:133" ht="11.25" customHeight="1" x14ac:dyDescent="0.2">
      <c r="B32" s="607" t="s">
        <v>300</v>
      </c>
      <c r="C32" s="608"/>
      <c r="D32" s="608"/>
      <c r="E32" s="608"/>
      <c r="F32" s="608"/>
      <c r="G32" s="608"/>
      <c r="H32" s="608"/>
      <c r="I32" s="608"/>
      <c r="J32" s="608"/>
      <c r="K32" s="608"/>
      <c r="L32" s="608"/>
      <c r="M32" s="608"/>
      <c r="N32" s="608"/>
      <c r="O32" s="608"/>
      <c r="P32" s="608"/>
      <c r="Q32" s="609"/>
      <c r="R32" s="610">
        <v>802995</v>
      </c>
      <c r="S32" s="611"/>
      <c r="T32" s="611"/>
      <c r="U32" s="611"/>
      <c r="V32" s="611"/>
      <c r="W32" s="611"/>
      <c r="X32" s="611"/>
      <c r="Y32" s="612"/>
      <c r="Z32" s="613">
        <v>5.9</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301</v>
      </c>
      <c r="AX32" s="607" t="s">
        <v>302</v>
      </c>
      <c r="AY32" s="608"/>
      <c r="AZ32" s="608"/>
      <c r="BA32" s="608"/>
      <c r="BB32" s="608"/>
      <c r="BC32" s="608"/>
      <c r="BD32" s="608"/>
      <c r="BE32" s="608"/>
      <c r="BF32" s="609"/>
      <c r="BG32" s="667">
        <v>99.7</v>
      </c>
      <c r="BH32" s="631"/>
      <c r="BI32" s="631"/>
      <c r="BJ32" s="631"/>
      <c r="BK32" s="631"/>
      <c r="BL32" s="631"/>
      <c r="BM32" s="616">
        <v>98.4</v>
      </c>
      <c r="BN32" s="631"/>
      <c r="BO32" s="631"/>
      <c r="BP32" s="631"/>
      <c r="BQ32" s="656"/>
      <c r="BR32" s="667">
        <v>99.5</v>
      </c>
      <c r="BS32" s="631"/>
      <c r="BT32" s="631"/>
      <c r="BU32" s="631"/>
      <c r="BV32" s="631"/>
      <c r="BW32" s="631"/>
      <c r="BX32" s="616">
        <v>98.6</v>
      </c>
      <c r="BY32" s="631"/>
      <c r="BZ32" s="631"/>
      <c r="CA32" s="631"/>
      <c r="CB32" s="656"/>
      <c r="CD32" s="652"/>
      <c r="CE32" s="653"/>
      <c r="CF32" s="607" t="s">
        <v>303</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304</v>
      </c>
      <c r="C33" s="608"/>
      <c r="D33" s="608"/>
      <c r="E33" s="608"/>
      <c r="F33" s="608"/>
      <c r="G33" s="608"/>
      <c r="H33" s="608"/>
      <c r="I33" s="608"/>
      <c r="J33" s="608"/>
      <c r="K33" s="608"/>
      <c r="L33" s="608"/>
      <c r="M33" s="608"/>
      <c r="N33" s="608"/>
      <c r="O33" s="608"/>
      <c r="P33" s="608"/>
      <c r="Q33" s="609"/>
      <c r="R33" s="610">
        <v>14048</v>
      </c>
      <c r="S33" s="611"/>
      <c r="T33" s="611"/>
      <c r="U33" s="611"/>
      <c r="V33" s="611"/>
      <c r="W33" s="611"/>
      <c r="X33" s="611"/>
      <c r="Y33" s="612"/>
      <c r="Z33" s="613">
        <v>0.1</v>
      </c>
      <c r="AA33" s="613"/>
      <c r="AB33" s="613"/>
      <c r="AC33" s="613"/>
      <c r="AD33" s="614">
        <v>8294</v>
      </c>
      <c r="AE33" s="614"/>
      <c r="AF33" s="614"/>
      <c r="AG33" s="614"/>
      <c r="AH33" s="614"/>
      <c r="AI33" s="614"/>
      <c r="AJ33" s="614"/>
      <c r="AK33" s="614"/>
      <c r="AL33" s="615">
        <v>0.1</v>
      </c>
      <c r="AM33" s="616"/>
      <c r="AN33" s="616"/>
      <c r="AO33" s="617"/>
      <c r="AP33" s="662"/>
      <c r="AQ33" s="663"/>
      <c r="AR33" s="663"/>
      <c r="AS33" s="663"/>
      <c r="AT33" s="666"/>
      <c r="AU33" s="201"/>
      <c r="AV33" s="201"/>
      <c r="AW33" s="201"/>
      <c r="AX33" s="633" t="s">
        <v>305</v>
      </c>
      <c r="AY33" s="634"/>
      <c r="AZ33" s="634"/>
      <c r="BA33" s="634"/>
      <c r="BB33" s="634"/>
      <c r="BC33" s="634"/>
      <c r="BD33" s="634"/>
      <c r="BE33" s="634"/>
      <c r="BF33" s="635"/>
      <c r="BG33" s="668">
        <v>98.2</v>
      </c>
      <c r="BH33" s="669"/>
      <c r="BI33" s="669"/>
      <c r="BJ33" s="669"/>
      <c r="BK33" s="669"/>
      <c r="BL33" s="669"/>
      <c r="BM33" s="670">
        <v>95.4</v>
      </c>
      <c r="BN33" s="669"/>
      <c r="BO33" s="669"/>
      <c r="BP33" s="669"/>
      <c r="BQ33" s="671"/>
      <c r="BR33" s="668">
        <v>98.2</v>
      </c>
      <c r="BS33" s="669"/>
      <c r="BT33" s="669"/>
      <c r="BU33" s="669"/>
      <c r="BV33" s="669"/>
      <c r="BW33" s="669"/>
      <c r="BX33" s="670">
        <v>94.5</v>
      </c>
      <c r="BY33" s="669"/>
      <c r="BZ33" s="669"/>
      <c r="CA33" s="669"/>
      <c r="CB33" s="671"/>
      <c r="CD33" s="607" t="s">
        <v>306</v>
      </c>
      <c r="CE33" s="608"/>
      <c r="CF33" s="608"/>
      <c r="CG33" s="608"/>
      <c r="CH33" s="608"/>
      <c r="CI33" s="608"/>
      <c r="CJ33" s="608"/>
      <c r="CK33" s="608"/>
      <c r="CL33" s="608"/>
      <c r="CM33" s="608"/>
      <c r="CN33" s="608"/>
      <c r="CO33" s="608"/>
      <c r="CP33" s="608"/>
      <c r="CQ33" s="609"/>
      <c r="CR33" s="610">
        <v>5998873</v>
      </c>
      <c r="CS33" s="631"/>
      <c r="CT33" s="631"/>
      <c r="CU33" s="631"/>
      <c r="CV33" s="631"/>
      <c r="CW33" s="631"/>
      <c r="CX33" s="631"/>
      <c r="CY33" s="632"/>
      <c r="CZ33" s="615">
        <v>48.7</v>
      </c>
      <c r="DA33" s="643"/>
      <c r="DB33" s="643"/>
      <c r="DC33" s="645"/>
      <c r="DD33" s="619">
        <v>5294327</v>
      </c>
      <c r="DE33" s="631"/>
      <c r="DF33" s="631"/>
      <c r="DG33" s="631"/>
      <c r="DH33" s="631"/>
      <c r="DI33" s="631"/>
      <c r="DJ33" s="631"/>
      <c r="DK33" s="632"/>
      <c r="DL33" s="619">
        <v>3170944</v>
      </c>
      <c r="DM33" s="631"/>
      <c r="DN33" s="631"/>
      <c r="DO33" s="631"/>
      <c r="DP33" s="631"/>
      <c r="DQ33" s="631"/>
      <c r="DR33" s="631"/>
      <c r="DS33" s="631"/>
      <c r="DT33" s="631"/>
      <c r="DU33" s="631"/>
      <c r="DV33" s="632"/>
      <c r="DW33" s="615">
        <v>49.4</v>
      </c>
      <c r="DX33" s="643"/>
      <c r="DY33" s="643"/>
      <c r="DZ33" s="643"/>
      <c r="EA33" s="643"/>
      <c r="EB33" s="643"/>
      <c r="EC33" s="644"/>
    </row>
    <row r="34" spans="2:133" ht="11.25" customHeight="1" x14ac:dyDescent="0.2">
      <c r="B34" s="607" t="s">
        <v>307</v>
      </c>
      <c r="C34" s="608"/>
      <c r="D34" s="608"/>
      <c r="E34" s="608"/>
      <c r="F34" s="608"/>
      <c r="G34" s="608"/>
      <c r="H34" s="608"/>
      <c r="I34" s="608"/>
      <c r="J34" s="608"/>
      <c r="K34" s="608"/>
      <c r="L34" s="608"/>
      <c r="M34" s="608"/>
      <c r="N34" s="608"/>
      <c r="O34" s="608"/>
      <c r="P34" s="608"/>
      <c r="Q34" s="609"/>
      <c r="R34" s="610">
        <v>1383140</v>
      </c>
      <c r="S34" s="611"/>
      <c r="T34" s="611"/>
      <c r="U34" s="611"/>
      <c r="V34" s="611"/>
      <c r="W34" s="611"/>
      <c r="X34" s="611"/>
      <c r="Y34" s="612"/>
      <c r="Z34" s="613">
        <v>10.1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1836157</v>
      </c>
      <c r="CS34" s="611"/>
      <c r="CT34" s="611"/>
      <c r="CU34" s="611"/>
      <c r="CV34" s="611"/>
      <c r="CW34" s="611"/>
      <c r="CX34" s="611"/>
      <c r="CY34" s="612"/>
      <c r="CZ34" s="615">
        <v>14.9</v>
      </c>
      <c r="DA34" s="643"/>
      <c r="DB34" s="643"/>
      <c r="DC34" s="645"/>
      <c r="DD34" s="619">
        <v>1450611</v>
      </c>
      <c r="DE34" s="611"/>
      <c r="DF34" s="611"/>
      <c r="DG34" s="611"/>
      <c r="DH34" s="611"/>
      <c r="DI34" s="611"/>
      <c r="DJ34" s="611"/>
      <c r="DK34" s="612"/>
      <c r="DL34" s="619">
        <v>916572</v>
      </c>
      <c r="DM34" s="611"/>
      <c r="DN34" s="611"/>
      <c r="DO34" s="611"/>
      <c r="DP34" s="611"/>
      <c r="DQ34" s="611"/>
      <c r="DR34" s="611"/>
      <c r="DS34" s="611"/>
      <c r="DT34" s="611"/>
      <c r="DU34" s="611"/>
      <c r="DV34" s="612"/>
      <c r="DW34" s="615">
        <v>14.3</v>
      </c>
      <c r="DX34" s="643"/>
      <c r="DY34" s="643"/>
      <c r="DZ34" s="643"/>
      <c r="EA34" s="643"/>
      <c r="EB34" s="643"/>
      <c r="EC34" s="644"/>
    </row>
    <row r="35" spans="2:133" ht="11.25" customHeight="1" x14ac:dyDescent="0.2">
      <c r="B35" s="607" t="s">
        <v>309</v>
      </c>
      <c r="C35" s="608"/>
      <c r="D35" s="608"/>
      <c r="E35" s="608"/>
      <c r="F35" s="608"/>
      <c r="G35" s="608"/>
      <c r="H35" s="608"/>
      <c r="I35" s="608"/>
      <c r="J35" s="608"/>
      <c r="K35" s="608"/>
      <c r="L35" s="608"/>
      <c r="M35" s="608"/>
      <c r="N35" s="608"/>
      <c r="O35" s="608"/>
      <c r="P35" s="608"/>
      <c r="Q35" s="609"/>
      <c r="R35" s="610">
        <v>1267857</v>
      </c>
      <c r="S35" s="611"/>
      <c r="T35" s="611"/>
      <c r="U35" s="611"/>
      <c r="V35" s="611"/>
      <c r="W35" s="611"/>
      <c r="X35" s="611"/>
      <c r="Y35" s="612"/>
      <c r="Z35" s="613">
        <v>9.3000000000000007</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143138</v>
      </c>
      <c r="CS35" s="631"/>
      <c r="CT35" s="631"/>
      <c r="CU35" s="631"/>
      <c r="CV35" s="631"/>
      <c r="CW35" s="631"/>
      <c r="CX35" s="631"/>
      <c r="CY35" s="632"/>
      <c r="CZ35" s="615">
        <v>1.2</v>
      </c>
      <c r="DA35" s="643"/>
      <c r="DB35" s="643"/>
      <c r="DC35" s="645"/>
      <c r="DD35" s="619">
        <v>138352</v>
      </c>
      <c r="DE35" s="631"/>
      <c r="DF35" s="631"/>
      <c r="DG35" s="631"/>
      <c r="DH35" s="631"/>
      <c r="DI35" s="631"/>
      <c r="DJ35" s="631"/>
      <c r="DK35" s="632"/>
      <c r="DL35" s="619">
        <v>135371</v>
      </c>
      <c r="DM35" s="631"/>
      <c r="DN35" s="631"/>
      <c r="DO35" s="631"/>
      <c r="DP35" s="631"/>
      <c r="DQ35" s="631"/>
      <c r="DR35" s="631"/>
      <c r="DS35" s="631"/>
      <c r="DT35" s="631"/>
      <c r="DU35" s="631"/>
      <c r="DV35" s="632"/>
      <c r="DW35" s="615">
        <v>2.1</v>
      </c>
      <c r="DX35" s="643"/>
      <c r="DY35" s="643"/>
      <c r="DZ35" s="643"/>
      <c r="EA35" s="643"/>
      <c r="EB35" s="643"/>
      <c r="EC35" s="644"/>
    </row>
    <row r="36" spans="2:133" ht="11.25" customHeight="1" x14ac:dyDescent="0.2">
      <c r="B36" s="607" t="s">
        <v>313</v>
      </c>
      <c r="C36" s="608"/>
      <c r="D36" s="608"/>
      <c r="E36" s="608"/>
      <c r="F36" s="608"/>
      <c r="G36" s="608"/>
      <c r="H36" s="608"/>
      <c r="I36" s="608"/>
      <c r="J36" s="608"/>
      <c r="K36" s="608"/>
      <c r="L36" s="608"/>
      <c r="M36" s="608"/>
      <c r="N36" s="608"/>
      <c r="O36" s="608"/>
      <c r="P36" s="608"/>
      <c r="Q36" s="609"/>
      <c r="R36" s="610">
        <v>762170</v>
      </c>
      <c r="S36" s="611"/>
      <c r="T36" s="611"/>
      <c r="U36" s="611"/>
      <c r="V36" s="611"/>
      <c r="W36" s="611"/>
      <c r="X36" s="611"/>
      <c r="Y36" s="612"/>
      <c r="Z36" s="613">
        <v>5.6</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1295729</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330631</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1852837</v>
      </c>
      <c r="CS36" s="611"/>
      <c r="CT36" s="611"/>
      <c r="CU36" s="611"/>
      <c r="CV36" s="611"/>
      <c r="CW36" s="611"/>
      <c r="CX36" s="611"/>
      <c r="CY36" s="612"/>
      <c r="CZ36" s="615">
        <v>15</v>
      </c>
      <c r="DA36" s="643"/>
      <c r="DB36" s="643"/>
      <c r="DC36" s="645"/>
      <c r="DD36" s="619">
        <v>1704978</v>
      </c>
      <c r="DE36" s="611"/>
      <c r="DF36" s="611"/>
      <c r="DG36" s="611"/>
      <c r="DH36" s="611"/>
      <c r="DI36" s="611"/>
      <c r="DJ36" s="611"/>
      <c r="DK36" s="612"/>
      <c r="DL36" s="619">
        <v>1186010</v>
      </c>
      <c r="DM36" s="611"/>
      <c r="DN36" s="611"/>
      <c r="DO36" s="611"/>
      <c r="DP36" s="611"/>
      <c r="DQ36" s="611"/>
      <c r="DR36" s="611"/>
      <c r="DS36" s="611"/>
      <c r="DT36" s="611"/>
      <c r="DU36" s="611"/>
      <c r="DV36" s="612"/>
      <c r="DW36" s="615">
        <v>18.5</v>
      </c>
      <c r="DX36" s="643"/>
      <c r="DY36" s="643"/>
      <c r="DZ36" s="643"/>
      <c r="EA36" s="643"/>
      <c r="EB36" s="643"/>
      <c r="EC36" s="644"/>
    </row>
    <row r="37" spans="2:133" ht="11.25" customHeight="1" x14ac:dyDescent="0.2">
      <c r="B37" s="607" t="s">
        <v>317</v>
      </c>
      <c r="C37" s="608"/>
      <c r="D37" s="608"/>
      <c r="E37" s="608"/>
      <c r="F37" s="608"/>
      <c r="G37" s="608"/>
      <c r="H37" s="608"/>
      <c r="I37" s="608"/>
      <c r="J37" s="608"/>
      <c r="K37" s="608"/>
      <c r="L37" s="608"/>
      <c r="M37" s="608"/>
      <c r="N37" s="608"/>
      <c r="O37" s="608"/>
      <c r="P37" s="608"/>
      <c r="Q37" s="609"/>
      <c r="R37" s="610">
        <v>163670</v>
      </c>
      <c r="S37" s="611"/>
      <c r="T37" s="611"/>
      <c r="U37" s="611"/>
      <c r="V37" s="611"/>
      <c r="W37" s="611"/>
      <c r="X37" s="611"/>
      <c r="Y37" s="612"/>
      <c r="Z37" s="613">
        <v>1.2</v>
      </c>
      <c r="AA37" s="613"/>
      <c r="AB37" s="613"/>
      <c r="AC37" s="613"/>
      <c r="AD37" s="614">
        <v>7997</v>
      </c>
      <c r="AE37" s="614"/>
      <c r="AF37" s="614"/>
      <c r="AG37" s="614"/>
      <c r="AH37" s="614"/>
      <c r="AI37" s="614"/>
      <c r="AJ37" s="614"/>
      <c r="AK37" s="614"/>
      <c r="AL37" s="615">
        <v>0.1</v>
      </c>
      <c r="AM37" s="616"/>
      <c r="AN37" s="616"/>
      <c r="AO37" s="617"/>
      <c r="AQ37" s="673" t="s">
        <v>318</v>
      </c>
      <c r="AR37" s="674"/>
      <c r="AS37" s="674"/>
      <c r="AT37" s="674"/>
      <c r="AU37" s="674"/>
      <c r="AV37" s="674"/>
      <c r="AW37" s="674"/>
      <c r="AX37" s="674"/>
      <c r="AY37" s="675"/>
      <c r="AZ37" s="610">
        <v>258893</v>
      </c>
      <c r="BA37" s="611"/>
      <c r="BB37" s="611"/>
      <c r="BC37" s="611"/>
      <c r="BD37" s="631"/>
      <c r="BE37" s="631"/>
      <c r="BF37" s="656"/>
      <c r="BG37" s="607" t="s">
        <v>319</v>
      </c>
      <c r="BH37" s="608"/>
      <c r="BI37" s="608"/>
      <c r="BJ37" s="608"/>
      <c r="BK37" s="608"/>
      <c r="BL37" s="608"/>
      <c r="BM37" s="608"/>
      <c r="BN37" s="608"/>
      <c r="BO37" s="608"/>
      <c r="BP37" s="608"/>
      <c r="BQ37" s="608"/>
      <c r="BR37" s="608"/>
      <c r="BS37" s="608"/>
      <c r="BT37" s="608"/>
      <c r="BU37" s="609"/>
      <c r="BV37" s="610">
        <v>315247</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632631</v>
      </c>
      <c r="CS37" s="631"/>
      <c r="CT37" s="631"/>
      <c r="CU37" s="631"/>
      <c r="CV37" s="631"/>
      <c r="CW37" s="631"/>
      <c r="CX37" s="631"/>
      <c r="CY37" s="632"/>
      <c r="CZ37" s="615">
        <v>5.0999999999999996</v>
      </c>
      <c r="DA37" s="643"/>
      <c r="DB37" s="643"/>
      <c r="DC37" s="645"/>
      <c r="DD37" s="619">
        <v>607631</v>
      </c>
      <c r="DE37" s="631"/>
      <c r="DF37" s="631"/>
      <c r="DG37" s="631"/>
      <c r="DH37" s="631"/>
      <c r="DI37" s="631"/>
      <c r="DJ37" s="631"/>
      <c r="DK37" s="632"/>
      <c r="DL37" s="619">
        <v>607631</v>
      </c>
      <c r="DM37" s="631"/>
      <c r="DN37" s="631"/>
      <c r="DO37" s="631"/>
      <c r="DP37" s="631"/>
      <c r="DQ37" s="631"/>
      <c r="DR37" s="631"/>
      <c r="DS37" s="631"/>
      <c r="DT37" s="631"/>
      <c r="DU37" s="631"/>
      <c r="DV37" s="632"/>
      <c r="DW37" s="615">
        <v>9.5</v>
      </c>
      <c r="DX37" s="643"/>
      <c r="DY37" s="643"/>
      <c r="DZ37" s="643"/>
      <c r="EA37" s="643"/>
      <c r="EB37" s="643"/>
      <c r="EC37" s="644"/>
    </row>
    <row r="38" spans="2:133" ht="11.25" customHeight="1" x14ac:dyDescent="0.2">
      <c r="B38" s="607" t="s">
        <v>321</v>
      </c>
      <c r="C38" s="608"/>
      <c r="D38" s="608"/>
      <c r="E38" s="608"/>
      <c r="F38" s="608"/>
      <c r="G38" s="608"/>
      <c r="H38" s="608"/>
      <c r="I38" s="608"/>
      <c r="J38" s="608"/>
      <c r="K38" s="608"/>
      <c r="L38" s="608"/>
      <c r="M38" s="608"/>
      <c r="N38" s="608"/>
      <c r="O38" s="608"/>
      <c r="P38" s="608"/>
      <c r="Q38" s="609"/>
      <c r="R38" s="610">
        <v>609704</v>
      </c>
      <c r="S38" s="611"/>
      <c r="T38" s="611"/>
      <c r="U38" s="611"/>
      <c r="V38" s="611"/>
      <c r="W38" s="611"/>
      <c r="X38" s="611"/>
      <c r="Y38" s="612"/>
      <c r="Z38" s="613">
        <v>4.5</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41987</v>
      </c>
      <c r="BA38" s="611"/>
      <c r="BB38" s="611"/>
      <c r="BC38" s="611"/>
      <c r="BD38" s="631"/>
      <c r="BE38" s="631"/>
      <c r="BF38" s="656"/>
      <c r="BG38" s="607" t="s">
        <v>323</v>
      </c>
      <c r="BH38" s="608"/>
      <c r="BI38" s="608"/>
      <c r="BJ38" s="608"/>
      <c r="BK38" s="608"/>
      <c r="BL38" s="608"/>
      <c r="BM38" s="608"/>
      <c r="BN38" s="608"/>
      <c r="BO38" s="608"/>
      <c r="BP38" s="608"/>
      <c r="BQ38" s="608"/>
      <c r="BR38" s="608"/>
      <c r="BS38" s="608"/>
      <c r="BT38" s="608"/>
      <c r="BU38" s="609"/>
      <c r="BV38" s="610">
        <v>2686</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994849</v>
      </c>
      <c r="CS38" s="611"/>
      <c r="CT38" s="611"/>
      <c r="CU38" s="611"/>
      <c r="CV38" s="611"/>
      <c r="CW38" s="611"/>
      <c r="CX38" s="611"/>
      <c r="CY38" s="612"/>
      <c r="CZ38" s="615">
        <v>8.1</v>
      </c>
      <c r="DA38" s="643"/>
      <c r="DB38" s="643"/>
      <c r="DC38" s="645"/>
      <c r="DD38" s="619">
        <v>828494</v>
      </c>
      <c r="DE38" s="611"/>
      <c r="DF38" s="611"/>
      <c r="DG38" s="611"/>
      <c r="DH38" s="611"/>
      <c r="DI38" s="611"/>
      <c r="DJ38" s="611"/>
      <c r="DK38" s="612"/>
      <c r="DL38" s="619">
        <v>828494</v>
      </c>
      <c r="DM38" s="611"/>
      <c r="DN38" s="611"/>
      <c r="DO38" s="611"/>
      <c r="DP38" s="611"/>
      <c r="DQ38" s="611"/>
      <c r="DR38" s="611"/>
      <c r="DS38" s="611"/>
      <c r="DT38" s="611"/>
      <c r="DU38" s="611"/>
      <c r="DV38" s="612"/>
      <c r="DW38" s="615">
        <v>12.9</v>
      </c>
      <c r="DX38" s="643"/>
      <c r="DY38" s="643"/>
      <c r="DZ38" s="643"/>
      <c r="EA38" s="643"/>
      <c r="EB38" s="643"/>
      <c r="EC38" s="644"/>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t="s">
        <v>122</v>
      </c>
      <c r="BA39" s="611"/>
      <c r="BB39" s="611"/>
      <c r="BC39" s="611"/>
      <c r="BD39" s="631"/>
      <c r="BE39" s="631"/>
      <c r="BF39" s="656"/>
      <c r="BG39" s="607" t="s">
        <v>327</v>
      </c>
      <c r="BH39" s="608"/>
      <c r="BI39" s="608"/>
      <c r="BJ39" s="608"/>
      <c r="BK39" s="608"/>
      <c r="BL39" s="608"/>
      <c r="BM39" s="608"/>
      <c r="BN39" s="608"/>
      <c r="BO39" s="608"/>
      <c r="BP39" s="608"/>
      <c r="BQ39" s="608"/>
      <c r="BR39" s="608"/>
      <c r="BS39" s="608"/>
      <c r="BT39" s="608"/>
      <c r="BU39" s="609"/>
      <c r="BV39" s="610">
        <v>3991</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1067395</v>
      </c>
      <c r="CS39" s="631"/>
      <c r="CT39" s="631"/>
      <c r="CU39" s="631"/>
      <c r="CV39" s="631"/>
      <c r="CW39" s="631"/>
      <c r="CX39" s="631"/>
      <c r="CY39" s="632"/>
      <c r="CZ39" s="615">
        <v>8.6999999999999993</v>
      </c>
      <c r="DA39" s="643"/>
      <c r="DB39" s="643"/>
      <c r="DC39" s="645"/>
      <c r="DD39" s="619">
        <v>1067395</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329</v>
      </c>
      <c r="C40" s="608"/>
      <c r="D40" s="608"/>
      <c r="E40" s="608"/>
      <c r="F40" s="608"/>
      <c r="G40" s="608"/>
      <c r="H40" s="608"/>
      <c r="I40" s="608"/>
      <c r="J40" s="608"/>
      <c r="K40" s="608"/>
      <c r="L40" s="608"/>
      <c r="M40" s="608"/>
      <c r="N40" s="608"/>
      <c r="O40" s="608"/>
      <c r="P40" s="608"/>
      <c r="Q40" s="609"/>
      <c r="R40" s="610">
        <v>23204</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31"/>
      <c r="BE40" s="631"/>
      <c r="BF40" s="656"/>
      <c r="BG40" s="660" t="s">
        <v>331</v>
      </c>
      <c r="BH40" s="661"/>
      <c r="BI40" s="661"/>
      <c r="BJ40" s="661"/>
      <c r="BK40" s="661"/>
      <c r="BL40" s="202"/>
      <c r="BM40" s="608" t="s">
        <v>332</v>
      </c>
      <c r="BN40" s="608"/>
      <c r="BO40" s="608"/>
      <c r="BP40" s="608"/>
      <c r="BQ40" s="608"/>
      <c r="BR40" s="608"/>
      <c r="BS40" s="608"/>
      <c r="BT40" s="608"/>
      <c r="BU40" s="609"/>
      <c r="BV40" s="610">
        <v>114</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104497</v>
      </c>
      <c r="CS40" s="611"/>
      <c r="CT40" s="611"/>
      <c r="CU40" s="611"/>
      <c r="CV40" s="611"/>
      <c r="CW40" s="611"/>
      <c r="CX40" s="611"/>
      <c r="CY40" s="612"/>
      <c r="CZ40" s="615">
        <v>0.8</v>
      </c>
      <c r="DA40" s="643"/>
      <c r="DB40" s="643"/>
      <c r="DC40" s="645"/>
      <c r="DD40" s="619">
        <v>104497</v>
      </c>
      <c r="DE40" s="611"/>
      <c r="DF40" s="611"/>
      <c r="DG40" s="611"/>
      <c r="DH40" s="611"/>
      <c r="DI40" s="611"/>
      <c r="DJ40" s="611"/>
      <c r="DK40" s="612"/>
      <c r="DL40" s="619">
        <v>104497</v>
      </c>
      <c r="DM40" s="611"/>
      <c r="DN40" s="611"/>
      <c r="DO40" s="611"/>
      <c r="DP40" s="611"/>
      <c r="DQ40" s="611"/>
      <c r="DR40" s="611"/>
      <c r="DS40" s="611"/>
      <c r="DT40" s="611"/>
      <c r="DU40" s="611"/>
      <c r="DV40" s="612"/>
      <c r="DW40" s="615">
        <v>1.6</v>
      </c>
      <c r="DX40" s="643"/>
      <c r="DY40" s="643"/>
      <c r="DZ40" s="643"/>
      <c r="EA40" s="643"/>
      <c r="EB40" s="643"/>
      <c r="EC40" s="644"/>
    </row>
    <row r="41" spans="2:133" ht="11.25" customHeight="1" x14ac:dyDescent="0.2">
      <c r="B41" s="633" t="s">
        <v>334</v>
      </c>
      <c r="C41" s="634"/>
      <c r="D41" s="634"/>
      <c r="E41" s="634"/>
      <c r="F41" s="634"/>
      <c r="G41" s="634"/>
      <c r="H41" s="634"/>
      <c r="I41" s="634"/>
      <c r="J41" s="634"/>
      <c r="K41" s="634"/>
      <c r="L41" s="634"/>
      <c r="M41" s="634"/>
      <c r="N41" s="634"/>
      <c r="O41" s="634"/>
      <c r="P41" s="634"/>
      <c r="Q41" s="635"/>
      <c r="R41" s="682">
        <v>13692930</v>
      </c>
      <c r="S41" s="683"/>
      <c r="T41" s="683"/>
      <c r="U41" s="683"/>
      <c r="V41" s="683"/>
      <c r="W41" s="683"/>
      <c r="X41" s="683"/>
      <c r="Y41" s="687"/>
      <c r="Z41" s="688">
        <v>100</v>
      </c>
      <c r="AA41" s="688"/>
      <c r="AB41" s="688"/>
      <c r="AC41" s="688"/>
      <c r="AD41" s="689">
        <v>6393278</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176520</v>
      </c>
      <c r="BA41" s="611"/>
      <c r="BB41" s="611"/>
      <c r="BC41" s="611"/>
      <c r="BD41" s="631"/>
      <c r="BE41" s="631"/>
      <c r="BF41" s="656"/>
      <c r="BG41" s="660"/>
      <c r="BH41" s="661"/>
      <c r="BI41" s="661"/>
      <c r="BJ41" s="661"/>
      <c r="BK41" s="661"/>
      <c r="BL41" s="202"/>
      <c r="BM41" s="608" t="s">
        <v>336</v>
      </c>
      <c r="BN41" s="608"/>
      <c r="BO41" s="608"/>
      <c r="BP41" s="608"/>
      <c r="BQ41" s="608"/>
      <c r="BR41" s="608"/>
      <c r="BS41" s="608"/>
      <c r="BT41" s="608"/>
      <c r="BU41" s="609"/>
      <c r="BV41" s="610">
        <v>1</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338</v>
      </c>
      <c r="AR42" s="680"/>
      <c r="AS42" s="680"/>
      <c r="AT42" s="680"/>
      <c r="AU42" s="680"/>
      <c r="AV42" s="680"/>
      <c r="AW42" s="680"/>
      <c r="AX42" s="680"/>
      <c r="AY42" s="681"/>
      <c r="AZ42" s="682">
        <v>818329</v>
      </c>
      <c r="BA42" s="683"/>
      <c r="BB42" s="683"/>
      <c r="BC42" s="683"/>
      <c r="BD42" s="669"/>
      <c r="BE42" s="669"/>
      <c r="BF42" s="671"/>
      <c r="BG42" s="662"/>
      <c r="BH42" s="663"/>
      <c r="BI42" s="663"/>
      <c r="BJ42" s="663"/>
      <c r="BK42" s="663"/>
      <c r="BL42" s="203"/>
      <c r="BM42" s="634" t="s">
        <v>339</v>
      </c>
      <c r="BN42" s="634"/>
      <c r="BO42" s="634"/>
      <c r="BP42" s="634"/>
      <c r="BQ42" s="634"/>
      <c r="BR42" s="634"/>
      <c r="BS42" s="634"/>
      <c r="BT42" s="634"/>
      <c r="BU42" s="635"/>
      <c r="BV42" s="682">
        <v>429</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1036008</v>
      </c>
      <c r="CS42" s="631"/>
      <c r="CT42" s="631"/>
      <c r="CU42" s="631"/>
      <c r="CV42" s="631"/>
      <c r="CW42" s="631"/>
      <c r="CX42" s="631"/>
      <c r="CY42" s="632"/>
      <c r="CZ42" s="615">
        <v>8.4</v>
      </c>
      <c r="DA42" s="643"/>
      <c r="DB42" s="643"/>
      <c r="DC42" s="645"/>
      <c r="DD42" s="619">
        <v>188479</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35028</v>
      </c>
      <c r="CS43" s="631"/>
      <c r="CT43" s="631"/>
      <c r="CU43" s="631"/>
      <c r="CV43" s="631"/>
      <c r="CW43" s="631"/>
      <c r="CX43" s="631"/>
      <c r="CY43" s="632"/>
      <c r="CZ43" s="615">
        <v>0.3</v>
      </c>
      <c r="DA43" s="643"/>
      <c r="DB43" s="643"/>
      <c r="DC43" s="645"/>
      <c r="DD43" s="619">
        <v>26849</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1036008</v>
      </c>
      <c r="CS44" s="611"/>
      <c r="CT44" s="611"/>
      <c r="CU44" s="611"/>
      <c r="CV44" s="611"/>
      <c r="CW44" s="611"/>
      <c r="CX44" s="611"/>
      <c r="CY44" s="612"/>
      <c r="CZ44" s="615">
        <v>8.4</v>
      </c>
      <c r="DA44" s="616"/>
      <c r="DB44" s="616"/>
      <c r="DC44" s="622"/>
      <c r="DD44" s="619">
        <v>188479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382773</v>
      </c>
      <c r="CS45" s="631"/>
      <c r="CT45" s="631"/>
      <c r="CU45" s="631"/>
      <c r="CV45" s="631"/>
      <c r="CW45" s="631"/>
      <c r="CX45" s="631"/>
      <c r="CY45" s="632"/>
      <c r="CZ45" s="615">
        <v>3.1</v>
      </c>
      <c r="DA45" s="643"/>
      <c r="DB45" s="643"/>
      <c r="DC45" s="645"/>
      <c r="DD45" s="619">
        <v>54034</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347</v>
      </c>
      <c r="CG46" s="608"/>
      <c r="CH46" s="608"/>
      <c r="CI46" s="608"/>
      <c r="CJ46" s="608"/>
      <c r="CK46" s="608"/>
      <c r="CL46" s="608"/>
      <c r="CM46" s="608"/>
      <c r="CN46" s="608"/>
      <c r="CO46" s="608"/>
      <c r="CP46" s="608"/>
      <c r="CQ46" s="609"/>
      <c r="CR46" s="610">
        <v>650560</v>
      </c>
      <c r="CS46" s="611"/>
      <c r="CT46" s="611"/>
      <c r="CU46" s="611"/>
      <c r="CV46" s="611"/>
      <c r="CW46" s="611"/>
      <c r="CX46" s="611"/>
      <c r="CY46" s="612"/>
      <c r="CZ46" s="615">
        <v>5.3</v>
      </c>
      <c r="DA46" s="616"/>
      <c r="DB46" s="616"/>
      <c r="DC46" s="622"/>
      <c r="DD46" s="619">
        <v>134270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348</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350</v>
      </c>
      <c r="CE49" s="634"/>
      <c r="CF49" s="634"/>
      <c r="CG49" s="634"/>
      <c r="CH49" s="634"/>
      <c r="CI49" s="634"/>
      <c r="CJ49" s="634"/>
      <c r="CK49" s="634"/>
      <c r="CL49" s="634"/>
      <c r="CM49" s="634"/>
      <c r="CN49" s="634"/>
      <c r="CO49" s="634"/>
      <c r="CP49" s="634"/>
      <c r="CQ49" s="635"/>
      <c r="CR49" s="682">
        <v>12327755</v>
      </c>
      <c r="CS49" s="669"/>
      <c r="CT49" s="669"/>
      <c r="CU49" s="669"/>
      <c r="CV49" s="669"/>
      <c r="CW49" s="669"/>
      <c r="CX49" s="669"/>
      <c r="CY49" s="698"/>
      <c r="CZ49" s="690">
        <v>100</v>
      </c>
      <c r="DA49" s="699"/>
      <c r="DB49" s="699"/>
      <c r="DC49" s="700"/>
      <c r="DD49" s="701">
        <v>9240757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n+9dleZErZZdZGQKN/w2tIIeP94C7JaZcbg9kk4ybwZcMmURiWzhbAek5gHVX92XbBfbKA4F4AYl3qm39Cc4g==" saltValue="PxfELeBYT6ydMYZE9Fr7/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13345</v>
      </c>
      <c r="R7" s="740"/>
      <c r="S7" s="740"/>
      <c r="T7" s="740"/>
      <c r="U7" s="740"/>
      <c r="V7" s="740">
        <v>12030</v>
      </c>
      <c r="W7" s="740"/>
      <c r="X7" s="740"/>
      <c r="Y7" s="740"/>
      <c r="Z7" s="740"/>
      <c r="AA7" s="740">
        <v>1314</v>
      </c>
      <c r="AB7" s="740"/>
      <c r="AC7" s="740"/>
      <c r="AD7" s="740"/>
      <c r="AE7" s="741"/>
      <c r="AF7" s="742">
        <v>996</v>
      </c>
      <c r="AG7" s="743"/>
      <c r="AH7" s="743"/>
      <c r="AI7" s="743"/>
      <c r="AJ7" s="744"/>
      <c r="AK7" s="745">
        <v>1273</v>
      </c>
      <c r="AL7" s="746"/>
      <c r="AM7" s="746"/>
      <c r="AN7" s="746"/>
      <c r="AO7" s="746"/>
      <c r="AP7" s="746">
        <v>10639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546</v>
      </c>
      <c r="BT7" s="734"/>
      <c r="BU7" s="734"/>
      <c r="BV7" s="734"/>
      <c r="BW7" s="734"/>
      <c r="BX7" s="734"/>
      <c r="BY7" s="734"/>
      <c r="BZ7" s="734"/>
      <c r="CA7" s="734"/>
      <c r="CB7" s="734"/>
      <c r="CC7" s="734"/>
      <c r="CD7" s="734"/>
      <c r="CE7" s="734"/>
      <c r="CF7" s="734"/>
      <c r="CG7" s="749"/>
      <c r="CH7" s="730">
        <v>0</v>
      </c>
      <c r="CI7" s="731"/>
      <c r="CJ7" s="731"/>
      <c r="CK7" s="731"/>
      <c r="CL7" s="732"/>
      <c r="CM7" s="730">
        <v>5</v>
      </c>
      <c r="CN7" s="731"/>
      <c r="CO7" s="731"/>
      <c r="CP7" s="731"/>
      <c r="CQ7" s="732"/>
      <c r="CR7" s="730">
        <v>2</v>
      </c>
      <c r="CS7" s="731"/>
      <c r="CT7" s="731"/>
      <c r="CU7" s="731"/>
      <c r="CV7" s="732"/>
      <c r="CW7" s="730">
        <v>0</v>
      </c>
      <c r="CX7" s="731"/>
      <c r="CY7" s="731"/>
      <c r="CZ7" s="731"/>
      <c r="DA7" s="732"/>
      <c r="DB7" s="730">
        <v>602</v>
      </c>
      <c r="DC7" s="731"/>
      <c r="DD7" s="731"/>
      <c r="DE7" s="731"/>
      <c r="DF7" s="732"/>
      <c r="DG7" s="730">
        <v>0</v>
      </c>
      <c r="DH7" s="731"/>
      <c r="DI7" s="731"/>
      <c r="DJ7" s="731"/>
      <c r="DK7" s="732"/>
      <c r="DL7" s="730">
        <v>0</v>
      </c>
      <c r="DM7" s="731"/>
      <c r="DN7" s="731"/>
      <c r="DO7" s="731"/>
      <c r="DP7" s="732"/>
      <c r="DQ7" s="730">
        <v>138</v>
      </c>
      <c r="DR7" s="731"/>
      <c r="DS7" s="731"/>
      <c r="DT7" s="731"/>
      <c r="DU7" s="732"/>
      <c r="DV7" s="733"/>
      <c r="DW7" s="734"/>
      <c r="DX7" s="734"/>
      <c r="DY7" s="734"/>
      <c r="DZ7" s="735"/>
      <c r="EA7" s="217"/>
    </row>
    <row r="8" spans="1:131" s="218" customFormat="1" ht="26.25" customHeight="1" x14ac:dyDescent="0.2">
      <c r="A8" s="221">
        <v>2</v>
      </c>
      <c r="B8" s="767" t="s">
        <v>374</v>
      </c>
      <c r="C8" s="768"/>
      <c r="D8" s="768"/>
      <c r="E8" s="768"/>
      <c r="F8" s="768"/>
      <c r="G8" s="768"/>
      <c r="H8" s="768"/>
      <c r="I8" s="768"/>
      <c r="J8" s="768"/>
      <c r="K8" s="768"/>
      <c r="L8" s="768"/>
      <c r="M8" s="768"/>
      <c r="N8" s="768"/>
      <c r="O8" s="768"/>
      <c r="P8" s="769"/>
      <c r="Q8" s="770">
        <v>544</v>
      </c>
      <c r="R8" s="771"/>
      <c r="S8" s="771"/>
      <c r="T8" s="771"/>
      <c r="U8" s="771"/>
      <c r="V8" s="771">
        <v>522</v>
      </c>
      <c r="W8" s="771"/>
      <c r="X8" s="771"/>
      <c r="Y8" s="771"/>
      <c r="Z8" s="771"/>
      <c r="AA8" s="771">
        <f t="shared" ref="AA8:AA9" si="0">Q8-V8</f>
        <v>22</v>
      </c>
      <c r="AB8" s="771"/>
      <c r="AC8" s="771"/>
      <c r="AD8" s="771"/>
      <c r="AE8" s="772"/>
      <c r="AF8" s="773">
        <v>21</v>
      </c>
      <c r="AG8" s="774"/>
      <c r="AH8" s="774"/>
      <c r="AI8" s="774"/>
      <c r="AJ8" s="775"/>
      <c r="AK8" s="756">
        <v>225</v>
      </c>
      <c r="AL8" s="757"/>
      <c r="AM8" s="757"/>
      <c r="AN8" s="757"/>
      <c r="AO8" s="757"/>
      <c r="AP8" s="757">
        <v>994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t="s">
        <v>375</v>
      </c>
      <c r="C9" s="768"/>
      <c r="D9" s="768"/>
      <c r="E9" s="768"/>
      <c r="F9" s="768"/>
      <c r="G9" s="768"/>
      <c r="H9" s="768"/>
      <c r="I9" s="768"/>
      <c r="J9" s="768"/>
      <c r="K9" s="768"/>
      <c r="L9" s="768"/>
      <c r="M9" s="768"/>
      <c r="N9" s="768"/>
      <c r="O9" s="768"/>
      <c r="P9" s="769"/>
      <c r="Q9" s="770">
        <v>35</v>
      </c>
      <c r="R9" s="771"/>
      <c r="S9" s="771"/>
      <c r="T9" s="771"/>
      <c r="U9" s="771"/>
      <c r="V9" s="771">
        <v>6</v>
      </c>
      <c r="W9" s="771"/>
      <c r="X9" s="771"/>
      <c r="Y9" s="771"/>
      <c r="Z9" s="771"/>
      <c r="AA9" s="771">
        <f t="shared" si="0"/>
        <v>29</v>
      </c>
      <c r="AB9" s="771"/>
      <c r="AC9" s="771"/>
      <c r="AD9" s="771"/>
      <c r="AE9" s="772"/>
      <c r="AF9" s="773">
        <v>29</v>
      </c>
      <c r="AG9" s="774"/>
      <c r="AH9" s="774"/>
      <c r="AI9" s="774"/>
      <c r="AJ9" s="775"/>
      <c r="AK9" s="756">
        <v>0</v>
      </c>
      <c r="AL9" s="757"/>
      <c r="AM9" s="757"/>
      <c r="AN9" s="757"/>
      <c r="AO9" s="757"/>
      <c r="AP9" s="757">
        <v>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13693</v>
      </c>
      <c r="R23" s="780"/>
      <c r="S23" s="780"/>
      <c r="T23" s="780"/>
      <c r="U23" s="780"/>
      <c r="V23" s="780">
        <v>12328</v>
      </c>
      <c r="W23" s="780"/>
      <c r="X23" s="780"/>
      <c r="Y23" s="780"/>
      <c r="Z23" s="780"/>
      <c r="AA23" s="780">
        <f>Q23-V23</f>
        <v>1365</v>
      </c>
      <c r="AB23" s="780"/>
      <c r="AC23" s="780"/>
      <c r="AD23" s="780"/>
      <c r="AE23" s="781"/>
      <c r="AF23" s="782">
        <v>1046</v>
      </c>
      <c r="AG23" s="780"/>
      <c r="AH23" s="780"/>
      <c r="AI23" s="780"/>
      <c r="AJ23" s="783"/>
      <c r="AK23" s="784"/>
      <c r="AL23" s="785"/>
      <c r="AM23" s="785"/>
      <c r="AN23" s="785"/>
      <c r="AO23" s="785"/>
      <c r="AP23" s="780">
        <f>SUM(AP7:AT9)</f>
        <v>11633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2813</v>
      </c>
      <c r="R28" s="810"/>
      <c r="S28" s="810"/>
      <c r="T28" s="810"/>
      <c r="U28" s="810"/>
      <c r="V28" s="810">
        <v>2482</v>
      </c>
      <c r="W28" s="810"/>
      <c r="X28" s="810"/>
      <c r="Y28" s="810"/>
      <c r="Z28" s="810"/>
      <c r="AA28" s="810">
        <v>331</v>
      </c>
      <c r="AB28" s="810"/>
      <c r="AC28" s="810"/>
      <c r="AD28" s="810"/>
      <c r="AE28" s="811"/>
      <c r="AF28" s="812">
        <v>331</v>
      </c>
      <c r="AG28" s="810"/>
      <c r="AH28" s="810"/>
      <c r="AI28" s="810"/>
      <c r="AJ28" s="813"/>
      <c r="AK28" s="814">
        <v>177</v>
      </c>
      <c r="AL28" s="815"/>
      <c r="AM28" s="815"/>
      <c r="AN28" s="815"/>
      <c r="AO28" s="815"/>
      <c r="AP28" s="815" t="s">
        <v>547</v>
      </c>
      <c r="AQ28" s="815"/>
      <c r="AR28" s="815"/>
      <c r="AS28" s="815"/>
      <c r="AT28" s="815"/>
      <c r="AU28" s="815" t="s">
        <v>547</v>
      </c>
      <c r="AV28" s="815"/>
      <c r="AW28" s="815"/>
      <c r="AX28" s="815"/>
      <c r="AY28" s="815"/>
      <c r="AZ28" s="816" t="s">
        <v>547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3040</v>
      </c>
      <c r="R29" s="771"/>
      <c r="S29" s="771"/>
      <c r="T29" s="771"/>
      <c r="U29" s="771"/>
      <c r="V29" s="771">
        <v>2868</v>
      </c>
      <c r="W29" s="771"/>
      <c r="X29" s="771"/>
      <c r="Y29" s="771"/>
      <c r="Z29" s="771"/>
      <c r="AA29" s="771">
        <v>172</v>
      </c>
      <c r="AB29" s="771"/>
      <c r="AC29" s="771"/>
      <c r="AD29" s="771"/>
      <c r="AE29" s="772"/>
      <c r="AF29" s="773">
        <v>172</v>
      </c>
      <c r="AG29" s="774"/>
      <c r="AH29" s="774"/>
      <c r="AI29" s="774"/>
      <c r="AJ29" s="775"/>
      <c r="AK29" s="821">
        <v>464</v>
      </c>
      <c r="AL29" s="817"/>
      <c r="AM29" s="817"/>
      <c r="AN29" s="817"/>
      <c r="AO29" s="817"/>
      <c r="AP29" s="817" t="s">
        <v>547</v>
      </c>
      <c r="AQ29" s="817"/>
      <c r="AR29" s="817"/>
      <c r="AS29" s="817"/>
      <c r="AT29" s="817"/>
      <c r="AU29" s="817" t="s">
        <v>547</v>
      </c>
      <c r="AV29" s="817"/>
      <c r="AW29" s="817"/>
      <c r="AX29" s="817"/>
      <c r="AY29" s="817"/>
      <c r="AZ29" s="818" t="s">
        <v>547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668</v>
      </c>
      <c r="R30" s="771"/>
      <c r="S30" s="771"/>
      <c r="T30" s="771"/>
      <c r="U30" s="771"/>
      <c r="V30" s="771">
        <v>642</v>
      </c>
      <c r="W30" s="771"/>
      <c r="X30" s="771"/>
      <c r="Y30" s="771"/>
      <c r="Z30" s="771"/>
      <c r="AA30" s="771">
        <v>27</v>
      </c>
      <c r="AB30" s="771"/>
      <c r="AC30" s="771"/>
      <c r="AD30" s="771"/>
      <c r="AE30" s="772"/>
      <c r="AF30" s="773">
        <v>27</v>
      </c>
      <c r="AG30" s="774"/>
      <c r="AH30" s="774"/>
      <c r="AI30" s="774"/>
      <c r="AJ30" s="775"/>
      <c r="AK30" s="821">
        <v>374</v>
      </c>
      <c r="AL30" s="817"/>
      <c r="AM30" s="817"/>
      <c r="AN30" s="817"/>
      <c r="AO30" s="817"/>
      <c r="AP30" s="817" t="s">
        <v>547</v>
      </c>
      <c r="AQ30" s="817"/>
      <c r="AR30" s="817"/>
      <c r="AS30" s="817"/>
      <c r="AT30" s="817"/>
      <c r="AU30" s="817" t="s">
        <v>547</v>
      </c>
      <c r="AV30" s="817"/>
      <c r="AW30" s="817"/>
      <c r="AX30" s="817"/>
      <c r="AY30" s="817"/>
      <c r="AZ30" s="818" t="s">
        <v>547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394</v>
      </c>
      <c r="C31" s="768"/>
      <c r="D31" s="768"/>
      <c r="E31" s="768"/>
      <c r="F31" s="768"/>
      <c r="G31" s="768"/>
      <c r="H31" s="768"/>
      <c r="I31" s="768"/>
      <c r="J31" s="768"/>
      <c r="K31" s="768"/>
      <c r="L31" s="768"/>
      <c r="M31" s="768"/>
      <c r="N31" s="768"/>
      <c r="O31" s="768"/>
      <c r="P31" s="769"/>
      <c r="Q31" s="770">
        <v>416</v>
      </c>
      <c r="R31" s="771"/>
      <c r="S31" s="771"/>
      <c r="T31" s="771"/>
      <c r="U31" s="771"/>
      <c r="V31" s="771">
        <v>361</v>
      </c>
      <c r="W31" s="771"/>
      <c r="X31" s="771"/>
      <c r="Y31" s="771"/>
      <c r="Z31" s="771"/>
      <c r="AA31" s="771">
        <v>54</v>
      </c>
      <c r="AB31" s="771"/>
      <c r="AC31" s="771"/>
      <c r="AD31" s="771"/>
      <c r="AE31" s="772"/>
      <c r="AF31" s="773">
        <v>496</v>
      </c>
      <c r="AG31" s="774"/>
      <c r="AH31" s="774"/>
      <c r="AI31" s="774"/>
      <c r="AJ31" s="775"/>
      <c r="AK31" s="821">
        <v>42</v>
      </c>
      <c r="AL31" s="817"/>
      <c r="AM31" s="817"/>
      <c r="AN31" s="817"/>
      <c r="AO31" s="817"/>
      <c r="AP31" s="817">
        <v>1074</v>
      </c>
      <c r="AQ31" s="817"/>
      <c r="AR31" s="817"/>
      <c r="AS31" s="817"/>
      <c r="AT31" s="817"/>
      <c r="AU31" s="817">
        <v>20</v>
      </c>
      <c r="AV31" s="817"/>
      <c r="AW31" s="817"/>
      <c r="AX31" s="817"/>
      <c r="AY31" s="817"/>
      <c r="AZ31" s="818" t="s">
        <v>547</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562</v>
      </c>
      <c r="R32" s="771"/>
      <c r="S32" s="771"/>
      <c r="T32" s="771"/>
      <c r="U32" s="771"/>
      <c r="V32" s="771">
        <v>524</v>
      </c>
      <c r="W32" s="771"/>
      <c r="X32" s="771"/>
      <c r="Y32" s="771"/>
      <c r="Z32" s="771"/>
      <c r="AA32" s="771">
        <v>37</v>
      </c>
      <c r="AB32" s="771"/>
      <c r="AC32" s="771"/>
      <c r="AD32" s="771"/>
      <c r="AE32" s="772"/>
      <c r="AF32" s="773">
        <v>93</v>
      </c>
      <c r="AG32" s="774"/>
      <c r="AH32" s="774"/>
      <c r="AI32" s="774"/>
      <c r="AJ32" s="775"/>
      <c r="AK32" s="821">
        <v>388</v>
      </c>
      <c r="AL32" s="817"/>
      <c r="AM32" s="817"/>
      <c r="AN32" s="817"/>
      <c r="AO32" s="817"/>
      <c r="AP32" s="817">
        <v>5171</v>
      </c>
      <c r="AQ32" s="817"/>
      <c r="AR32" s="817"/>
      <c r="AS32" s="817"/>
      <c r="AT32" s="817"/>
      <c r="AU32" s="817">
        <v>4468</v>
      </c>
      <c r="AV32" s="817"/>
      <c r="AW32" s="817"/>
      <c r="AX32" s="817"/>
      <c r="AY32" s="817"/>
      <c r="AZ32" s="818" t="s">
        <v>547</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1119</v>
      </c>
      <c r="AG63" s="831"/>
      <c r="AH63" s="831"/>
      <c r="AI63" s="831"/>
      <c r="AJ63" s="832"/>
      <c r="AK63" s="833"/>
      <c r="AL63" s="828"/>
      <c r="AM63" s="828"/>
      <c r="AN63" s="828"/>
      <c r="AO63" s="828"/>
      <c r="AP63" s="831">
        <f>SUM(AP31:AT32)</f>
        <v>6245</v>
      </c>
      <c r="AQ63" s="831"/>
      <c r="AR63" s="831"/>
      <c r="AS63" s="831"/>
      <c r="AT63" s="831"/>
      <c r="AU63" s="831">
        <f>SUM(AU31:AY32)</f>
        <v>4488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553</v>
      </c>
      <c r="C68" s="857"/>
      <c r="D68" s="857"/>
      <c r="E68" s="857"/>
      <c r="F68" s="857"/>
      <c r="G68" s="857"/>
      <c r="H68" s="857"/>
      <c r="I68" s="857"/>
      <c r="J68" s="857"/>
      <c r="K68" s="857"/>
      <c r="L68" s="857"/>
      <c r="M68" s="857"/>
      <c r="N68" s="857"/>
      <c r="O68" s="857"/>
      <c r="P68" s="858"/>
      <c r="Q68" s="859">
        <v>497</v>
      </c>
      <c r="R68" s="853"/>
      <c r="S68" s="853"/>
      <c r="T68" s="853"/>
      <c r="U68" s="853"/>
      <c r="V68" s="853">
        <v>472</v>
      </c>
      <c r="W68" s="853"/>
      <c r="X68" s="853"/>
      <c r="Y68" s="853"/>
      <c r="Z68" s="853"/>
      <c r="AA68" s="853">
        <v>25</v>
      </c>
      <c r="AB68" s="853"/>
      <c r="AC68" s="853"/>
      <c r="AD68" s="853"/>
      <c r="AE68" s="853"/>
      <c r="AF68" s="853">
        <v>25</v>
      </c>
      <c r="AG68" s="853"/>
      <c r="AH68" s="853"/>
      <c r="AI68" s="853"/>
      <c r="AJ68" s="853"/>
      <c r="AK68" s="853" t="s">
        <v>567</v>
      </c>
      <c r="AL68" s="853"/>
      <c r="AM68" s="853"/>
      <c r="AN68" s="853"/>
      <c r="AO68" s="853"/>
      <c r="AP68" s="853">
        <v>88</v>
      </c>
      <c r="AQ68" s="853"/>
      <c r="AR68" s="853"/>
      <c r="AS68" s="853"/>
      <c r="AT68" s="853"/>
      <c r="AU68" s="853">
        <v>10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554</v>
      </c>
      <c r="C69" s="861"/>
      <c r="D69" s="861"/>
      <c r="E69" s="861"/>
      <c r="F69" s="861"/>
      <c r="G69" s="861"/>
      <c r="H69" s="861"/>
      <c r="I69" s="861"/>
      <c r="J69" s="861"/>
      <c r="K69" s="861"/>
      <c r="L69" s="861"/>
      <c r="M69" s="861"/>
      <c r="N69" s="861"/>
      <c r="O69" s="861"/>
      <c r="P69" s="862"/>
      <c r="Q69" s="863">
        <v>3223</v>
      </c>
      <c r="R69" s="817"/>
      <c r="S69" s="817"/>
      <c r="T69" s="817"/>
      <c r="U69" s="817"/>
      <c r="V69" s="817">
        <v>3194</v>
      </c>
      <c r="W69" s="817"/>
      <c r="X69" s="817"/>
      <c r="Y69" s="817"/>
      <c r="Z69" s="817"/>
      <c r="AA69" s="817">
        <v>29</v>
      </c>
      <c r="AB69" s="817"/>
      <c r="AC69" s="817"/>
      <c r="AD69" s="817"/>
      <c r="AE69" s="817"/>
      <c r="AF69" s="817">
        <v>29</v>
      </c>
      <c r="AG69" s="817"/>
      <c r="AH69" s="817"/>
      <c r="AI69" s="817"/>
      <c r="AJ69" s="817"/>
      <c r="AK69" s="817" t="s">
        <v>567</v>
      </c>
      <c r="AL69" s="817"/>
      <c r="AM69" s="817"/>
      <c r="AN69" s="817"/>
      <c r="AO69" s="817"/>
      <c r="AP69" s="817">
        <v>408</v>
      </c>
      <c r="AQ69" s="817"/>
      <c r="AR69" s="817"/>
      <c r="AS69" s="817"/>
      <c r="AT69" s="817"/>
      <c r="AU69" s="817">
        <v>35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555</v>
      </c>
      <c r="C70" s="861"/>
      <c r="D70" s="861"/>
      <c r="E70" s="861"/>
      <c r="F70" s="861"/>
      <c r="G70" s="861"/>
      <c r="H70" s="861"/>
      <c r="I70" s="861"/>
      <c r="J70" s="861"/>
      <c r="K70" s="861"/>
      <c r="L70" s="861"/>
      <c r="M70" s="861"/>
      <c r="N70" s="861"/>
      <c r="O70" s="861"/>
      <c r="P70" s="862"/>
      <c r="Q70" s="863">
        <v>313</v>
      </c>
      <c r="R70" s="817"/>
      <c r="S70" s="817"/>
      <c r="T70" s="817"/>
      <c r="U70" s="817"/>
      <c r="V70" s="817">
        <v>303</v>
      </c>
      <c r="W70" s="817"/>
      <c r="X70" s="817"/>
      <c r="Y70" s="817"/>
      <c r="Z70" s="817"/>
      <c r="AA70" s="817">
        <v>10</v>
      </c>
      <c r="AB70" s="817"/>
      <c r="AC70" s="817"/>
      <c r="AD70" s="817"/>
      <c r="AE70" s="817"/>
      <c r="AF70" s="817">
        <v>10</v>
      </c>
      <c r="AG70" s="817"/>
      <c r="AH70" s="817"/>
      <c r="AI70" s="817"/>
      <c r="AJ70" s="817"/>
      <c r="AK70" s="817">
        <v>82</v>
      </c>
      <c r="AL70" s="817"/>
      <c r="AM70" s="817"/>
      <c r="AN70" s="817"/>
      <c r="AO70" s="817"/>
      <c r="AP70" s="817" t="s">
        <v>567</v>
      </c>
      <c r="AQ70" s="817"/>
      <c r="AR70" s="817"/>
      <c r="AS70" s="817"/>
      <c r="AT70" s="817"/>
      <c r="AU70" s="817" t="s">
        <v>567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556</v>
      </c>
      <c r="C71" s="861"/>
      <c r="D71" s="861"/>
      <c r="E71" s="861"/>
      <c r="F71" s="861"/>
      <c r="G71" s="861"/>
      <c r="H71" s="861"/>
      <c r="I71" s="861"/>
      <c r="J71" s="861"/>
      <c r="K71" s="861"/>
      <c r="L71" s="861"/>
      <c r="M71" s="861"/>
      <c r="N71" s="861"/>
      <c r="O71" s="861"/>
      <c r="P71" s="862"/>
      <c r="Q71" s="863">
        <v>64</v>
      </c>
      <c r="R71" s="817"/>
      <c r="S71" s="817"/>
      <c r="T71" s="817"/>
      <c r="U71" s="817"/>
      <c r="V71" s="817">
        <v>62</v>
      </c>
      <c r="W71" s="817"/>
      <c r="X71" s="817"/>
      <c r="Y71" s="817"/>
      <c r="Z71" s="817"/>
      <c r="AA71" s="817">
        <v>2</v>
      </c>
      <c r="AB71" s="817"/>
      <c r="AC71" s="817"/>
      <c r="AD71" s="817"/>
      <c r="AE71" s="817"/>
      <c r="AF71" s="817">
        <v>2</v>
      </c>
      <c r="AG71" s="817"/>
      <c r="AH71" s="817"/>
      <c r="AI71" s="817"/>
      <c r="AJ71" s="817"/>
      <c r="AK71" s="817" t="s">
        <v>567</v>
      </c>
      <c r="AL71" s="817"/>
      <c r="AM71" s="817"/>
      <c r="AN71" s="817"/>
      <c r="AO71" s="817"/>
      <c r="AP71" s="817" t="s">
        <v>567</v>
      </c>
      <c r="AQ71" s="817"/>
      <c r="AR71" s="817"/>
      <c r="AS71" s="817"/>
      <c r="AT71" s="817"/>
      <c r="AU71" s="817" t="s">
        <v>567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557</v>
      </c>
      <c r="C72" s="861"/>
      <c r="D72" s="861"/>
      <c r="E72" s="861"/>
      <c r="F72" s="861"/>
      <c r="G72" s="861"/>
      <c r="H72" s="861"/>
      <c r="I72" s="861"/>
      <c r="J72" s="861"/>
      <c r="K72" s="861"/>
      <c r="L72" s="861"/>
      <c r="M72" s="861"/>
      <c r="N72" s="861"/>
      <c r="O72" s="861"/>
      <c r="P72" s="862"/>
      <c r="Q72" s="863">
        <v>134</v>
      </c>
      <c r="R72" s="817"/>
      <c r="S72" s="817"/>
      <c r="T72" s="817"/>
      <c r="U72" s="817"/>
      <c r="V72" s="817">
        <v>120</v>
      </c>
      <c r="W72" s="817"/>
      <c r="X72" s="817"/>
      <c r="Y72" s="817"/>
      <c r="Z72" s="817"/>
      <c r="AA72" s="817">
        <v>14</v>
      </c>
      <c r="AB72" s="817"/>
      <c r="AC72" s="817"/>
      <c r="AD72" s="817"/>
      <c r="AE72" s="817"/>
      <c r="AF72" s="817">
        <v>14</v>
      </c>
      <c r="AG72" s="817"/>
      <c r="AH72" s="817"/>
      <c r="AI72" s="817"/>
      <c r="AJ72" s="817"/>
      <c r="AK72" s="817" t="s">
        <v>567</v>
      </c>
      <c r="AL72" s="817"/>
      <c r="AM72" s="817"/>
      <c r="AN72" s="817"/>
      <c r="AO72" s="817"/>
      <c r="AP72" s="817" t="s">
        <v>567</v>
      </c>
      <c r="AQ72" s="817"/>
      <c r="AR72" s="817"/>
      <c r="AS72" s="817"/>
      <c r="AT72" s="817"/>
      <c r="AU72" s="817" t="s">
        <v>567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558</v>
      </c>
      <c r="C73" s="861"/>
      <c r="D73" s="861"/>
      <c r="E73" s="861"/>
      <c r="F73" s="861"/>
      <c r="G73" s="861"/>
      <c r="H73" s="861"/>
      <c r="I73" s="861"/>
      <c r="J73" s="861"/>
      <c r="K73" s="861"/>
      <c r="L73" s="861"/>
      <c r="M73" s="861"/>
      <c r="N73" s="861"/>
      <c r="O73" s="861"/>
      <c r="P73" s="862"/>
      <c r="Q73" s="863">
        <v>7</v>
      </c>
      <c r="R73" s="817"/>
      <c r="S73" s="817"/>
      <c r="T73" s="817"/>
      <c r="U73" s="817"/>
      <c r="V73" s="817">
        <v>5</v>
      </c>
      <c r="W73" s="817"/>
      <c r="X73" s="817"/>
      <c r="Y73" s="817"/>
      <c r="Z73" s="817"/>
      <c r="AA73" s="817">
        <v>2</v>
      </c>
      <c r="AB73" s="817"/>
      <c r="AC73" s="817"/>
      <c r="AD73" s="817"/>
      <c r="AE73" s="817"/>
      <c r="AF73" s="817">
        <v>2</v>
      </c>
      <c r="AG73" s="817"/>
      <c r="AH73" s="817"/>
      <c r="AI73" s="817"/>
      <c r="AJ73" s="817"/>
      <c r="AK73" s="817" t="s">
        <v>567</v>
      </c>
      <c r="AL73" s="817"/>
      <c r="AM73" s="817"/>
      <c r="AN73" s="817"/>
      <c r="AO73" s="817"/>
      <c r="AP73" s="817" t="s">
        <v>567</v>
      </c>
      <c r="AQ73" s="817"/>
      <c r="AR73" s="817"/>
      <c r="AS73" s="817"/>
      <c r="AT73" s="817"/>
      <c r="AU73" s="817" t="s">
        <v>567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559</v>
      </c>
      <c r="C74" s="861"/>
      <c r="D74" s="861"/>
      <c r="E74" s="861"/>
      <c r="F74" s="861"/>
      <c r="G74" s="861"/>
      <c r="H74" s="861"/>
      <c r="I74" s="861"/>
      <c r="J74" s="861"/>
      <c r="K74" s="861"/>
      <c r="L74" s="861"/>
      <c r="M74" s="861"/>
      <c r="N74" s="861"/>
      <c r="O74" s="861"/>
      <c r="P74" s="862"/>
      <c r="Q74" s="863">
        <v>6749</v>
      </c>
      <c r="R74" s="817"/>
      <c r="S74" s="817"/>
      <c r="T74" s="817"/>
      <c r="U74" s="817"/>
      <c r="V74" s="817">
        <v>5729</v>
      </c>
      <c r="W74" s="817"/>
      <c r="X74" s="817"/>
      <c r="Y74" s="817"/>
      <c r="Z74" s="817"/>
      <c r="AA74" s="817">
        <v>1019</v>
      </c>
      <c r="AB74" s="817"/>
      <c r="AC74" s="817"/>
      <c r="AD74" s="817"/>
      <c r="AE74" s="817"/>
      <c r="AF74" s="817">
        <v>1019</v>
      </c>
      <c r="AG74" s="817"/>
      <c r="AH74" s="817"/>
      <c r="AI74" s="817"/>
      <c r="AJ74" s="817"/>
      <c r="AK74" s="817">
        <v>17</v>
      </c>
      <c r="AL74" s="817"/>
      <c r="AM74" s="817"/>
      <c r="AN74" s="817"/>
      <c r="AO74" s="817"/>
      <c r="AP74" s="817" t="s">
        <v>567</v>
      </c>
      <c r="AQ74" s="817"/>
      <c r="AR74" s="817"/>
      <c r="AS74" s="817"/>
      <c r="AT74" s="817"/>
      <c r="AU74" s="817" t="s">
        <v>567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560</v>
      </c>
      <c r="C75" s="861"/>
      <c r="D75" s="861"/>
      <c r="E75" s="861"/>
      <c r="F75" s="861"/>
      <c r="G75" s="861"/>
      <c r="H75" s="861"/>
      <c r="I75" s="861"/>
      <c r="J75" s="861"/>
      <c r="K75" s="861"/>
      <c r="L75" s="861"/>
      <c r="M75" s="861"/>
      <c r="N75" s="861"/>
      <c r="O75" s="861"/>
      <c r="P75" s="862"/>
      <c r="Q75" s="864">
        <v>223</v>
      </c>
      <c r="R75" s="865"/>
      <c r="S75" s="865"/>
      <c r="T75" s="865"/>
      <c r="U75" s="821"/>
      <c r="V75" s="866">
        <v>213</v>
      </c>
      <c r="W75" s="865"/>
      <c r="X75" s="865"/>
      <c r="Y75" s="865"/>
      <c r="Z75" s="821"/>
      <c r="AA75" s="866">
        <v>10</v>
      </c>
      <c r="AB75" s="865"/>
      <c r="AC75" s="865"/>
      <c r="AD75" s="865"/>
      <c r="AE75" s="821"/>
      <c r="AF75" s="866">
        <v>10</v>
      </c>
      <c r="AG75" s="865"/>
      <c r="AH75" s="865"/>
      <c r="AI75" s="865"/>
      <c r="AJ75" s="821"/>
      <c r="AK75" s="866" t="s">
        <v>567</v>
      </c>
      <c r="AL75" s="865"/>
      <c r="AM75" s="865"/>
      <c r="AN75" s="865"/>
      <c r="AO75" s="821"/>
      <c r="AP75" s="866" t="s">
        <v>567</v>
      </c>
      <c r="AQ75" s="865"/>
      <c r="AR75" s="865"/>
      <c r="AS75" s="865"/>
      <c r="AT75" s="821"/>
      <c r="AU75" s="866" t="s">
        <v>567</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561</v>
      </c>
      <c r="C76" s="861"/>
      <c r="D76" s="861"/>
      <c r="E76" s="861"/>
      <c r="F76" s="861"/>
      <c r="G76" s="861"/>
      <c r="H76" s="861"/>
      <c r="I76" s="861"/>
      <c r="J76" s="861"/>
      <c r="K76" s="861"/>
      <c r="L76" s="861"/>
      <c r="M76" s="861"/>
      <c r="N76" s="861"/>
      <c r="O76" s="861"/>
      <c r="P76" s="862"/>
      <c r="Q76" s="864">
        <v>5</v>
      </c>
      <c r="R76" s="865"/>
      <c r="S76" s="865"/>
      <c r="T76" s="865"/>
      <c r="U76" s="821"/>
      <c r="V76" s="866">
        <v>2</v>
      </c>
      <c r="W76" s="865"/>
      <c r="X76" s="865"/>
      <c r="Y76" s="865"/>
      <c r="Z76" s="821"/>
      <c r="AA76" s="866">
        <v>2</v>
      </c>
      <c r="AB76" s="865"/>
      <c r="AC76" s="865"/>
      <c r="AD76" s="865"/>
      <c r="AE76" s="821"/>
      <c r="AF76" s="866">
        <v>2</v>
      </c>
      <c r="AG76" s="865"/>
      <c r="AH76" s="865"/>
      <c r="AI76" s="865"/>
      <c r="AJ76" s="821"/>
      <c r="AK76" s="866">
        <v>0</v>
      </c>
      <c r="AL76" s="865"/>
      <c r="AM76" s="865"/>
      <c r="AN76" s="865"/>
      <c r="AO76" s="821"/>
      <c r="AP76" s="866" t="s">
        <v>567</v>
      </c>
      <c r="AQ76" s="865"/>
      <c r="AR76" s="865"/>
      <c r="AS76" s="865"/>
      <c r="AT76" s="821"/>
      <c r="AU76" s="866" t="s">
        <v>567</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562</v>
      </c>
      <c r="C77" s="861"/>
      <c r="D77" s="861"/>
      <c r="E77" s="861"/>
      <c r="F77" s="861"/>
      <c r="G77" s="861"/>
      <c r="H77" s="861"/>
      <c r="I77" s="861"/>
      <c r="J77" s="861"/>
      <c r="K77" s="861"/>
      <c r="L77" s="861"/>
      <c r="M77" s="861"/>
      <c r="N77" s="861"/>
      <c r="O77" s="861"/>
      <c r="P77" s="862"/>
      <c r="Q77" s="864">
        <v>3222</v>
      </c>
      <c r="R77" s="865"/>
      <c r="S77" s="865"/>
      <c r="T77" s="865"/>
      <c r="U77" s="821"/>
      <c r="V77" s="866">
        <v>3181</v>
      </c>
      <c r="W77" s="865"/>
      <c r="X77" s="865"/>
      <c r="Y77" s="865"/>
      <c r="Z77" s="821"/>
      <c r="AA77" s="866">
        <v>41</v>
      </c>
      <c r="AB77" s="865"/>
      <c r="AC77" s="865"/>
      <c r="AD77" s="865"/>
      <c r="AE77" s="821"/>
      <c r="AF77" s="866">
        <v>41</v>
      </c>
      <c r="AG77" s="865"/>
      <c r="AH77" s="865"/>
      <c r="AI77" s="865"/>
      <c r="AJ77" s="821"/>
      <c r="AK77" s="866">
        <v>506</v>
      </c>
      <c r="AL77" s="865"/>
      <c r="AM77" s="865"/>
      <c r="AN77" s="865"/>
      <c r="AO77" s="821"/>
      <c r="AP77" s="866">
        <v>654</v>
      </c>
      <c r="AQ77" s="865"/>
      <c r="AR77" s="865"/>
      <c r="AS77" s="865"/>
      <c r="AT77" s="821"/>
      <c r="AU77" s="866">
        <v>95</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563</v>
      </c>
      <c r="C78" s="861"/>
      <c r="D78" s="861"/>
      <c r="E78" s="861"/>
      <c r="F78" s="861"/>
      <c r="G78" s="861"/>
      <c r="H78" s="861"/>
      <c r="I78" s="861"/>
      <c r="J78" s="861"/>
      <c r="K78" s="861"/>
      <c r="L78" s="861"/>
      <c r="M78" s="861"/>
      <c r="N78" s="861"/>
      <c r="O78" s="861"/>
      <c r="P78" s="862"/>
      <c r="Q78" s="863">
        <v>258</v>
      </c>
      <c r="R78" s="817"/>
      <c r="S78" s="817"/>
      <c r="T78" s="817"/>
      <c r="U78" s="817"/>
      <c r="V78" s="817">
        <v>174</v>
      </c>
      <c r="W78" s="817"/>
      <c r="X78" s="817"/>
      <c r="Y78" s="817"/>
      <c r="Z78" s="817"/>
      <c r="AA78" s="817">
        <v>84</v>
      </c>
      <c r="AB78" s="817"/>
      <c r="AC78" s="817"/>
      <c r="AD78" s="817"/>
      <c r="AE78" s="817"/>
      <c r="AF78" s="817">
        <v>84</v>
      </c>
      <c r="AG78" s="817"/>
      <c r="AH78" s="817"/>
      <c r="AI78" s="817"/>
      <c r="AJ78" s="817"/>
      <c r="AK78" s="817" t="s">
        <v>567</v>
      </c>
      <c r="AL78" s="817"/>
      <c r="AM78" s="817"/>
      <c r="AN78" s="817"/>
      <c r="AO78" s="817"/>
      <c r="AP78" s="817" t="s">
        <v>567</v>
      </c>
      <c r="AQ78" s="817"/>
      <c r="AR78" s="817"/>
      <c r="AS78" s="817"/>
      <c r="AT78" s="817"/>
      <c r="AU78" s="817" t="s">
        <v>567</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t="s">
        <v>564</v>
      </c>
      <c r="C79" s="861"/>
      <c r="D79" s="861"/>
      <c r="E79" s="861"/>
      <c r="F79" s="861"/>
      <c r="G79" s="861"/>
      <c r="H79" s="861"/>
      <c r="I79" s="861"/>
      <c r="J79" s="861"/>
      <c r="K79" s="861"/>
      <c r="L79" s="861"/>
      <c r="M79" s="861"/>
      <c r="N79" s="861"/>
      <c r="O79" s="861"/>
      <c r="P79" s="862"/>
      <c r="Q79" s="863">
        <v>46</v>
      </c>
      <c r="R79" s="817"/>
      <c r="S79" s="817"/>
      <c r="T79" s="817"/>
      <c r="U79" s="817"/>
      <c r="V79" s="817">
        <v>25</v>
      </c>
      <c r="W79" s="817"/>
      <c r="X79" s="817"/>
      <c r="Y79" s="817"/>
      <c r="Z79" s="817"/>
      <c r="AA79" s="817">
        <v>22</v>
      </c>
      <c r="AB79" s="817"/>
      <c r="AC79" s="817"/>
      <c r="AD79" s="817"/>
      <c r="AE79" s="817"/>
      <c r="AF79" s="817">
        <v>22</v>
      </c>
      <c r="AG79" s="817"/>
      <c r="AH79" s="817"/>
      <c r="AI79" s="817"/>
      <c r="AJ79" s="817"/>
      <c r="AK79" s="817" t="s">
        <v>567</v>
      </c>
      <c r="AL79" s="817"/>
      <c r="AM79" s="817"/>
      <c r="AN79" s="817"/>
      <c r="AO79" s="817"/>
      <c r="AP79" s="817" t="s">
        <v>567</v>
      </c>
      <c r="AQ79" s="817"/>
      <c r="AR79" s="817"/>
      <c r="AS79" s="817"/>
      <c r="AT79" s="817"/>
      <c r="AU79" s="817" t="s">
        <v>567</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t="s">
        <v>565</v>
      </c>
      <c r="C80" s="861"/>
      <c r="D80" s="861"/>
      <c r="E80" s="861"/>
      <c r="F80" s="861"/>
      <c r="G80" s="861"/>
      <c r="H80" s="861"/>
      <c r="I80" s="861"/>
      <c r="J80" s="861"/>
      <c r="K80" s="861"/>
      <c r="L80" s="861"/>
      <c r="M80" s="861"/>
      <c r="N80" s="861"/>
      <c r="O80" s="861"/>
      <c r="P80" s="862"/>
      <c r="Q80" s="863">
        <v>247</v>
      </c>
      <c r="R80" s="817"/>
      <c r="S80" s="817"/>
      <c r="T80" s="817"/>
      <c r="U80" s="817"/>
      <c r="V80" s="817">
        <v>243</v>
      </c>
      <c r="W80" s="817"/>
      <c r="X80" s="817"/>
      <c r="Y80" s="817"/>
      <c r="Z80" s="817"/>
      <c r="AA80" s="817">
        <v>4</v>
      </c>
      <c r="AB80" s="817"/>
      <c r="AC80" s="817"/>
      <c r="AD80" s="817"/>
      <c r="AE80" s="817"/>
      <c r="AF80" s="817">
        <v>4</v>
      </c>
      <c r="AG80" s="817"/>
      <c r="AH80" s="817"/>
      <c r="AI80" s="817"/>
      <c r="AJ80" s="817"/>
      <c r="AK80" s="817">
        <v>12</v>
      </c>
      <c r="AL80" s="817"/>
      <c r="AM80" s="817"/>
      <c r="AN80" s="817"/>
      <c r="AO80" s="817"/>
      <c r="AP80" s="817" t="s">
        <v>567</v>
      </c>
      <c r="AQ80" s="817"/>
      <c r="AR80" s="817"/>
      <c r="AS80" s="817"/>
      <c r="AT80" s="817"/>
      <c r="AU80" s="817" t="s">
        <v>567</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t="s">
        <v>566</v>
      </c>
      <c r="C81" s="861"/>
      <c r="D81" s="861"/>
      <c r="E81" s="861"/>
      <c r="F81" s="861"/>
      <c r="G81" s="861"/>
      <c r="H81" s="861"/>
      <c r="I81" s="861"/>
      <c r="J81" s="861"/>
      <c r="K81" s="861"/>
      <c r="L81" s="861"/>
      <c r="M81" s="861"/>
      <c r="N81" s="861"/>
      <c r="O81" s="861"/>
      <c r="P81" s="862"/>
      <c r="Q81" s="863">
        <v>261956</v>
      </c>
      <c r="R81" s="817"/>
      <c r="S81" s="817"/>
      <c r="T81" s="817"/>
      <c r="U81" s="817"/>
      <c r="V81" s="817">
        <v>256155</v>
      </c>
      <c r="W81" s="817"/>
      <c r="X81" s="817"/>
      <c r="Y81" s="817"/>
      <c r="Z81" s="817"/>
      <c r="AA81" s="817">
        <v>5801</v>
      </c>
      <c r="AB81" s="817"/>
      <c r="AC81" s="817"/>
      <c r="AD81" s="817"/>
      <c r="AE81" s="817"/>
      <c r="AF81" s="817">
        <v>5801</v>
      </c>
      <c r="AG81" s="817"/>
      <c r="AH81" s="817"/>
      <c r="AI81" s="817"/>
      <c r="AJ81" s="817"/>
      <c r="AK81" s="817" t="s">
        <v>567</v>
      </c>
      <c r="AL81" s="817"/>
      <c r="AM81" s="817"/>
      <c r="AN81" s="817"/>
      <c r="AO81" s="817"/>
      <c r="AP81" s="817" t="s">
        <v>567</v>
      </c>
      <c r="AQ81" s="817"/>
      <c r="AR81" s="817"/>
      <c r="AS81" s="817"/>
      <c r="AT81" s="817"/>
      <c r="AU81" s="817" t="s">
        <v>567</v>
      </c>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SUM(AF68:AJ81)</f>
        <v>7065</v>
      </c>
      <c r="AG88" s="831"/>
      <c r="AH88" s="831"/>
      <c r="AI88" s="831"/>
      <c r="AJ88" s="831"/>
      <c r="AK88" s="828"/>
      <c r="AL88" s="828"/>
      <c r="AM88" s="828"/>
      <c r="AN88" s="828"/>
      <c r="AO88" s="828"/>
      <c r="AP88" s="831">
        <f>SUM(AP68:AT81)</f>
        <v>1150</v>
      </c>
      <c r="AQ88" s="831"/>
      <c r="AR88" s="831"/>
      <c r="AS88" s="831"/>
      <c r="AT88" s="831"/>
      <c r="AU88" s="831">
        <f>SUM(AU68:AY81)</f>
        <v>140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293</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293</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293</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1071058</v>
      </c>
      <c r="AB110" s="887"/>
      <c r="AC110" s="887"/>
      <c r="AD110" s="887"/>
      <c r="AE110" s="888"/>
      <c r="AF110" s="889">
        <v>1077129</v>
      </c>
      <c r="AG110" s="887"/>
      <c r="AH110" s="887"/>
      <c r="AI110" s="887"/>
      <c r="AJ110" s="888"/>
      <c r="AK110" s="889">
        <v>1114601</v>
      </c>
      <c r="AL110" s="887"/>
      <c r="AM110" s="887"/>
      <c r="AN110" s="887"/>
      <c r="AO110" s="888"/>
      <c r="AP110" s="890">
        <v>19.8</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11246349</v>
      </c>
      <c r="BR110" s="918"/>
      <c r="BS110" s="918"/>
      <c r="BT110" s="918"/>
      <c r="BU110" s="918"/>
      <c r="BV110" s="918">
        <v>12052546</v>
      </c>
      <c r="BW110" s="918"/>
      <c r="BX110" s="918"/>
      <c r="BY110" s="918"/>
      <c r="BZ110" s="918"/>
      <c r="CA110" s="918">
        <v>11632646</v>
      </c>
      <c r="CB110" s="918"/>
      <c r="CC110" s="918"/>
      <c r="CD110" s="918"/>
      <c r="CE110" s="918"/>
      <c r="CF110" s="931">
        <v>206.4</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4909546</v>
      </c>
      <c r="BR112" s="913"/>
      <c r="BS112" s="913"/>
      <c r="BT112" s="913"/>
      <c r="BU112" s="913"/>
      <c r="BV112" s="913">
        <v>4820136</v>
      </c>
      <c r="BW112" s="913"/>
      <c r="BX112" s="913"/>
      <c r="BY112" s="913"/>
      <c r="BZ112" s="913"/>
      <c r="CA112" s="913">
        <v>4488252</v>
      </c>
      <c r="CB112" s="913"/>
      <c r="CC112" s="913"/>
      <c r="CD112" s="913"/>
      <c r="CE112" s="913"/>
      <c r="CF112" s="907">
        <v>79.599999999999994</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289310</v>
      </c>
      <c r="AB113" s="925"/>
      <c r="AC113" s="925"/>
      <c r="AD113" s="925"/>
      <c r="AE113" s="926"/>
      <c r="AF113" s="927">
        <v>287543</v>
      </c>
      <c r="AG113" s="925"/>
      <c r="AH113" s="925"/>
      <c r="AI113" s="925"/>
      <c r="AJ113" s="926"/>
      <c r="AK113" s="927">
        <v>272333</v>
      </c>
      <c r="AL113" s="925"/>
      <c r="AM113" s="925"/>
      <c r="AN113" s="925"/>
      <c r="AO113" s="926"/>
      <c r="AP113" s="928">
        <v>4.8</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161726</v>
      </c>
      <c r="BR113" s="913"/>
      <c r="BS113" s="913"/>
      <c r="BT113" s="913"/>
      <c r="BU113" s="913"/>
      <c r="BV113" s="913">
        <v>124054</v>
      </c>
      <c r="BW113" s="913"/>
      <c r="BX113" s="913"/>
      <c r="BY113" s="913"/>
      <c r="BZ113" s="913"/>
      <c r="CA113" s="913">
        <v>140166</v>
      </c>
      <c r="CB113" s="913"/>
      <c r="CC113" s="913"/>
      <c r="CD113" s="913"/>
      <c r="CE113" s="913"/>
      <c r="CF113" s="907">
        <v>2.5</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41760</v>
      </c>
      <c r="AB114" s="946"/>
      <c r="AC114" s="946"/>
      <c r="AD114" s="946"/>
      <c r="AE114" s="947"/>
      <c r="AF114" s="948">
        <v>40401</v>
      </c>
      <c r="AG114" s="946"/>
      <c r="AH114" s="946"/>
      <c r="AI114" s="946"/>
      <c r="AJ114" s="947"/>
      <c r="AK114" s="948">
        <v>35211</v>
      </c>
      <c r="AL114" s="946"/>
      <c r="AM114" s="946"/>
      <c r="AN114" s="946"/>
      <c r="AO114" s="947"/>
      <c r="AP114" s="949">
        <v>0.6</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803237</v>
      </c>
      <c r="BR114" s="913"/>
      <c r="BS114" s="913"/>
      <c r="BT114" s="913"/>
      <c r="BU114" s="913"/>
      <c r="BV114" s="913">
        <v>766719</v>
      </c>
      <c r="BW114" s="913"/>
      <c r="BX114" s="913"/>
      <c r="BY114" s="913"/>
      <c r="BZ114" s="913"/>
      <c r="CA114" s="913">
        <v>736727</v>
      </c>
      <c r="CB114" s="913"/>
      <c r="CC114" s="913"/>
      <c r="CD114" s="913"/>
      <c r="CE114" s="913"/>
      <c r="CF114" s="907">
        <v>13.1</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v>145617</v>
      </c>
      <c r="BR115" s="913"/>
      <c r="BS115" s="913"/>
      <c r="BT115" s="913"/>
      <c r="BU115" s="913"/>
      <c r="BV115" s="913">
        <v>151272</v>
      </c>
      <c r="BW115" s="913"/>
      <c r="BX115" s="913"/>
      <c r="BY115" s="913"/>
      <c r="BZ115" s="913"/>
      <c r="CA115" s="913">
        <v>138301</v>
      </c>
      <c r="CB115" s="913"/>
      <c r="CC115" s="913"/>
      <c r="CD115" s="913"/>
      <c r="CE115" s="913"/>
      <c r="CF115" s="907">
        <v>2.5</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1402128</v>
      </c>
      <c r="AB117" s="966"/>
      <c r="AC117" s="966"/>
      <c r="AD117" s="966"/>
      <c r="AE117" s="967"/>
      <c r="AF117" s="968">
        <v>1405073</v>
      </c>
      <c r="AG117" s="966"/>
      <c r="AH117" s="966"/>
      <c r="AI117" s="966"/>
      <c r="AJ117" s="967"/>
      <c r="AK117" s="968">
        <v>1422145</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293</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441</v>
      </c>
      <c r="BP119" s="992"/>
      <c r="BQ119" s="986">
        <v>17266475</v>
      </c>
      <c r="BR119" s="987"/>
      <c r="BS119" s="987"/>
      <c r="BT119" s="987"/>
      <c r="BU119" s="987"/>
      <c r="BV119" s="987">
        <v>17914727</v>
      </c>
      <c r="BW119" s="987"/>
      <c r="BX119" s="987"/>
      <c r="BY119" s="987"/>
      <c r="BZ119" s="987"/>
      <c r="CA119" s="987">
        <v>17136092</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3723228</v>
      </c>
      <c r="BR120" s="918"/>
      <c r="BS120" s="918"/>
      <c r="BT120" s="918"/>
      <c r="BU120" s="918"/>
      <c r="BV120" s="918">
        <v>3657276</v>
      </c>
      <c r="BW120" s="918"/>
      <c r="BX120" s="918"/>
      <c r="BY120" s="918"/>
      <c r="BZ120" s="918"/>
      <c r="CA120" s="918">
        <v>3519910</v>
      </c>
      <c r="CB120" s="918"/>
      <c r="CC120" s="918"/>
      <c r="CD120" s="918"/>
      <c r="CE120" s="918"/>
      <c r="CF120" s="931">
        <v>62.5</v>
      </c>
      <c r="CG120" s="932"/>
      <c r="CH120" s="932"/>
      <c r="CI120" s="932"/>
      <c r="CJ120" s="932"/>
      <c r="CK120" s="993" t="s">
        <v>445</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4799400</v>
      </c>
      <c r="DM120" s="918"/>
      <c r="DN120" s="918"/>
      <c r="DO120" s="918"/>
      <c r="DP120" s="918"/>
      <c r="DQ120" s="918">
        <v>4467845</v>
      </c>
      <c r="DR120" s="918"/>
      <c r="DS120" s="918"/>
      <c r="DT120" s="918"/>
      <c r="DU120" s="918"/>
      <c r="DV120" s="919">
        <v>79.3</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819340</v>
      </c>
      <c r="BR121" s="913"/>
      <c r="BS121" s="913"/>
      <c r="BT121" s="913"/>
      <c r="BU121" s="913"/>
      <c r="BV121" s="913">
        <v>776355</v>
      </c>
      <c r="BW121" s="913"/>
      <c r="BX121" s="913"/>
      <c r="BY121" s="913"/>
      <c r="BZ121" s="913"/>
      <c r="CA121" s="913">
        <v>742188</v>
      </c>
      <c r="CB121" s="913"/>
      <c r="CC121" s="913"/>
      <c r="CD121" s="913"/>
      <c r="CE121" s="913"/>
      <c r="CF121" s="907">
        <v>13.2</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17355</v>
      </c>
      <c r="DH121" s="913"/>
      <c r="DI121" s="913"/>
      <c r="DJ121" s="913"/>
      <c r="DK121" s="913"/>
      <c r="DL121" s="913">
        <v>20736</v>
      </c>
      <c r="DM121" s="913"/>
      <c r="DN121" s="913"/>
      <c r="DO121" s="913"/>
      <c r="DP121" s="913"/>
      <c r="DQ121" s="913">
        <v>20407</v>
      </c>
      <c r="DR121" s="913"/>
      <c r="DS121" s="913"/>
      <c r="DT121" s="913"/>
      <c r="DU121" s="913"/>
      <c r="DV121" s="914">
        <v>0.4</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9015040</v>
      </c>
      <c r="BR122" s="987"/>
      <c r="BS122" s="987"/>
      <c r="BT122" s="987"/>
      <c r="BU122" s="987"/>
      <c r="BV122" s="987">
        <v>9178438</v>
      </c>
      <c r="BW122" s="987"/>
      <c r="BX122" s="987"/>
      <c r="BY122" s="987"/>
      <c r="BZ122" s="987"/>
      <c r="CA122" s="987">
        <v>10308556</v>
      </c>
      <c r="CB122" s="987"/>
      <c r="CC122" s="987"/>
      <c r="CD122" s="987"/>
      <c r="CE122" s="987"/>
      <c r="CF122" s="1004">
        <v>182.9</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449</v>
      </c>
      <c r="BP123" s="992"/>
      <c r="BQ123" s="1050">
        <v>13557608</v>
      </c>
      <c r="BR123" s="1051"/>
      <c r="BS123" s="1051"/>
      <c r="BT123" s="1051"/>
      <c r="BU123" s="1051"/>
      <c r="BV123" s="1051">
        <v>13612069</v>
      </c>
      <c r="BW123" s="1051"/>
      <c r="BX123" s="1051"/>
      <c r="BY123" s="1051"/>
      <c r="BZ123" s="1051"/>
      <c r="CA123" s="1051">
        <v>14570654</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70.400000000000006</v>
      </c>
      <c r="BR124" s="1014"/>
      <c r="BS124" s="1014"/>
      <c r="BT124" s="1014"/>
      <c r="BU124" s="1014"/>
      <c r="BV124" s="1014">
        <v>79.099999999999994</v>
      </c>
      <c r="BW124" s="1014"/>
      <c r="BX124" s="1014"/>
      <c r="BY124" s="1014"/>
      <c r="BZ124" s="1014"/>
      <c r="CA124" s="1014">
        <v>45.5</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4892191</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v>145617</v>
      </c>
      <c r="DH126" s="913"/>
      <c r="DI126" s="913"/>
      <c r="DJ126" s="913"/>
      <c r="DK126" s="913"/>
      <c r="DL126" s="913">
        <v>151272</v>
      </c>
      <c r="DM126" s="913"/>
      <c r="DN126" s="913"/>
      <c r="DO126" s="913"/>
      <c r="DP126" s="913"/>
      <c r="DQ126" s="913">
        <v>138301</v>
      </c>
      <c r="DR126" s="913"/>
      <c r="DS126" s="913"/>
      <c r="DT126" s="913"/>
      <c r="DU126" s="913"/>
      <c r="DV126" s="914">
        <v>2.5</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25826</v>
      </c>
      <c r="AB128" s="1033"/>
      <c r="AC128" s="1033"/>
      <c r="AD128" s="1033"/>
      <c r="AE128" s="1034"/>
      <c r="AF128" s="1035">
        <v>25790</v>
      </c>
      <c r="AG128" s="1033"/>
      <c r="AH128" s="1033"/>
      <c r="AI128" s="1033"/>
      <c r="AJ128" s="1034"/>
      <c r="AK128" s="1035">
        <v>52893</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14.3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5976966</v>
      </c>
      <c r="AB129" s="946"/>
      <c r="AC129" s="946"/>
      <c r="AD129" s="946"/>
      <c r="AE129" s="947"/>
      <c r="AF129" s="948">
        <v>6144197</v>
      </c>
      <c r="AG129" s="946"/>
      <c r="AH129" s="946"/>
      <c r="AI129" s="946"/>
      <c r="AJ129" s="947"/>
      <c r="AK129" s="948">
        <v>6336403</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19.3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712817</v>
      </c>
      <c r="AB130" s="946"/>
      <c r="AC130" s="946"/>
      <c r="AD130" s="946"/>
      <c r="AE130" s="947"/>
      <c r="AF130" s="948">
        <v>711296</v>
      </c>
      <c r="AG130" s="946"/>
      <c r="AH130" s="946"/>
      <c r="AI130" s="946"/>
      <c r="AJ130" s="947"/>
      <c r="AK130" s="948">
        <v>701014</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12.2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5264149</v>
      </c>
      <c r="AB131" s="973"/>
      <c r="AC131" s="973"/>
      <c r="AD131" s="973"/>
      <c r="AE131" s="974"/>
      <c r="AF131" s="972">
        <v>5432901</v>
      </c>
      <c r="AG131" s="973"/>
      <c r="AH131" s="973"/>
      <c r="AI131" s="973"/>
      <c r="AJ131" s="974"/>
      <c r="AK131" s="972">
        <v>5635389</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45.5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12.60384157</v>
      </c>
      <c r="AB132" s="1084"/>
      <c r="AC132" s="1084"/>
      <c r="AD132" s="1084"/>
      <c r="AE132" s="1085"/>
      <c r="AF132" s="1086">
        <v>12.295217600000001</v>
      </c>
      <c r="AG132" s="1084"/>
      <c r="AH132" s="1084"/>
      <c r="AI132" s="1084"/>
      <c r="AJ132" s="1085"/>
      <c r="AK132" s="1086">
        <v>11.857885939999999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11.3</v>
      </c>
      <c r="AB133" s="1067"/>
      <c r="AC133" s="1067"/>
      <c r="AD133" s="1067"/>
      <c r="AE133" s="1068"/>
      <c r="AF133" s="1066">
        <v>11.9</v>
      </c>
      <c r="AG133" s="1067"/>
      <c r="AH133" s="1067"/>
      <c r="AI133" s="1067"/>
      <c r="AJ133" s="1068"/>
      <c r="AK133" s="1066">
        <v>12.2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cB7D+jxRXDqVtnfstt048w555GxIPm7H06X4HmyYEB+gwrmkYP+G8/cPFemzW8+1Ur/gyuxj41JgbpEEwyODw==" saltValue="oW/NZ8gbwD63HDCkWP/9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S6WMw1GoivRDG+fcz72DQyNp5lNPg0EL48xTK8s3LE24cWqw+1W3JpEJP5VnYU7XCgaklKJq88RK8Yg5nxMfdQ==" saltValue="k3wZIOnNPf1DzJCDWv5/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tzH3tmhxREfSuRImCgfYvBhFX6Qmz5Q0B5lEGvF0aXRv8j3g3s6zSi2csLD3UK/AO2xOYvFRwZH8tZZ5D1Zfw==" saltValue="qoNpzuqFQ9vs3RTcgkswN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1987866</v>
      </c>
      <c r="AP9" s="262">
        <v>87842</v>
      </c>
      <c r="AQ9" s="263">
        <v>83961</v>
      </c>
      <c r="AR9" s="264">
        <v>4.5999999999999996</v>
      </c>
    </row>
    <row r="10" spans="1:46" ht="13.5" customHeight="1" x14ac:dyDescent="0.2">
      <c r="A10" s="247"/>
      <c r="AK10" s="1103" t="s">
        <v>484</v>
      </c>
      <c r="AL10" s="1104"/>
      <c r="AM10" s="1104"/>
      <c r="AN10" s="1105"/>
      <c r="AO10" s="265">
        <v>326821</v>
      </c>
      <c r="AP10" s="265">
        <v>14442</v>
      </c>
      <c r="AQ10" s="266">
        <v>9090</v>
      </c>
      <c r="AR10" s="267">
        <v>58.9</v>
      </c>
    </row>
    <row r="11" spans="1:46" ht="13.5" customHeight="1" x14ac:dyDescent="0.2">
      <c r="A11" s="247"/>
      <c r="AK11" s="1103" t="s">
        <v>485</v>
      </c>
      <c r="AL11" s="1104"/>
      <c r="AM11" s="1104"/>
      <c r="AN11" s="1105"/>
      <c r="AO11" s="265" t="s">
        <v>486</v>
      </c>
      <c r="AP11" s="265" t="s">
        <v>486</v>
      </c>
      <c r="AQ11" s="266">
        <v>842</v>
      </c>
      <c r="AR11" s="267" t="s">
        <v>486</v>
      </c>
    </row>
    <row r="12" spans="1:46" ht="13.5" customHeight="1" x14ac:dyDescent="0.2">
      <c r="A12" s="247"/>
      <c r="AK12" s="1103" t="s">
        <v>487</v>
      </c>
      <c r="AL12" s="1104"/>
      <c r="AM12" s="1104"/>
      <c r="AN12" s="1105"/>
      <c r="AO12" s="265" t="s">
        <v>486</v>
      </c>
      <c r="AP12" s="265" t="s">
        <v>486</v>
      </c>
      <c r="AQ12" s="266">
        <v>5</v>
      </c>
      <c r="AR12" s="267" t="s">
        <v>486</v>
      </c>
    </row>
    <row r="13" spans="1:46" ht="13.5" customHeight="1" x14ac:dyDescent="0.2">
      <c r="A13" s="247"/>
      <c r="AK13" s="1103" t="s">
        <v>488</v>
      </c>
      <c r="AL13" s="1104"/>
      <c r="AM13" s="1104"/>
      <c r="AN13" s="1105"/>
      <c r="AO13" s="265">
        <v>36223</v>
      </c>
      <c r="AP13" s="265">
        <v>1601</v>
      </c>
      <c r="AQ13" s="266">
        <v>2396</v>
      </c>
      <c r="AR13" s="267">
        <v>-33.200000000000003</v>
      </c>
    </row>
    <row r="14" spans="1:46" ht="13.5" customHeight="1" x14ac:dyDescent="0.2">
      <c r="A14" s="247"/>
      <c r="AK14" s="1103" t="s">
        <v>489</v>
      </c>
      <c r="AL14" s="1104"/>
      <c r="AM14" s="1104"/>
      <c r="AN14" s="1105"/>
      <c r="AO14" s="265">
        <v>35028</v>
      </c>
      <c r="AP14" s="265">
        <v>1548</v>
      </c>
      <c r="AQ14" s="266">
        <v>1197</v>
      </c>
      <c r="AR14" s="267">
        <v>29.3</v>
      </c>
    </row>
    <row r="15" spans="1:46" ht="13.5" customHeight="1" x14ac:dyDescent="0.2">
      <c r="A15" s="247"/>
      <c r="AK15" s="1106" t="s">
        <v>490</v>
      </c>
      <c r="AL15" s="1107"/>
      <c r="AM15" s="1107"/>
      <c r="AN15" s="1108"/>
      <c r="AO15" s="265">
        <v>-138216</v>
      </c>
      <c r="AP15" s="265">
        <v>-6108</v>
      </c>
      <c r="AQ15" s="266">
        <v>-4989</v>
      </c>
      <c r="AR15" s="267">
        <v>22.4</v>
      </c>
    </row>
    <row r="16" spans="1:46" ht="13" x14ac:dyDescent="0.2">
      <c r="A16" s="247"/>
      <c r="AK16" s="1106" t="s">
        <v>176</v>
      </c>
      <c r="AL16" s="1107"/>
      <c r="AM16" s="1107"/>
      <c r="AN16" s="1108"/>
      <c r="AO16" s="265">
        <v>2247722</v>
      </c>
      <c r="AP16" s="265">
        <v>99325</v>
      </c>
      <c r="AQ16" s="266">
        <v>92501</v>
      </c>
      <c r="AR16" s="267">
        <v>7.4</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8.17</v>
      </c>
      <c r="AP21" s="278">
        <v>7.91</v>
      </c>
      <c r="AQ21" s="279">
        <v>0.26</v>
      </c>
      <c r="AS21" s="280"/>
      <c r="AT21" s="276"/>
    </row>
    <row r="22" spans="1:46" s="248" customFormat="1" ht="13" x14ac:dyDescent="0.2">
      <c r="A22" s="276"/>
      <c r="AK22" s="1109" t="s">
        <v>496</v>
      </c>
      <c r="AL22" s="1110"/>
      <c r="AM22" s="1110"/>
      <c r="AN22" s="1111"/>
      <c r="AO22" s="281">
        <v>95.7</v>
      </c>
      <c r="AP22" s="282">
        <v>97.2</v>
      </c>
      <c r="AQ22" s="283">
        <v>-1.5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1114601</v>
      </c>
      <c r="AP32" s="291">
        <v>49253</v>
      </c>
      <c r="AQ32" s="292">
        <v>33492</v>
      </c>
      <c r="AR32" s="293">
        <v>47.1</v>
      </c>
    </row>
    <row r="33" spans="1:46" ht="13.5" customHeight="1" x14ac:dyDescent="0.2">
      <c r="A33" s="247"/>
      <c r="AK33" s="1117" t="s">
        <v>501</v>
      </c>
      <c r="AL33" s="1118"/>
      <c r="AM33" s="1118"/>
      <c r="AN33" s="1119"/>
      <c r="AO33" s="291" t="s">
        <v>486</v>
      </c>
      <c r="AP33" s="291" t="s">
        <v>486</v>
      </c>
      <c r="AQ33" s="292" t="s">
        <v>486</v>
      </c>
      <c r="AR33" s="293" t="s">
        <v>486</v>
      </c>
    </row>
    <row r="34" spans="1:46" ht="27" customHeight="1" x14ac:dyDescent="0.2">
      <c r="A34" s="247"/>
      <c r="AK34" s="1117" t="s">
        <v>502</v>
      </c>
      <c r="AL34" s="1118"/>
      <c r="AM34" s="1118"/>
      <c r="AN34" s="1119"/>
      <c r="AO34" s="291" t="s">
        <v>486</v>
      </c>
      <c r="AP34" s="291" t="s">
        <v>486</v>
      </c>
      <c r="AQ34" s="292" t="s">
        <v>486</v>
      </c>
      <c r="AR34" s="293" t="s">
        <v>486</v>
      </c>
    </row>
    <row r="35" spans="1:46" ht="27" customHeight="1" x14ac:dyDescent="0.2">
      <c r="A35" s="247"/>
      <c r="AK35" s="1117" t="s">
        <v>503</v>
      </c>
      <c r="AL35" s="1118"/>
      <c r="AM35" s="1118"/>
      <c r="AN35" s="1119"/>
      <c r="AO35" s="291">
        <v>272333</v>
      </c>
      <c r="AP35" s="291">
        <v>12034</v>
      </c>
      <c r="AQ35" s="292">
        <v>10423</v>
      </c>
      <c r="AR35" s="293">
        <v>15.5</v>
      </c>
    </row>
    <row r="36" spans="1:46" ht="27" customHeight="1" x14ac:dyDescent="0.2">
      <c r="A36" s="247"/>
      <c r="AK36" s="1117" t="s">
        <v>504</v>
      </c>
      <c r="AL36" s="1118"/>
      <c r="AM36" s="1118"/>
      <c r="AN36" s="1119"/>
      <c r="AO36" s="291">
        <v>35211</v>
      </c>
      <c r="AP36" s="291">
        <v>1556</v>
      </c>
      <c r="AQ36" s="292">
        <v>3289</v>
      </c>
      <c r="AR36" s="293">
        <v>-52.7</v>
      </c>
    </row>
    <row r="37" spans="1:46" ht="13.5" customHeight="1" x14ac:dyDescent="0.2">
      <c r="A37" s="247"/>
      <c r="AK37" s="1117" t="s">
        <v>505</v>
      </c>
      <c r="AL37" s="1118"/>
      <c r="AM37" s="1118"/>
      <c r="AN37" s="1119"/>
      <c r="AO37" s="291" t="s">
        <v>486</v>
      </c>
      <c r="AP37" s="291" t="s">
        <v>486</v>
      </c>
      <c r="AQ37" s="292">
        <v>152</v>
      </c>
      <c r="AR37" s="293" t="s">
        <v>486</v>
      </c>
    </row>
    <row r="38" spans="1:46" ht="27" customHeight="1" x14ac:dyDescent="0.2">
      <c r="A38" s="247"/>
      <c r="AK38" s="1120" t="s">
        <v>506</v>
      </c>
      <c r="AL38" s="1121"/>
      <c r="AM38" s="1121"/>
      <c r="AN38" s="1122"/>
      <c r="AO38" s="294" t="s">
        <v>486</v>
      </c>
      <c r="AP38" s="294" t="s">
        <v>486</v>
      </c>
      <c r="AQ38" s="295">
        <v>2</v>
      </c>
      <c r="AR38" s="283" t="s">
        <v>486</v>
      </c>
      <c r="AS38" s="290"/>
    </row>
    <row r="39" spans="1:46" ht="13" x14ac:dyDescent="0.2">
      <c r="A39" s="247"/>
      <c r="AK39" s="1120" t="s">
        <v>507</v>
      </c>
      <c r="AL39" s="1121"/>
      <c r="AM39" s="1121"/>
      <c r="AN39" s="1122"/>
      <c r="AO39" s="291">
        <v>-52893</v>
      </c>
      <c r="AP39" s="291">
        <v>-2337</v>
      </c>
      <c r="AQ39" s="292">
        <v>-2605</v>
      </c>
      <c r="AR39" s="293">
        <v>-10.3</v>
      </c>
      <c r="AS39" s="290"/>
    </row>
    <row r="40" spans="1:46" ht="27" customHeight="1" x14ac:dyDescent="0.2">
      <c r="A40" s="247"/>
      <c r="AK40" s="1117" t="s">
        <v>508</v>
      </c>
      <c r="AL40" s="1118"/>
      <c r="AM40" s="1118"/>
      <c r="AN40" s="1119"/>
      <c r="AO40" s="291">
        <v>-701014</v>
      </c>
      <c r="AP40" s="291">
        <v>-30977</v>
      </c>
      <c r="AQ40" s="292">
        <v>-28956</v>
      </c>
      <c r="AR40" s="293">
        <v>7</v>
      </c>
      <c r="AS40" s="290"/>
    </row>
    <row r="41" spans="1:46" ht="13" x14ac:dyDescent="0.2">
      <c r="A41" s="247"/>
      <c r="AK41" s="1123" t="s">
        <v>286</v>
      </c>
      <c r="AL41" s="1124"/>
      <c r="AM41" s="1124"/>
      <c r="AN41" s="1125"/>
      <c r="AO41" s="291">
        <v>668238</v>
      </c>
      <c r="AP41" s="291">
        <v>29529</v>
      </c>
      <c r="AQ41" s="292">
        <v>15797</v>
      </c>
      <c r="AR41" s="293">
        <v>86.9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1241409</v>
      </c>
      <c r="AN51" s="313">
        <v>53780</v>
      </c>
      <c r="AO51" s="314">
        <v>-54.7</v>
      </c>
      <c r="AP51" s="315">
        <v>52068</v>
      </c>
      <c r="AQ51" s="316">
        <v>1.6</v>
      </c>
      <c r="AR51" s="317">
        <v>-56.3</v>
      </c>
    </row>
    <row r="52" spans="1:44" ht="13" x14ac:dyDescent="0.2">
      <c r="A52" s="247"/>
      <c r="AK52" s="318"/>
      <c r="AL52" s="319" t="s">
        <v>518</v>
      </c>
      <c r="AM52" s="320">
        <v>222441</v>
      </c>
      <c r="AN52" s="321">
        <v>9637</v>
      </c>
      <c r="AO52" s="322">
        <v>-39.700000000000003</v>
      </c>
      <c r="AP52" s="323">
        <v>26936</v>
      </c>
      <c r="AQ52" s="324">
        <v>3.4</v>
      </c>
      <c r="AR52" s="325">
        <v>-43.1</v>
      </c>
    </row>
    <row r="53" spans="1:44" ht="13" x14ac:dyDescent="0.2">
      <c r="A53" s="247"/>
      <c r="AK53" s="303" t="s">
        <v>519</v>
      </c>
      <c r="AL53" s="304"/>
      <c r="AM53" s="312">
        <v>1033903</v>
      </c>
      <c r="AN53" s="313">
        <v>44970</v>
      </c>
      <c r="AO53" s="314">
        <v>-16.399999999999999</v>
      </c>
      <c r="AP53" s="315">
        <v>56181</v>
      </c>
      <c r="AQ53" s="316">
        <v>7.9</v>
      </c>
      <c r="AR53" s="317">
        <v>-24.3</v>
      </c>
    </row>
    <row r="54" spans="1:44" ht="13" x14ac:dyDescent="0.2">
      <c r="A54" s="247"/>
      <c r="AK54" s="318"/>
      <c r="AL54" s="319" t="s">
        <v>518</v>
      </c>
      <c r="AM54" s="320">
        <v>419841</v>
      </c>
      <c r="AN54" s="321">
        <v>18261</v>
      </c>
      <c r="AO54" s="322">
        <v>89.5</v>
      </c>
      <c r="AP54" s="323">
        <v>32039</v>
      </c>
      <c r="AQ54" s="324">
        <v>18.899999999999999</v>
      </c>
      <c r="AR54" s="325">
        <v>70.599999999999994</v>
      </c>
    </row>
    <row r="55" spans="1:44" ht="13" x14ac:dyDescent="0.2">
      <c r="A55" s="247"/>
      <c r="AK55" s="303" t="s">
        <v>520</v>
      </c>
      <c r="AL55" s="304"/>
      <c r="AM55" s="312">
        <v>1266265</v>
      </c>
      <c r="AN55" s="313">
        <v>55271</v>
      </c>
      <c r="AO55" s="314">
        <v>22.9</v>
      </c>
      <c r="AP55" s="315">
        <v>47730</v>
      </c>
      <c r="AQ55" s="316">
        <v>-15</v>
      </c>
      <c r="AR55" s="317">
        <v>37.9</v>
      </c>
    </row>
    <row r="56" spans="1:44" ht="13" x14ac:dyDescent="0.2">
      <c r="A56" s="247"/>
      <c r="AK56" s="318"/>
      <c r="AL56" s="319" t="s">
        <v>518</v>
      </c>
      <c r="AM56" s="320">
        <v>700857</v>
      </c>
      <c r="AN56" s="321">
        <v>30592</v>
      </c>
      <c r="AO56" s="322">
        <v>67.5</v>
      </c>
      <c r="AP56" s="323">
        <v>26378</v>
      </c>
      <c r="AQ56" s="324">
        <v>-17.7</v>
      </c>
      <c r="AR56" s="325">
        <v>85.2</v>
      </c>
    </row>
    <row r="57" spans="1:44" ht="13" x14ac:dyDescent="0.2">
      <c r="A57" s="247"/>
      <c r="AK57" s="303" t="s">
        <v>521</v>
      </c>
      <c r="AL57" s="304"/>
      <c r="AM57" s="312">
        <v>3024449</v>
      </c>
      <c r="AN57" s="313">
        <v>132263</v>
      </c>
      <c r="AO57" s="314">
        <v>139.30000000000001</v>
      </c>
      <c r="AP57" s="315">
        <v>61921</v>
      </c>
      <c r="AQ57" s="316">
        <v>29.7</v>
      </c>
      <c r="AR57" s="317">
        <v>109.6</v>
      </c>
    </row>
    <row r="58" spans="1:44" ht="13" x14ac:dyDescent="0.2">
      <c r="A58" s="247"/>
      <c r="AK58" s="318"/>
      <c r="AL58" s="319" t="s">
        <v>518</v>
      </c>
      <c r="AM58" s="320">
        <v>500227</v>
      </c>
      <c r="AN58" s="321">
        <v>21875</v>
      </c>
      <c r="AO58" s="322">
        <v>-28.5</v>
      </c>
      <c r="AP58" s="323">
        <v>34719</v>
      </c>
      <c r="AQ58" s="324">
        <v>31.6</v>
      </c>
      <c r="AR58" s="325">
        <v>-60.1</v>
      </c>
    </row>
    <row r="59" spans="1:44" ht="13" x14ac:dyDescent="0.2">
      <c r="A59" s="247"/>
      <c r="AK59" s="303" t="s">
        <v>522</v>
      </c>
      <c r="AL59" s="304"/>
      <c r="AM59" s="312">
        <v>1036008</v>
      </c>
      <c r="AN59" s="313">
        <v>45780</v>
      </c>
      <c r="AO59" s="314">
        <v>-65.400000000000006</v>
      </c>
      <c r="AP59" s="315">
        <v>62764</v>
      </c>
      <c r="AQ59" s="316">
        <v>1.4</v>
      </c>
      <c r="AR59" s="317">
        <v>-66.8</v>
      </c>
    </row>
    <row r="60" spans="1:44" ht="13" x14ac:dyDescent="0.2">
      <c r="A60" s="247"/>
      <c r="AK60" s="318"/>
      <c r="AL60" s="319" t="s">
        <v>518</v>
      </c>
      <c r="AM60" s="320">
        <v>650560</v>
      </c>
      <c r="AN60" s="321">
        <v>28748</v>
      </c>
      <c r="AO60" s="322">
        <v>31.4</v>
      </c>
      <c r="AP60" s="323">
        <v>36476</v>
      </c>
      <c r="AQ60" s="324">
        <v>5.0999999999999996</v>
      </c>
      <c r="AR60" s="325">
        <v>26.3</v>
      </c>
    </row>
    <row r="61" spans="1:44" ht="13" x14ac:dyDescent="0.2">
      <c r="A61" s="247"/>
      <c r="AK61" s="303" t="s">
        <v>523</v>
      </c>
      <c r="AL61" s="326"/>
      <c r="AM61" s="312">
        <v>1520407</v>
      </c>
      <c r="AN61" s="313">
        <v>66413</v>
      </c>
      <c r="AO61" s="314">
        <v>5.0999999999999996</v>
      </c>
      <c r="AP61" s="315">
        <v>56133</v>
      </c>
      <c r="AQ61" s="327">
        <v>5.0999999999999996</v>
      </c>
      <c r="AR61" s="317">
        <v>0</v>
      </c>
    </row>
    <row r="62" spans="1:44" ht="13" x14ac:dyDescent="0.2">
      <c r="A62" s="247"/>
      <c r="AK62" s="318"/>
      <c r="AL62" s="319" t="s">
        <v>518</v>
      </c>
      <c r="AM62" s="320">
        <v>498785</v>
      </c>
      <c r="AN62" s="321">
        <v>21823</v>
      </c>
      <c r="AO62" s="322">
        <v>24</v>
      </c>
      <c r="AP62" s="323">
        <v>31310</v>
      </c>
      <c r="AQ62" s="324">
        <v>8.3000000000000007</v>
      </c>
      <c r="AR62" s="325">
        <v>15.7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l0hIecSPEMsk8lgoEjdGZbfDR3E+LI9VFeXpbokOl5ZwAlHXLnFo63MAbtEJHJgGHO+6ajhPWaUe8cH2QmMRGg==" saltValue="03+CrslAcTFJatxsIHRK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z+NY3gLSS93gBZ8W4rSrZxTr6AZkUqIIpepq8MWNu4SbMPDEaEJOhHo1nSRGpy+i0i+2/NV/qdBOcT43yKKTUQ==" saltValue="WvTlso6VqccvHHKgcvj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3SnrsXHTjg7RoulvFGh4+kvnu1B7GljkmjthdZ5Fi5EWoHaRuEZW6B3fm07siy9GbXal6NxBDbEXMyhLVe10oQ==" saltValue="CHFh+SIWPqmPYJEt1eLe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10.26</v>
      </c>
      <c r="G47" s="12">
        <v>11.42</v>
      </c>
      <c r="H47" s="12">
        <v>23.23</v>
      </c>
      <c r="I47" s="12">
        <v>27.73</v>
      </c>
      <c r="J47" s="13">
        <v>28.3</v>
      </c>
    </row>
    <row r="48" spans="2:10" ht="57.75" customHeight="1" x14ac:dyDescent="0.2">
      <c r="B48" s="14"/>
      <c r="C48" s="1128" t="s">
        <v>4</v>
      </c>
      <c r="D48" s="1128"/>
      <c r="E48" s="1129"/>
      <c r="F48" s="15">
        <v>13.86</v>
      </c>
      <c r="G48" s="16">
        <v>19.690000000000001</v>
      </c>
      <c r="H48" s="16">
        <v>10.99</v>
      </c>
      <c r="I48" s="16">
        <v>10.039999999999999</v>
      </c>
      <c r="J48" s="17">
        <v>16.510000000000002</v>
      </c>
    </row>
    <row r="49" spans="2:10" ht="57.75" customHeight="1" thickBot="1" x14ac:dyDescent="0.25">
      <c r="B49" s="18"/>
      <c r="C49" s="1130" t="s">
        <v>5</v>
      </c>
      <c r="D49" s="1130"/>
      <c r="E49" s="1131"/>
      <c r="F49" s="19">
        <v>6.51</v>
      </c>
      <c r="G49" s="20">
        <v>7.35</v>
      </c>
      <c r="H49" s="20">
        <v>2.3199999999999998</v>
      </c>
      <c r="I49" s="20">
        <v>4.4800000000000004</v>
      </c>
      <c r="J49" s="21">
        <v>8.18</v>
      </c>
    </row>
    <row r="50" spans="2:10" ht="13" x14ac:dyDescent="0.2"/>
  </sheetData>
  <sheetProtection algorithmName="SHA-512" hashValue="DQ1cnnSZPe6xok3vMERgOVQtQwPiK9o4ONKKwL+n6sr63URcEIxPob41CxHFskAwhZ/9FYktCt1nmK+TdwknFg==" saltValue="ye81QWqMc/e3QpQHaozz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