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E34366B6-E121-48C7-AA19-58A3D2FDAA0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l="1"/>
  <c r="AM35" i="10" l="1"/>
  <c r="AM36" i="10" s="1"/>
  <c r="BW34" i="10"/>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<sst xmlns="http://schemas.openxmlformats.org/spreadsheetml/2006/main" count="1169" uniqueCount="572">
  <si>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</si>
  <si>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</si>
  <si>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</si>
  <si>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</si>
  <si>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</si>
  <si>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</si>
  <si>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</si>
  <si>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</si>
  <si>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</si>
  <si>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</si>
  <si>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</si>
  <si>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</si>
  <si>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</si>
  <si>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</si>
  <si>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</si>
  <si>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</si>
  <si>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</si>
  <si>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</si>
  <si>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</si>
  <si>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</si>
  <si>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</si>
  <si>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</si>
  <si>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</si>
  <si>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</si>
  <si>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</si>
  <si>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</si>
  <si>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</si>
  <si>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</si>
  <si>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</si>
  <si>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</si>
  <si>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</si>
  <si>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</si>
  <si>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</si>
  <si>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</si>
  <si>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</si>
  <si>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</si>
  <si>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</si>
  <si>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</si>
  <si>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</si>
  <si>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</si>
  <si>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</si>
  <si>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</si>
  <si>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</si>
  <si>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</si>
  <si>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</si>
  <si>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</si>
  <si>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</si>
  <si>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</si>
  <si>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</si>
  <si>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</si>
  <si>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</si>
  <si>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</si>
  <si>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</si>
  <si>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</si>
  <si>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</si>
  <si>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</si>
  <si>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</si>
  <si>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</si>
  <si>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</si>
  <si>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</si>
  <si>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</si>
  <si>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</si>
  <si>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</si>
  <si>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</si>
  <si>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</si>
  <si>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</si>
  <si>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</si>
  <si>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</si>
  <si>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</si>
  <si>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</si>
  <si>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</si>
  <si>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</si>
  <si>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</si>
  <si>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</si>
  <si>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</si>
  <si>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</si>
  <si>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</si>
  <si>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</si>
  <si>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</si>
  <si>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</si>
  <si>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</si>
  <si>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</si>
  <si>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</si>
  <si>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</si>
  <si>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</si>
  <si>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</si>
  <si>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</si>
  <si>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</si>
  <si>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</si>
  <si>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</si>
  <si>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</si>
  <si>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</si>
  <si>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</si>
  <si>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</si>
  <si>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</si>
  <si>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</si>
  <si>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</si>
  <si>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</si>
  <si>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</si>
  <si>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</si>
  <si>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</si>
  <si>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</si>
  <si>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</si>
  <si>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</si>
  <si>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</si>
  <si>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</si>
  <si>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</si>
  <si>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</si>
  <si>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</si>
  <si>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</si>
  <si>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</si>
  <si>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</si>
  <si>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</si>
  <si>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</si>
  <si>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</si>
  <si>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</si>
  <si>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</si>
  <si>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</si>
  <si>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</si>
  <si>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</si>
  <si>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</si>
  <si>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</si>
  <si>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</si>
  <si>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</si>
  <si>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</si>
  <si>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</si>
  <si>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</si>
  <si>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</si>
  <si>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</si>
  <si>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</si>
  <si>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</si>
  <si>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</si>
  <si>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</si>
  <si>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</si>
  <si>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</si>
  <si>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</si>
  <si>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</si>
  <si>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</si>
  <si>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</si>
  <si>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</si>
  <si>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</si>
  <si>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</si>
  <si>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</si>
  <si>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</si>
  <si>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</si>
  <si>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</si>
  <si>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</si>
  <si>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</si>
  <si>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</si>
  <si>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</si>
  <si>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</si>
  <si>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</si>
  <si>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</si>
  <si>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</si>
  <si>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</si>
  <si>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</si>
  <si>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</si>
  <si>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</si>
  <si>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</si>
  <si>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</si>
  <si>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</si>
  <si>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</si>
  <si>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</si>
  <si>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</si>
  <si>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</si>
  <si>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</si>
  <si>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</si>
  <si>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</si>
  <si>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</si>
  <si>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</si>
  <si>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</si>
  <si>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</si>
  <si>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</si>
  <si>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</si>
  <si>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</si>
  <si>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</si>
  <si>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</si>
  <si>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</si>
  <si>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</si>
  <si>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</si>
  <si>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</si>
  <si>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</si>
  <si>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</si>
  <si>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</si>
  <si>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</si>
  <si>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</si>
  <si>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</si>
  <si>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</si>
  <si>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</si>
  <si>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</si>
  <si>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</si>
  <si>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</si>
  <si>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</si>
  <si>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</si>
  <si>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</si>
  <si>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</si>
  <si>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</si>
  <si>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</si>
  <si>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</si>
  <si>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</si>
  <si>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</si>
  <si>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</si>
  <si>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</si>
  <si>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</si>
  <si>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三重県多気町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</si>
  <si>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</si>
  <si>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</si>
  <si>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</si>
  <si>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</si>
  <si>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</si>
  <si>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</si>
  <si>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</si>
  <si>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</si>
  <si>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</si>
  <si>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</si>
  <si>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</si>
  <si>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</si>
  <si>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</si>
  <si>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</si>
  <si>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</si>
  <si>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</si>
  <si>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</si>
  <si>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</si>
  <si>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</si>
  <si>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</si>
  <si>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</si>
  <si>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</si>
  <si>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</si>
  <si>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</si>
  <si>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</si>
  <si>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</si>
  <si>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</si>
  <si>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</si>
  <si>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</si>
  <si>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</si>
  <si>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</si>
  <si>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</si>
  <si>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</si>
  <si>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</si>
  <si>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</si>
  <si>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</si>
  <si>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</si>
  <si>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</si>
  <si>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</si>
  <si>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</si>
  <si>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</si>
  <si>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</si>
  <si>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</si>
  <si>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</si>
  <si>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</si>
  <si>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</si>
  <si>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</si>
  <si>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</si>
  <si>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</si>
  <si>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</si>
  <si>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</si>
  <si>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</si>
  <si>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</si>
  <si>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</si>
  <si>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</si>
  <si>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</si>
  <si>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</si>
  <si>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</si>
  <si>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</si>
  <si>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</si>
  <si>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</si>
  <si>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</si>
  <si>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</si>
  <si>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</si>
  <si>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</si>
  <si>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</si>
  <si>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</si>
  <si>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</si>
  <si>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</si>
  <si>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</si>
  <si>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</si>
  <si>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</si>
  <si>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</si>
  <si>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</si>
  <si>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</si>
  <si>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</si>
  <si>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</si>
  <si>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</si>
  <si>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</si>
  <si>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</si>
  <si>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</si>
  <si>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</si>
  <si>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</si>
  <si>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</si>
  <si>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</si>
  <si>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</si>
  <si>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</si>
  <si>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</si>
  <si>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</si>
  <si>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</si>
  <si>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</si>
  <si>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</si>
  <si>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</si>
  <si>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</si>
  <si>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</si>
  <si>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</si>
  <si>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</si>
  <si>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</si>
  <si>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</si>
  <si>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</si>
  <si>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</si>
  <si>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</si>
  <si>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</si>
  <si>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</si>
  <si>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</si>
  <si>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</si>
  <si>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</si>
  <si>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</si>
  <si>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</si>
  <si>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</si>
  <si>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</si>
  <si>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</si>
  <si>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</si>
  <si>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</si>
  <si>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</si>
  <si>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</si>
  <si>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</si>
  <si>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</si>
  <si>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</si>
  <si>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</si>
  <si>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</si>
  <si>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</si>
  <si>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</si>
  <si>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</si>
  <si>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</si>
  <si>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</si>
  <si>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</si>
  <si>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</si>
  <si>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</si>
  <si>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</si>
  <si>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</si>
  <si>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</si>
  <si>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</si>
  <si>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</si>
  <si>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</si>
  <si>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</si>
  <si>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</si>
  <si>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</si>
  <si>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</si>
  <si>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</si>
  <si>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</si>
  <si>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</si>
  <si>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</si>
  <si>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</si>
  <si>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</si>
  <si>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</si>
  <si>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</si>
  <si>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</si>
  <si>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</si>
  <si>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</si>
  <si>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三重県多気町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</si>
  <si>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</si>
  <si>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</si>
  <si>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</si>
  <si>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</si>
  <si>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</si>
  <si>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</si>
  <si>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</si>
  <si>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</si>
  <si>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</si>
  <si>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</si>
  <si>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</si>
  <si>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</si>
  <si>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</si>
  <si>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</si>
  <si>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</si>
  <si>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</si>
  <si>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</si>
  <si>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</si>
  <si>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</si>
  <si>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</si>
  <si>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</si>
  <si>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</si>
  <si>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</si>
  <si>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</si>
  <si>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</si>
  <si>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</si>
  <si>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</si>
  <si>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</si>
  <si>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</si>
  <si>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</si>
  <si>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</si>
  <si>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</si>
  <si>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</si>
  <si>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</si>
  <si>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</si>
  <si>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</si>
  <si>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</si>
  <si>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</si>
  <si>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</si>
  <si>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</si>
  <si>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</si>
  <si>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</si>
  <si>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</si>
  <si>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</si>
  <si>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</si>
  <si>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</si>
  <si>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</si>
  <si>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</si>
  <si>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</si>
  <si>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</si>
  <si>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</si>
  <si>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</si>
  <si>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</si>
  <si>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</si>
  <si>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</si>
  <si>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</si>
  <si>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</si>
  <si>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</si>
  <si>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</si>
  <si>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</si>
  <si>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</si>
  <si>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</si>
  <si>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</si>
  <si>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</si>
  <si>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</si>
  <si>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</si>
  <si>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</si>
  <si>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</si>
  <si>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</si>
  <si>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</si>
  <si>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</si>
  <si>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</si>
  <si>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</si>
  <si>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</si>
  <si>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</si>
  <si>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</si>
  <si>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</si>
  <si>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</si>
  <si>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</si>
  <si>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</si>
  <si>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</si>
  <si>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</si>
  <si>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</si>
  <si>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</si>
  <si>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</si>
  <si>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</si>
  <si>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</si>
  <si>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</si>
  <si>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</si>
  <si>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</si>
  <si>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</si>
  <si>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</si>
  <si>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</si>
  <si>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</si>
  <si>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</si>
  <si>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</si>
  <si>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</si>
  <si>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</si>
  <si>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</si>
  <si>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</si>
  <si>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</si>
  <si>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</si>
  <si>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</si>
  <si>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</si>
  <si>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</si>
  <si>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</si>
  <si>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</si>
  <si>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</si>
  <si>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</si>
  <si>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</si>
  <si>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</si>
  <si>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</si>
  <si>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</si>
  <si>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</si>
  <si>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</si>
  <si>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</si>
  <si>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</si>
  <si>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</si>
  <si>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</si>
  <si>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</si>
  <si>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</si>
  <si>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</si>
  <si>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</si>
  <si>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</si>
  <si>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</si>
  <si>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</si>
  <si>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</si>
  <si>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</si>
  <si>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</si>
  <si>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</si>
  <si>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</si>
  <si>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</si>
  <si>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</si>
  <si>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</si>
  <si>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</si>
  <si>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</si>
  <si>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</si>
  <si>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</si>
  <si>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</si>
  <si>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</si>
  <si>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</si>
  <si>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</si>
  <si>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</si>
  <si>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</si>
  <si>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</si>
  <si>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</si>
  <si>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</si>
  <si>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</si>
  <si>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</si>
  <si>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</si>
  <si>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</si>
  <si>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</si>
  <si>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</si>
  <si>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</si>
  <si>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</si>
  <si>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</si>
  <si>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</si>
  <si>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</si>
  <si>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</si>
  <si>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</si>
  <si>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</si>
  <si>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</si>
  <si>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</si>
  <si>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</si>
  <si>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</si>
  <si>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</si>
  <si>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</si>
  <si>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</si>
  <si>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</si>
  <si>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</si>
  <si>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</si>
  <si>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</si>
  <si>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</si>
  <si>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</si>
  <si>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</si>
  <si>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</si>
  <si>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</si>
  <si>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水道事業会計</t>
  </si>
  <si>
    <t>下水道事業会計</t>
  </si>
  <si>
    <t>一般会計</t>
  </si>
  <si>
    <t>工業用水道事業会計</t>
  </si>
  <si>
    <t>国民健康保険特別会計</t>
  </si>
  <si>
    <t>介護保険特別会計</t>
  </si>
  <si>
    <t>後期高齢者医療保険特別会計</t>
  </si>
  <si>
    <t>住宅新築資金等貸付特別会計</t>
  </si>
  <si>
    <t>その他会計（赤字）</t>
  </si>
  <si>
    <t>その他会計（黒字）</t>
  </si>
  <si>
    <t>R02</t>
    <phoneticPr fontId="5"/>
  </si>
  <si>
    <t>R03</t>
    <phoneticPr fontId="5"/>
  </si>
  <si>
    <t>R04</t>
    <phoneticPr fontId="5"/>
  </si>
  <si>
    <t>R05</t>
    <phoneticPr fontId="5"/>
  </si>
  <si>
    <t>R06</t>
    <phoneticPr fontId="5"/>
  </si>
  <si>
    <t>教育福祉施設建設整備基金</t>
    <rPh sb="0" eb="2">
      <t>キョウイク</t>
    </rPh>
    <rPh sb="2" eb="4">
      <t>フクシ</t>
    </rPh>
    <rPh sb="4" eb="6">
      <t>シセツ</t>
    </rPh>
    <rPh sb="6" eb="8">
      <t>ケンセツ</t>
    </rPh>
    <rPh sb="8" eb="10">
      <t>セイビ</t>
    </rPh>
    <rPh sb="10" eb="12">
      <t>キキン</t>
    </rPh>
    <phoneticPr fontId="5"/>
  </si>
  <si>
    <t>ふるさと応援基金</t>
    <rPh sb="4" eb="6">
      <t>オウエン</t>
    </rPh>
    <rPh sb="6" eb="8">
      <t>キキン</t>
    </rPh>
    <phoneticPr fontId="2"/>
  </si>
  <si>
    <t>合併振興基金</t>
    <rPh sb="0" eb="2">
      <t>ガッペイ</t>
    </rPh>
    <rPh sb="2" eb="4">
      <t>シンコウ</t>
    </rPh>
    <rPh sb="4" eb="6">
      <t>キキン</t>
    </rPh>
    <phoneticPr fontId="2"/>
  </si>
  <si>
    <t>ふるさと振興基金</t>
    <rPh sb="4" eb="6">
      <t>シンコウ</t>
    </rPh>
    <rPh sb="6" eb="8">
      <t>キキン</t>
    </rPh>
    <phoneticPr fontId="2"/>
  </si>
  <si>
    <t>福祉基金</t>
    <rPh sb="0" eb="2">
      <t>フクシ</t>
    </rPh>
    <rPh sb="2" eb="4">
      <t>キキン</t>
    </rPh>
    <phoneticPr fontId="2"/>
  </si>
  <si>
    <t>三重県多気郡多気町松阪市学校組合一般会計</t>
  </si>
  <si>
    <t>松阪地区広域衛生組合一般会計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</si>
  <si>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</si>
  <si>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</si>
  <si>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</si>
  <si>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</si>
  <si>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</si>
  <si>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</si>
  <si>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</si>
  <si>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</si>
  <si>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</si>
  <si>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</si>
  <si>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</si>
  <si>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</si>
  <si>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</si>
  <si>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多気東部土地開発公社</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</si>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</sst>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81C8-4847-9616-4E4CD2A94F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42525</c:v>
                </c:pt>
                <c:pt idx="1">
                  <c:v>46961</c:v>
                </c:pt>
                <c:pt idx="2">
                  <c:v>60070</c:v>
                </c:pt>
                <c:pt idx="3">
                  <c:v>96585</c:v>
                </c:pt>
                <c:pt idx="4">
                  <c:v>98308</c:v>
                </c:pt>
              </c:numCache>
            </c:numRef>
          </c:val>
          <c:smooth val="0"/>
          <c:extLst>
            <c:ext xmlns:c16="http://schemas.microsoft.com/office/drawing/2014/chart" uri="{C3380CC4-5D6E-409C-BE32-E72D297353CC}">
              <c16:uniqueId val="{00000001-81C8-4847-9616-4E4CD2A94F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6.51</c:v>
                </c:pt>
                <c:pt idx="1">
                  <c:v>6.57</c:v>
                </c:pt>
                <c:pt idx="2">
                  <c:v>5.42</c:v>
                </c:pt>
                <c:pt idx="3">
                  <c:v>5.37</c:v>
                </c:pt>
                <c:pt idx="4">
                  <c:v>6.36</c:v>
                </c:pt>
              </c:numCache>
            </c:numRef>
          </c:val>
          <c:extLst>
            <c:ext xmlns:c16="http://schemas.microsoft.com/office/drawing/2014/chart" uri="{C3380CC4-5D6E-409C-BE32-E72D297353CC}">
              <c16:uniqueId val="{00000000-1DBD-4EBD-A0FE-A0631B1E76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55.49</c:v>
                </c:pt>
                <c:pt idx="1">
                  <c:v>63.88</c:v>
                </c:pt>
                <c:pt idx="2">
                  <c:v>66.5</c:v>
                </c:pt>
                <c:pt idx="3">
                  <c:v>67.27</c:v>
                </c:pt>
                <c:pt idx="4">
                  <c:v>68.2</c:v>
                </c:pt>
              </c:numCache>
            </c:numRef>
          </c:val>
          <c:extLst>
            <c:ext xmlns:c16="http://schemas.microsoft.com/office/drawing/2014/chart" uri="{C3380CC4-5D6E-409C-BE32-E72D297353CC}">
              <c16:uniqueId val="{00000001-1DBD-4EBD-A0FE-A0631B1E76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11.42</c:v>
                </c:pt>
                <c:pt idx="1">
                  <c:v>11.34</c:v>
                </c:pt>
                <c:pt idx="2">
                  <c:v>-0.38</c:v>
                </c:pt>
                <c:pt idx="3">
                  <c:v>1.34</c:v>
                </c:pt>
                <c:pt idx="4">
                  <c:v>4.84</c:v>
                </c:pt>
              </c:numCache>
            </c:numRef>
          </c:val>
          <c:smooth val="0"/>
          <c:extLst>
            <c:ext xmlns:c16="http://schemas.microsoft.com/office/drawing/2014/chart" uri="{C3380CC4-5D6E-409C-BE32-E72D297353CC}">
              <c16:uniqueId val="{00000002-1DBD-4EBD-A0FE-A0631B1E76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EA-4681-8D82-C227E398FB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EA-4681-8D82-C227E398FBC6}"/>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EA-4681-8D82-C227E398FBC6}"/>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7.0000000000000007E-2</c:v>
                </c:pt>
                <c:pt idx="4">
                  <c:v>#N/A</c:v>
                </c:pt>
                <c:pt idx="5">
                  <c:v>0.05</c:v>
                </c:pt>
                <c:pt idx="6">
                  <c:v>#N/A</c:v>
                </c:pt>
                <c:pt idx="7">
                  <c:v>0.52</c:v>
                </c:pt>
                <c:pt idx="8">
                  <c:v>#N/A</c:v>
                </c:pt>
                <c:pt idx="9">
                  <c:v>0.06</c:v>
                </c:pt>
              </c:numCache>
            </c:numRef>
          </c:val>
          <c:extLst>
            <c:ext xmlns:c16="http://schemas.microsoft.com/office/drawing/2014/chart" uri="{C3380CC4-5D6E-409C-BE32-E72D297353CC}">
              <c16:uniqueId val="{00000003-12EA-4681-8D82-C227E398FBC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0.63</c:v>
                </c:pt>
                <c:pt idx="2">
                  <c:v>#N/A</c:v>
                </c:pt>
                <c:pt idx="3">
                  <c:v>1.1299999999999999</c:v>
                </c:pt>
                <c:pt idx="4">
                  <c:v>#N/A</c:v>
                </c:pt>
                <c:pt idx="5">
                  <c:v>2.14</c:v>
                </c:pt>
                <c:pt idx="6">
                  <c:v>#N/A</c:v>
                </c:pt>
                <c:pt idx="7">
                  <c:v>0.86</c:v>
                </c:pt>
                <c:pt idx="8">
                  <c:v>#N/A</c:v>
                </c:pt>
                <c:pt idx="9">
                  <c:v>0.11</c:v>
                </c:pt>
              </c:numCache>
            </c:numRef>
          </c:val>
          <c:extLst>
            <c:ext xmlns:c16="http://schemas.microsoft.com/office/drawing/2014/chart" uri="{C3380CC4-5D6E-409C-BE32-E72D297353CC}">
              <c16:uniqueId val="{00000004-12EA-4681-8D82-C227E398FBC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0.6</c:v>
                </c:pt>
                <c:pt idx="6">
                  <c:v>#N/A</c:v>
                </c:pt>
                <c:pt idx="7">
                  <c:v>0.53</c:v>
                </c:pt>
                <c:pt idx="8">
                  <c:v>#N/A</c:v>
                </c:pt>
                <c:pt idx="9">
                  <c:v>0.46</c:v>
                </c:pt>
              </c:numCache>
            </c:numRef>
          </c:val>
          <c:extLst>
            <c:ext xmlns:c16="http://schemas.microsoft.com/office/drawing/2014/chart" uri="{C3380CC4-5D6E-409C-BE32-E72D297353CC}">
              <c16:uniqueId val="{00000005-12EA-4681-8D82-C227E398FBC6}"/>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5.14</c:v>
                </c:pt>
                <c:pt idx="2">
                  <c:v>#N/A</c:v>
                </c:pt>
                <c:pt idx="3">
                  <c:v>5.33</c:v>
                </c:pt>
                <c:pt idx="4">
                  <c:v>#N/A</c:v>
                </c:pt>
                <c:pt idx="5">
                  <c:v>5.89</c:v>
                </c:pt>
                <c:pt idx="6">
                  <c:v>#N/A</c:v>
                </c:pt>
                <c:pt idx="7">
                  <c:v>6.28</c:v>
                </c:pt>
                <c:pt idx="8">
                  <c:v>#N/A</c:v>
                </c:pt>
                <c:pt idx="9">
                  <c:v>6.22</c:v>
                </c:pt>
              </c:numCache>
            </c:numRef>
          </c:val>
          <c:extLst>
            <c:ext xmlns:c16="http://schemas.microsoft.com/office/drawing/2014/chart" uri="{C3380CC4-5D6E-409C-BE32-E72D297353CC}">
              <c16:uniqueId val="{00000006-12EA-4681-8D82-C227E398FBC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6.49</c:v>
                </c:pt>
                <c:pt idx="2">
                  <c:v>#N/A</c:v>
                </c:pt>
                <c:pt idx="3">
                  <c:v>6.56</c:v>
                </c:pt>
                <c:pt idx="4">
                  <c:v>#N/A</c:v>
                </c:pt>
                <c:pt idx="5">
                  <c:v>5.41</c:v>
                </c:pt>
                <c:pt idx="6">
                  <c:v>#N/A</c:v>
                </c:pt>
                <c:pt idx="7">
                  <c:v>5.36</c:v>
                </c:pt>
                <c:pt idx="8">
                  <c:v>#N/A</c:v>
                </c:pt>
                <c:pt idx="9">
                  <c:v>6.35</c:v>
                </c:pt>
              </c:numCache>
            </c:numRef>
          </c:val>
          <c:extLst>
            <c:ext xmlns:c16="http://schemas.microsoft.com/office/drawing/2014/chart" uri="{C3380CC4-5D6E-409C-BE32-E72D297353CC}">
              <c16:uniqueId val="{00000007-12EA-4681-8D82-C227E398FBC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13.5</c:v>
                </c:pt>
                <c:pt idx="2">
                  <c:v>#N/A</c:v>
                </c:pt>
                <c:pt idx="3">
                  <c:v>12.01</c:v>
                </c:pt>
                <c:pt idx="4">
                  <c:v>#N/A</c:v>
                </c:pt>
                <c:pt idx="5">
                  <c:v>11.73</c:v>
                </c:pt>
                <c:pt idx="6">
                  <c:v>#N/A</c:v>
                </c:pt>
                <c:pt idx="7">
                  <c:v>10.59</c:v>
                </c:pt>
                <c:pt idx="8">
                  <c:v>#N/A</c:v>
                </c:pt>
                <c:pt idx="9">
                  <c:v>9.34</c:v>
                </c:pt>
              </c:numCache>
            </c:numRef>
          </c:val>
          <c:extLst>
            <c:ext xmlns:c16="http://schemas.microsoft.com/office/drawing/2014/chart" uri="{C3380CC4-5D6E-409C-BE32-E72D297353CC}">
              <c16:uniqueId val="{00000008-12EA-4681-8D82-C227E398FBC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18.600000000000001</c:v>
                </c:pt>
                <c:pt idx="2">
                  <c:v>#N/A</c:v>
                </c:pt>
                <c:pt idx="3">
                  <c:v>17.489999999999998</c:v>
                </c:pt>
                <c:pt idx="4">
                  <c:v>#N/A</c:v>
                </c:pt>
                <c:pt idx="5">
                  <c:v>18.760000000000002</c:v>
                </c:pt>
                <c:pt idx="6">
                  <c:v>#N/A</c:v>
                </c:pt>
                <c:pt idx="7">
                  <c:v>18.489999999999998</c:v>
                </c:pt>
                <c:pt idx="8">
                  <c:v>#N/A</c:v>
                </c:pt>
                <c:pt idx="9">
                  <c:v>17.32</c:v>
                </c:pt>
              </c:numCache>
            </c:numRef>
          </c:val>
          <c:extLst>
            <c:ext xmlns:c16="http://schemas.microsoft.com/office/drawing/2014/chart" uri="{C3380CC4-5D6E-409C-BE32-E72D297353CC}">
              <c16:uniqueId val="{00000009-12EA-4681-8D82-C227E398FB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665</c:v>
                </c:pt>
                <c:pt idx="5">
                  <c:v>681</c:v>
                </c:pt>
                <c:pt idx="8">
                  <c:v>690</c:v>
                </c:pt>
                <c:pt idx="11">
                  <c:v>705</c:v>
                </c:pt>
                <c:pt idx="14">
                  <c:v>745</c:v>
                </c:pt>
              </c:numCache>
            </c:numRef>
          </c:val>
          <c:extLst>
            <c:ext xmlns:c16="http://schemas.microsoft.com/office/drawing/2014/chart" uri="{C3380CC4-5D6E-409C-BE32-E72D297353CC}">
              <c16:uniqueId val="{00000000-E653-4EB4-8E9C-5F3BA5793F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53-4EB4-8E9C-5F3BA5793F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53-4EB4-8E9C-5F3BA5793F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7</c:v>
                </c:pt>
                <c:pt idx="6">
                  <c:v>12</c:v>
                </c:pt>
                <c:pt idx="9">
                  <c:v>15</c:v>
                </c:pt>
                <c:pt idx="12">
                  <c:v>21</c:v>
                </c:pt>
              </c:numCache>
            </c:numRef>
          </c:val>
          <c:extLst>
            <c:ext xmlns:c16="http://schemas.microsoft.com/office/drawing/2014/chart" uri="{C3380CC4-5D6E-409C-BE32-E72D297353CC}">
              <c16:uniqueId val="{00000003-E653-4EB4-8E9C-5F3BA5793F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236</c:v>
                </c:pt>
                <c:pt idx="6">
                  <c:v>232</c:v>
                </c:pt>
                <c:pt idx="9">
                  <c:v>247</c:v>
                </c:pt>
                <c:pt idx="12">
                  <c:v>248</c:v>
                </c:pt>
              </c:numCache>
            </c:numRef>
          </c:val>
          <c:extLst>
            <c:ext xmlns:c16="http://schemas.microsoft.com/office/drawing/2014/chart" uri="{C3380CC4-5D6E-409C-BE32-E72D297353CC}">
              <c16:uniqueId val="{00000004-E653-4EB4-8E9C-5F3BA5793F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53-4EB4-8E9C-5F3BA5793F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53-4EB4-8E9C-5F3BA5793F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579</c:v>
                </c:pt>
                <c:pt idx="3">
                  <c:v>634</c:v>
                </c:pt>
                <c:pt idx="6">
                  <c:v>601</c:v>
                </c:pt>
                <c:pt idx="9">
                  <c:v>619</c:v>
                </c:pt>
                <c:pt idx="12">
                  <c:v>617</c:v>
                </c:pt>
              </c:numCache>
            </c:numRef>
          </c:val>
          <c:extLst>
            <c:ext xmlns:c16="http://schemas.microsoft.com/office/drawing/2014/chart" uri="{C3380CC4-5D6E-409C-BE32-E72D297353CC}">
              <c16:uniqueId val="{00000007-E653-4EB4-8E9C-5F3BA5793F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168</c:v>
                </c:pt>
                <c:pt idx="2">
                  <c:v>#N/A</c:v>
                </c:pt>
                <c:pt idx="3">
                  <c:v>#N/A</c:v>
                </c:pt>
                <c:pt idx="4">
                  <c:v>196</c:v>
                </c:pt>
                <c:pt idx="5">
                  <c:v>#N/A</c:v>
                </c:pt>
                <c:pt idx="6">
                  <c:v>#N/A</c:v>
                </c:pt>
                <c:pt idx="7">
                  <c:v>155</c:v>
                </c:pt>
                <c:pt idx="8">
                  <c:v>#N/A</c:v>
                </c:pt>
                <c:pt idx="9">
                  <c:v>#N/A</c:v>
                </c:pt>
                <c:pt idx="10">
                  <c:v>176</c:v>
                </c:pt>
                <c:pt idx="11">
                  <c:v>#N/A</c:v>
                </c:pt>
                <c:pt idx="12">
                  <c:v>#N/A</c:v>
                </c:pt>
                <c:pt idx="13">
                  <c:v>141</c:v>
                </c:pt>
                <c:pt idx="14">
                  <c:v>#N/A</c:v>
                </c:pt>
              </c:numCache>
            </c:numRef>
          </c:val>
          <c:smooth val="0"/>
          <c:extLst>
            <c:ext xmlns:c16="http://schemas.microsoft.com/office/drawing/2014/chart" uri="{C3380CC4-5D6E-409C-BE32-E72D297353CC}">
              <c16:uniqueId val="{00000008-E653-4EB4-8E9C-5F3BA5793F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7915</c:v>
                </c:pt>
                <c:pt idx="5">
                  <c:v>7812</c:v>
                </c:pt>
                <c:pt idx="8">
                  <c:v>5876</c:v>
                </c:pt>
                <c:pt idx="11">
                  <c:v>7395</c:v>
                </c:pt>
                <c:pt idx="14">
                  <c:v>7576</c:v>
                </c:pt>
              </c:numCache>
            </c:numRef>
          </c:val>
          <c:extLst>
            <c:ext xmlns:c16="http://schemas.microsoft.com/office/drawing/2014/chart" uri="{C3380CC4-5D6E-409C-BE32-E72D297353CC}">
              <c16:uniqueId val="{00000000-7B00-4BD0-B5AD-69092BCCDF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0</c:v>
                </c:pt>
                <c:pt idx="8">
                  <c:v>0</c:v>
                </c:pt>
                <c:pt idx="11">
                  <c:v>0</c:v>
                </c:pt>
                <c:pt idx="14">
                  <c:v>0</c:v>
                </c:pt>
              </c:numCache>
            </c:numRef>
          </c:val>
          <c:extLst>
            <c:ext xmlns:c16="http://schemas.microsoft.com/office/drawing/2014/chart" uri="{C3380CC4-5D6E-409C-BE32-E72D297353CC}">
              <c16:uniqueId val="{00000001-7B00-4BD0-B5AD-69092BCCDF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5639</c:v>
                </c:pt>
                <c:pt idx="5">
                  <c:v>6729</c:v>
                </c:pt>
                <c:pt idx="8">
                  <c:v>6872</c:v>
                </c:pt>
                <c:pt idx="11">
                  <c:v>7042</c:v>
                </c:pt>
                <c:pt idx="14">
                  <c:v>7408</c:v>
                </c:pt>
              </c:numCache>
            </c:numRef>
          </c:val>
          <c:extLst>
            <c:ext xmlns:c16="http://schemas.microsoft.com/office/drawing/2014/chart" uri="{C3380CC4-5D6E-409C-BE32-E72D297353CC}">
              <c16:uniqueId val="{00000002-7B00-4BD0-B5AD-69092BCCDF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00-4BD0-B5AD-69092BCCDF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00-4BD0-B5AD-69092BCCDF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00-4BD0-B5AD-69092BCCDF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1203</c:v>
                </c:pt>
                <c:pt idx="3">
                  <c:v>1173</c:v>
                </c:pt>
                <c:pt idx="6">
                  <c:v>1165</c:v>
                </c:pt>
                <c:pt idx="9">
                  <c:v>1144</c:v>
                </c:pt>
                <c:pt idx="12">
                  <c:v>1127</c:v>
                </c:pt>
              </c:numCache>
            </c:numRef>
          </c:val>
          <c:extLst>
            <c:ext xmlns:c16="http://schemas.microsoft.com/office/drawing/2014/chart" uri="{C3380CC4-5D6E-409C-BE32-E72D297353CC}">
              <c16:uniqueId val="{00000006-7B00-4BD0-B5AD-69092BCCDF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73</c:v>
                </c:pt>
                <c:pt idx="3">
                  <c:v>83</c:v>
                </c:pt>
                <c:pt idx="6">
                  <c:v>94</c:v>
                </c:pt>
                <c:pt idx="9">
                  <c:v>79</c:v>
                </c:pt>
                <c:pt idx="12">
                  <c:v>77</c:v>
                </c:pt>
              </c:numCache>
            </c:numRef>
          </c:val>
          <c:extLst>
            <c:ext xmlns:c16="http://schemas.microsoft.com/office/drawing/2014/chart" uri="{C3380CC4-5D6E-409C-BE32-E72D297353CC}">
              <c16:uniqueId val="{00000007-7B00-4BD0-B5AD-69092BCCDF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3149</c:v>
                </c:pt>
                <c:pt idx="3">
                  <c:v>2706</c:v>
                </c:pt>
                <c:pt idx="6">
                  <c:v>2441</c:v>
                </c:pt>
                <c:pt idx="9">
                  <c:v>2297</c:v>
                </c:pt>
                <c:pt idx="12">
                  <c:v>2151</c:v>
                </c:pt>
              </c:numCache>
            </c:numRef>
          </c:val>
          <c:extLst>
            <c:ext xmlns:c16="http://schemas.microsoft.com/office/drawing/2014/chart" uri="{C3380CC4-5D6E-409C-BE32-E72D297353CC}">
              <c16:uniqueId val="{00000008-7B00-4BD0-B5AD-69092BCCDF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B00-4BD0-B5AD-69092BCCDF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5988</c:v>
                </c:pt>
                <c:pt idx="3">
                  <c:v>5727</c:v>
                </c:pt>
                <c:pt idx="6">
                  <c:v>5441</c:v>
                </c:pt>
                <c:pt idx="9">
                  <c:v>6083</c:v>
                </c:pt>
                <c:pt idx="12">
                  <c:v>6682</c:v>
                </c:pt>
              </c:numCache>
            </c:numRef>
          </c:val>
          <c:extLst>
            <c:ext xmlns:c16="http://schemas.microsoft.com/office/drawing/2014/chart" uri="{C3380CC4-5D6E-409C-BE32-E72D297353CC}">
              <c16:uniqueId val="{0000000A-7B00-4BD0-B5AD-69092BCCDF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00-4BD0-B5AD-69092BCCDF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3636</c:v>
                </c:pt>
                <c:pt idx="1">
                  <c:v>3710</c:v>
                </c:pt>
                <c:pt idx="2">
                  <c:v>3919</c:v>
                </c:pt>
              </c:numCache>
            </c:numRef>
          </c:val>
          <c:extLst>
            <c:ext xmlns:c16="http://schemas.microsoft.com/office/drawing/2014/chart" uri="{C3380CC4-5D6E-409C-BE32-E72D297353CC}">
              <c16:uniqueId val="{00000000-6717-4E54-B87D-BBD019917A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477</c:v>
                </c:pt>
                <c:pt idx="1">
                  <c:v>507</c:v>
                </c:pt>
                <c:pt idx="2">
                  <c:v>531</c:v>
                </c:pt>
              </c:numCache>
            </c:numRef>
          </c:val>
          <c:extLst>
            <c:ext xmlns:c16="http://schemas.microsoft.com/office/drawing/2014/chart" uri="{C3380CC4-5D6E-409C-BE32-E72D297353CC}">
              <c16:uniqueId val="{00000001-6717-4E54-B87D-BBD019917A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2418</c:v>
                </c:pt>
                <c:pt idx="1">
                  <c:v>2867</c:v>
                </c:pt>
                <c:pt idx="2">
                  <c:v>3401</c:v>
                </c:pt>
              </c:numCache>
            </c:numRef>
          </c:val>
          <c:extLst>
            <c:ext xmlns:c16="http://schemas.microsoft.com/office/drawing/2014/chart" uri="{C3380CC4-5D6E-409C-BE32-E72D297353CC}">
              <c16:uniqueId val="{00000002-6717-4E54-B87D-BBD019917A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令和５年度は、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元利償還金・算入公債費ともの増加し、実質公債費比率の分子は増加した。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令和６年度にかけては、元利償還金は、微減し算入公債費は増加しているため、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は減少している。しかしながら、令和７年度以降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元利償還金が増加し、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算入公債費を上回る元利償還金が見込まれている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。そのため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、実質公債費比率の分子は増加傾向が予想されている。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地方債の借入については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普通交付税の基準財政需要額に対する算入率の高いものに限定するなどし実質公債比率の上昇を緩和していかなければならない。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満期一括償還地方債の起債は無し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令和４年度については地方債の現在高、公営企業債等繰入見込額の減少が進んだ。一方、充当可能基金は増加したが、基準財政需要額算入見込額は減少したため、充当可能財源等は減少に転じた。</a:t>
          </a:r>
          <a:endParaRPr lang="en-US"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400">
              <a:solidFill>
                <a:sysClr val="windowText" lastClr="000000"/>
              </a:solidFill>
              <a:effectLst/>
              <a:latin typeface="ＭＳ ゴシック" panose="020B0609070205080204" pitchFamily="49" charset="-128"/>
              <a:ea typeface="ＭＳ ゴシック" panose="020B0609070205080204" pitchFamily="49" charset="-128"/>
            </a:rPr>
            <a:t>令和５年度、令和６年度については、公営企業債等繰入見込額こそ減少しているものの、地方債現在高が大きく増加している。一方、充当可能基金や基準財政需要額算入見込額も上昇したため、将来負担比率の分子のマイナス幅が増加した。しかしながら、今後地方債の現在高が増加し、基金の取り崩しも進むため、分子のマイナス幅は縮小する見込みである。世代間での負担バランスを考慮しつつ将来負担額の抑制を行っていく必要がある。</a:t>
          </a: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年度末における基金総額は昨年度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７６６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百万円の増額となった。主な要因は財政調整基金が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２０９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百万円増加したことの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ほか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、ふるさと納税の増加に伴いふるさと応援基金が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２５４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合併振興基金が４００百万増加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したことによる。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教育・福祉施設建設整備基金は、統合小学校の整備事業に伴い、今後多額の取り崩しが予定されているが、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法及び条例に基づく適切な積立を続けるとともに、基金の取崩しに頼った財政運営にならないように中長期計画に基づき運営していく。他の目的基金については設置目的に基づき適切に運用管理を行う。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・ふるさと応援基金・・・ふるさと納税による寄附金収入について、基金に積立し、納税者の使途に応じて翌年度以降に利用。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・多気町、シャープ国際交流基金・・・国際交流事業、中学生等海外派遣事業に利用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・教育、福祉施設建設整備基金・・・定期積立７３．７百万円に対し、統合小学校整備事業の財源として１２８百万円を取り崩した。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・ふるさと振興基金・・・町内の商工業振興の為の電化製品購入費助成金、移住定住促進補助金などの財源に計５９．３百万円を取崩した。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・多気町、シャープ国際交流基金・・・国際交流関係事業に７．６百万円取崩した。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・合併振興基金・・・令和５年度～令和７年度にかけて積立を実施。令和５年度、６年度は４００百万円の積立を実施した。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教育、福祉施設建設整備基金については今後、小学校統合事業において活用が見込まれている。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積立に関しては条例に定める積立の額を維持しつつ、施設の更新費用を抑えることで基金に依存しない施設整備に努める。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令和２年度から新設したふるさと納税を活用するためのふるさと応援基金については、寄附者の思いを事業に反映できるように充当事業を精査のうえ活用していく。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他の基金については基金の設置目的に応じた効果が得られるよう基金の取崩しの際は、内容を精査する。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基金の取り崩しはなく、</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前年度剰余金の定期積立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２０８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百万円の積立を実施したことにより残高は増加している。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年度普通交付税再算定による追加交付の内、臨時財政対策債償還基金費分の積立にかかる増加。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臨時財政対策債の償還、また公債費負担の平準化の為に利用する。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
13,431
103.06
11,193,473
10,715,065
365,471
5,747,191
6,682,092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町内にある工業団地の影響により類似団体に比べ比率は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わずかに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高くなっている。しかし、ここ数年間は微減を続けており、税収増加にむけた取り組みを強化していく必要がある。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22860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10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154094</xdr:rowOff>
    </xdr:from>
    <xdr:to>
      <xdr:col>11</xdr:col>
      <xdr:colOff>31750</xdr:colOff>
      <xdr:row>42</xdr:row>
      <xdr:rowOff>170180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5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160037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83837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1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59707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103294</xdr:rowOff>
    </xdr:from>
    <xdr:to>
      <xdr:col>7</xdr:col>
      <xdr:colOff>31750</xdr:colOff>
      <xdr:row>43</xdr:row>
      <xdr:rowOff>33444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43621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歳出面では令和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年度に比べ、人件費、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で大きく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増加し、義務的経費全体として約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％増となった。一方、歳入面</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地方税</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においては、定額減税の影響で約２．３％の減となったが、地方</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交付税が約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特例交付金の大幅な増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経常収支比率は僅かな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増加に収まった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今後も税収の増加と経常的経費の抑制に努め、経常収支比率の減少に取り組む。</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6896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60</xdr:row>
      <xdr:rowOff>15748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689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117221</xdr:rowOff>
    </xdr:from>
    <xdr:to>
      <xdr:col>15</xdr:col>
      <xdr:colOff>82550</xdr:colOff>
      <xdr:row>60</xdr:row>
      <xdr:rowOff>15748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32771"/>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117221</xdr:rowOff>
    </xdr:from>
    <xdr:to>
      <xdr:col>11</xdr:col>
      <xdr:colOff>31750</xdr:colOff>
      <xdr:row>60</xdr:row>
      <xdr:rowOff>109855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32771"/>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107442</xdr:rowOff>
    </xdr:from>
    <xdr:to>
      <xdr:col>23</xdr:col>
      <xdr:colOff>184150</xdr:colOff>
      <xdr:row>60</xdr:row>
      <xdr:rowOff>37592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123969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102616</xdr:rowOff>
    </xdr:from>
    <xdr:to>
      <xdr:col>19</xdr:col>
      <xdr:colOff>184150</xdr:colOff>
      <xdr:row>60</xdr:row>
      <xdr:rowOff>32766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42943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136398</xdr:rowOff>
    </xdr:from>
    <xdr:to>
      <xdr:col>15</xdr:col>
      <xdr:colOff>133350</xdr:colOff>
      <xdr:row>60</xdr:row>
      <xdr:rowOff>66548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51325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66421</xdr:rowOff>
    </xdr:from>
    <xdr:to>
      <xdr:col>11</xdr:col>
      <xdr:colOff>82550</xdr:colOff>
      <xdr:row>59</xdr:row>
      <xdr:rowOff>168021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152798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6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145432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は会計年度任用職員制度開始に伴い該当職員の処遇改善措置を実施したため人件費が増加し類似団体平均を上回った。令和３年度は総額に大きな変化はなく、人口減による影響を受けたため、人口１人当たりの金額は増加した。令和４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は人件費・物件費ともに増加し、人口減による影響も受けているため、一人あたりの決算額は増加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。今後も適切な人員配置や施設の維持管理経費等の見直し等により経費削減を図る。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45388</xdr:rowOff>
    </xdr:from>
    <xdr:to>
      <xdr:col>23</xdr:col>
      <xdr:colOff>133350</xdr:colOff>
      <xdr:row>82</xdr:row>
      <xdr:rowOff>59803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4288"/>
          <a:ext cx="8382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148918</xdr:rowOff>
    </xdr:from>
    <xdr:to>
      <xdr:col>19</xdr:col>
      <xdr:colOff>133350</xdr:colOff>
      <xdr:row>82</xdr:row>
      <xdr:rowOff>45388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6368"/>
          <a:ext cx="889000" cy="6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116985</xdr:rowOff>
    </xdr:from>
    <xdr:to>
      <xdr:col>15</xdr:col>
      <xdr:colOff>82550</xdr:colOff>
      <xdr:row>81</xdr:row>
      <xdr:rowOff>148918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4435"/>
          <a:ext cx="889000" cy="3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108229</xdr:rowOff>
    </xdr:from>
    <xdr:to>
      <xdr:col>11</xdr:col>
      <xdr:colOff>31750</xdr:colOff>
      <xdr:row>81</xdr:row>
      <xdr:rowOff>116985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5679"/>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9003</xdr:rowOff>
    </xdr:from>
    <xdr:to>
      <xdr:col>23</xdr:col>
      <xdr:colOff>184150</xdr:colOff>
      <xdr:row>82</xdr:row>
      <xdr:rowOff>110603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25530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1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166038</xdr:rowOff>
    </xdr:from>
    <xdr:to>
      <xdr:col>19</xdr:col>
      <xdr:colOff>184150</xdr:colOff>
      <xdr:row>82</xdr:row>
      <xdr:rowOff>96188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80965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3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98118</xdr:rowOff>
    </xdr:from>
    <xdr:to>
      <xdr:col>15</xdr:col>
      <xdr:colOff>133350</xdr:colOff>
      <xdr:row>82</xdr:row>
      <xdr:rowOff>28268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38445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66185</xdr:rowOff>
    </xdr:from>
    <xdr:to>
      <xdr:col>11</xdr:col>
      <xdr:colOff>82550</xdr:colOff>
      <xdr:row>81</xdr:row>
      <xdr:rowOff>167785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6512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57429</xdr:rowOff>
    </xdr:from>
    <xdr:to>
      <xdr:col>7</xdr:col>
      <xdr:colOff>31750</xdr:colOff>
      <xdr:row>81</xdr:row>
      <xdr:rowOff>159029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143806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3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類似団体と比較すると僅かではあるが高い水準で推移してきたが、令和５年度に同等水準となった。</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strike="noStrike" baseline="0">
              <a:solidFill>
                <a:schemeClr val="tx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技能労務職については新規採用は行わず</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業務</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委託を進めるなど、適正な給与水準の維持を行っていく。</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988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47978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人口減少や業務の多様化により、人口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人当たりの職員数は全国平均や三重県平均を上回っている。一方、類似団体の平均値は下回っている。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業務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委託や業務の効率化・デジタル化を進め業務改善を行っていく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、幅広い行政サービスの要望に対応するために、適切な職員配置を維持できるよう計画的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職員採用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進めていかなければならない。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112728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398578"/>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48381</xdr:rowOff>
    </xdr:from>
    <xdr:to>
      <xdr:col>77</xdr:col>
      <xdr:colOff>44450</xdr:colOff>
      <xdr:row>60</xdr:row>
      <xdr:rowOff>112728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35381"/>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48381</xdr:rowOff>
    </xdr:from>
    <xdr:to>
      <xdr:col>72</xdr:col>
      <xdr:colOff>203200</xdr:colOff>
      <xdr:row>60</xdr:row>
      <xdr:rowOff>58722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353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58722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33083"/>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61928</xdr:rowOff>
    </xdr:from>
    <xdr:to>
      <xdr:col>77</xdr:col>
      <xdr:colOff>95250</xdr:colOff>
      <xdr:row>60</xdr:row>
      <xdr:rowOff>163528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2255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1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169031</xdr:rowOff>
    </xdr:from>
    <xdr:to>
      <xdr:col>73</xdr:col>
      <xdr:colOff>44450</xdr:colOff>
      <xdr:row>60</xdr:row>
      <xdr:rowOff>99181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109358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7922</xdr:rowOff>
    </xdr:from>
    <xdr:to>
      <xdr:col>68</xdr:col>
      <xdr:colOff>203200</xdr:colOff>
      <xdr:row>60</xdr:row>
      <xdr:rowOff>109522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119699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6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166733</xdr:rowOff>
    </xdr:from>
    <xdr:to>
      <xdr:col>64</xdr:col>
      <xdr:colOff>152400</xdr:colOff>
      <xdr:row>60</xdr:row>
      <xdr:rowOff>96883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107060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過去の普通交付税の基準財政需要額への算入率の低い地方債の償還終了に伴い、実質公債費比率は毎年減少して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今後は統合こども園整備事業、統合小学校整備事業などに伴う大口の借入を予定しているため、実質公債費比率は増加していくことが予想される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地方債の借入については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普通交付税の基準財政需要額の算入率の高いものに限定するなど比率の抑制に努める。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38</xdr:row>
      <xdr:rowOff>21772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49091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21772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56243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125185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142422</xdr:rowOff>
    </xdr:from>
    <xdr:to>
      <xdr:col>73</xdr:col>
      <xdr:colOff>44450</xdr:colOff>
      <xdr:row>38</xdr:row>
      <xdr:rowOff>72572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82749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5443</xdr:rowOff>
    </xdr:from>
    <xdr:to>
      <xdr:col>68</xdr:col>
      <xdr:colOff>203200</xdr:colOff>
      <xdr:row>38</xdr:row>
      <xdr:rowOff>107043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117220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74385</xdr:rowOff>
    </xdr:from>
    <xdr:to>
      <xdr:col>64</xdr:col>
      <xdr:colOff>152400</xdr:colOff>
      <xdr:row>39</xdr:row>
      <xdr:rowOff>4535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14713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地方債残高の減少や基金残高の増加などにより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将来負担比率については前年度に続き算定なしが続いている。引き続きこの水準を維持できるように取り組む。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
13,431
103.06
11,193,473
10,715,065
365,471
5,747,191
6,682,092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令和２年度に会計年度任用職員制度開始及び該当職員の給与、報酬、手当等の処遇改善を実施したため、人件費は大きく増加した。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年度は三重県平均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は下回っているものの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類似団体平均値を上回っており、適正な経費になるよう総額の抑制に努める。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18415</xdr:rowOff>
    </xdr:from>
    <xdr:to>
      <xdr:col>24</xdr:col>
      <xdr:colOff>25400</xdr:colOff>
      <xdr:row>36</xdr:row>
      <xdr:rowOff>18415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9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18415</xdr:rowOff>
    </xdr:from>
    <xdr:to>
      <xdr:col>19</xdr:col>
      <xdr:colOff>187325</xdr:colOff>
      <xdr:row>36</xdr:row>
      <xdr:rowOff>41275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190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167005</xdr:rowOff>
    </xdr:from>
    <xdr:to>
      <xdr:col>15</xdr:col>
      <xdr:colOff>98425</xdr:colOff>
      <xdr:row>36</xdr:row>
      <xdr:rowOff>41275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67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167005</xdr:rowOff>
    </xdr:from>
    <xdr:to>
      <xdr:col>11</xdr:col>
      <xdr:colOff>9525</xdr:colOff>
      <xdr:row>36</xdr:row>
      <xdr:rowOff>75565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16775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139065</xdr:rowOff>
    </xdr:from>
    <xdr:to>
      <xdr:col>24</xdr:col>
      <xdr:colOff>76200</xdr:colOff>
      <xdr:row>36</xdr:row>
      <xdr:rowOff>69215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111142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139065</xdr:rowOff>
    </xdr:from>
    <xdr:to>
      <xdr:col>20</xdr:col>
      <xdr:colOff>38100</xdr:colOff>
      <xdr:row>36</xdr:row>
      <xdr:rowOff>69215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53992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161925</xdr:rowOff>
    </xdr:from>
    <xdr:to>
      <xdr:col>15</xdr:col>
      <xdr:colOff>149225</xdr:colOff>
      <xdr:row>36</xdr:row>
      <xdr:rowOff>92075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76852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116205</xdr:rowOff>
    </xdr:from>
    <xdr:to>
      <xdr:col>11</xdr:col>
      <xdr:colOff>60325</xdr:colOff>
      <xdr:row>36</xdr:row>
      <xdr:rowOff>46355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31132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24765</xdr:rowOff>
    </xdr:from>
    <xdr:to>
      <xdr:col>6</xdr:col>
      <xdr:colOff>171450</xdr:colOff>
      <xdr:row>36</xdr:row>
      <xdr:rowOff>126365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111142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以降、デジタル田園都市国家構想事業やふるさと納税事業などにおいて物件費の増加が目立っている。また、施設の老朽化に伴う維持管理費の増加など、他の経費の増加は続いており、施設については予防保全の考えに基づき、長寿命化を原則に管理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53848</xdr:rowOff>
    </xdr:from>
    <xdr:to>
      <xdr:col>82</xdr:col>
      <xdr:colOff>107950</xdr:colOff>
      <xdr:row>14</xdr:row>
      <xdr:rowOff>58420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54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49276</xdr:rowOff>
    </xdr:from>
    <xdr:to>
      <xdr:col>78</xdr:col>
      <xdr:colOff>69850</xdr:colOff>
      <xdr:row>14</xdr:row>
      <xdr:rowOff>53848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49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xdr:rowOff>
    </xdr:from>
    <xdr:to>
      <xdr:col>73</xdr:col>
      <xdr:colOff>180975</xdr:colOff>
      <xdr:row>14</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038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xdr:rowOff>
    </xdr:from>
    <xdr:to>
      <xdr:col>69</xdr:col>
      <xdr:colOff>92075</xdr:colOff>
      <xdr:row>14</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038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xdr:rowOff>
    </xdr:from>
    <xdr:to>
      <xdr:col>78</xdr:col>
      <xdr:colOff>120650</xdr:colOff>
      <xdr:row>14</xdr:row>
      <xdr:rowOff>104648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114825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7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169926</xdr:rowOff>
    </xdr:from>
    <xdr:to>
      <xdr:col>74</xdr:col>
      <xdr:colOff>31750</xdr:colOff>
      <xdr:row>14</xdr:row>
      <xdr:rowOff>100076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110253</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6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124206</xdr:rowOff>
    </xdr:from>
    <xdr:to>
      <xdr:col>69</xdr:col>
      <xdr:colOff>142875</xdr:colOff>
      <xdr:row>14</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64533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2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福祉事務所</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設置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ため、類似団体に比べると比率は高くなっている。地域に密着している福祉事務所の特性を活かしつつ、扶助費の支出にあたってはその必要性を確認していく。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年度において、繰出金の増加等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悪化が見られる経費もあり、全国平均と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ほぼ</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同水準で比率が推移している。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企業立地の推進や移住定住政策の強化などにより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自主財源の増加に繋がる施策を進めていく。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95250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42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下水道事業会計補助金や学校組合負担金の減少を主な要因とし比率が減少し、令和４年度は令和３年度に比べ微増となった。令和５年度は令和４年度と比較し、補助費全体が約２．２％減少したが、一部事務組合への負担金は増加し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令和６年度は、前年度とほぼ横ばいとなっている。負担</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金については各団体への経費削減を促すとともに、補助金についても必要性、妥当性を検証していく</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必要がある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37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39370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37</xdr:row>
      <xdr:rowOff>39370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107950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83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令和３年度から令和４年度にかけては地方債残高の減少が見られたが、令和５年度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には、基金造成など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借入を実施しており、地方債残高は増加した。また、今後も統合こども園整備事業や統合小学校整備事業などにおける大口の借入を控えており、公債費は増加傾向であることが見込まれている。今後の地方債の発行にあたっ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財政硬直に繋がらないよう発行額の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抑制、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精査を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十分に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74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72137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840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94996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94996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繰出金の増加等の悪化が見られる経費もあり、全国平均とほぼ同水準で比率が推移している。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企業立地の推進や移住定住政策の強化などにより、自主財源の増加に繋がる施策を進めていく。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122428</xdr:rowOff>
    </xdr:from>
    <xdr:to>
      <xdr:col>82</xdr:col>
      <xdr:colOff>107950</xdr:colOff>
      <xdr:row>75</xdr:row>
      <xdr:rowOff>131572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117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122428</xdr:rowOff>
    </xdr:from>
    <xdr:to>
      <xdr:col>78</xdr:col>
      <xdr:colOff>69850</xdr:colOff>
      <xdr:row>75</xdr:row>
      <xdr:rowOff>145288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9811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67564</xdr:rowOff>
    </xdr:from>
    <xdr:to>
      <xdr:col>73</xdr:col>
      <xdr:colOff>180975</xdr:colOff>
      <xdr:row>75</xdr:row>
      <xdr:rowOff>145288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2631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67564</xdr:rowOff>
    </xdr:from>
    <xdr:to>
      <xdr:col>69</xdr:col>
      <xdr:colOff>92075</xdr:colOff>
      <xdr:row>76</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26314"/>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80772</xdr:rowOff>
    </xdr:from>
    <xdr:to>
      <xdr:col>82</xdr:col>
      <xdr:colOff>158750</xdr:colOff>
      <xdr:row>76</xdr:row>
      <xdr:rowOff>10922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52849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71628</xdr:rowOff>
    </xdr:from>
    <xdr:to>
      <xdr:col>78</xdr:col>
      <xdr:colOff>120650</xdr:colOff>
      <xdr:row>76</xdr:row>
      <xdr:rowOff>1778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158005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94488</xdr:rowOff>
    </xdr:from>
    <xdr:to>
      <xdr:col>74</xdr:col>
      <xdr:colOff>31750</xdr:colOff>
      <xdr:row>76</xdr:row>
      <xdr:rowOff>24637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53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9414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3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16764</xdr:rowOff>
    </xdr:from>
    <xdr:to>
      <xdr:col>69</xdr:col>
      <xdr:colOff>142875</xdr:colOff>
      <xdr:row>75</xdr:row>
      <xdr:rowOff>118364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103140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34379</xdr:rowOff>
    </xdr:from>
    <xdr:to>
      <xdr:col>29</xdr:col>
      <xdr:colOff>127000</xdr:colOff>
      <xdr:row>18</xdr:row>
      <xdr:rowOff>50512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68104"/>
          <a:ext cx="6477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50512</xdr:rowOff>
    </xdr:from>
    <xdr:to>
      <xdr:col>26</xdr:col>
      <xdr:colOff>50800</xdr:colOff>
      <xdr:row>18</xdr:row>
      <xdr:rowOff>97924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84237"/>
          <a:ext cx="698500" cy="4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97924</xdr:rowOff>
    </xdr:from>
    <xdr:to>
      <xdr:col>22</xdr:col>
      <xdr:colOff>114300</xdr:colOff>
      <xdr:row>18</xdr:row>
      <xdr:rowOff>112126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31649"/>
          <a:ext cx="698500" cy="14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112126</xdr:rowOff>
    </xdr:from>
    <xdr:to>
      <xdr:col>18</xdr:col>
      <xdr:colOff>177800</xdr:colOff>
      <xdr:row>18</xdr:row>
      <xdr:rowOff>139278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45851"/>
          <a:ext cx="698500" cy="2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155029</xdr:rowOff>
    </xdr:from>
    <xdr:to>
      <xdr:col>29</xdr:col>
      <xdr:colOff>177800</xdr:colOff>
      <xdr:row>18</xdr:row>
      <xdr:rowOff>85179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1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127106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171162</xdr:rowOff>
    </xdr:from>
    <xdr:to>
      <xdr:col>26</xdr:col>
      <xdr:colOff>101600</xdr:colOff>
      <xdr:row>18</xdr:row>
      <xdr:rowOff>101312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3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111489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90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47124</xdr:rowOff>
    </xdr:from>
    <xdr:to>
      <xdr:col>22</xdr:col>
      <xdr:colOff>165100</xdr:colOff>
      <xdr:row>18</xdr:row>
      <xdr:rowOff>148724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158901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4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61326</xdr:rowOff>
    </xdr:from>
    <xdr:to>
      <xdr:col>19</xdr:col>
      <xdr:colOff>38100</xdr:colOff>
      <xdr:row>18</xdr:row>
      <xdr:rowOff>162926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9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6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88478</xdr:rowOff>
    </xdr:from>
    <xdr:to>
      <xdr:col>15</xdr:col>
      <xdr:colOff>101600</xdr:colOff>
      <xdr:row>19</xdr:row>
      <xdr:rowOff>18628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2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28805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9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129816</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5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63449</xdr:rowOff>
    </xdr:from>
    <xdr:to>
      <xdr:col>29</xdr:col>
      <xdr:colOff>127000</xdr:colOff>
      <xdr:row>37</xdr:row>
      <xdr:rowOff>119639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188149"/>
          <a:ext cx="647700" cy="56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63449</xdr:rowOff>
    </xdr:from>
    <xdr:to>
      <xdr:col>26</xdr:col>
      <xdr:colOff>50800</xdr:colOff>
      <xdr:row>37</xdr:row>
      <xdr:rowOff>100894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7188149"/>
          <a:ext cx="698500" cy="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39994</xdr:rowOff>
    </xdr:from>
    <xdr:to>
      <xdr:col>22</xdr:col>
      <xdr:colOff>114300</xdr:colOff>
      <xdr:row>37</xdr:row>
      <xdr:rowOff>100894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164694"/>
          <a:ext cx="698500" cy="6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39994</xdr:rowOff>
    </xdr:from>
    <xdr:to>
      <xdr:col>18</xdr:col>
      <xdr:colOff>177800</xdr:colOff>
      <xdr:row>37</xdr:row>
      <xdr:rowOff>88870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164694"/>
          <a:ext cx="698500" cy="4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68839</xdr:rowOff>
    </xdr:from>
    <xdr:to>
      <xdr:col>29</xdr:col>
      <xdr:colOff>177800</xdr:colOff>
      <xdr:row>37</xdr:row>
      <xdr:rowOff>170439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193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148866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10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12649</xdr:rowOff>
    </xdr:from>
    <xdr:to>
      <xdr:col>26</xdr:col>
      <xdr:colOff>101600</xdr:colOff>
      <xdr:row>37</xdr:row>
      <xdr:rowOff>114249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3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99026</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22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50094</xdr:rowOff>
    </xdr:from>
    <xdr:to>
      <xdr:col>22</xdr:col>
      <xdr:colOff>165100</xdr:colOff>
      <xdr:row>37</xdr:row>
      <xdr:rowOff>151694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17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136471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26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160644</xdr:rowOff>
    </xdr:from>
    <xdr:to>
      <xdr:col>19</xdr:col>
      <xdr:colOff>38100</xdr:colOff>
      <xdr:row>37</xdr:row>
      <xdr:rowOff>90794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11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75571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20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38070</xdr:rowOff>
    </xdr:from>
    <xdr:to>
      <xdr:col>15</xdr:col>
      <xdr:colOff>101600</xdr:colOff>
      <xdr:row>37</xdr:row>
      <xdr:rowOff>139670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16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124447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2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
13,431
103.06
11,193,473
10,715,065
365,471
5,747,191
6,682,092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144098</xdr:rowOff>
    </xdr:from>
    <xdr:to>
      <xdr:col>24</xdr:col>
      <xdr:colOff>63500</xdr:colOff>
      <xdr:row>36</xdr:row>
      <xdr:rowOff>13230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4848"/>
          <a:ext cx="838200" cy="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13230</xdr:rowOff>
    </xdr:from>
    <xdr:to>
      <xdr:col>19</xdr:col>
      <xdr:colOff>177800</xdr:colOff>
      <xdr:row>36</xdr:row>
      <xdr:rowOff>82158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5430"/>
          <a:ext cx="889000" cy="6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82158</xdr:rowOff>
    </xdr:from>
    <xdr:to>
      <xdr:col>15</xdr:col>
      <xdr:colOff>50800</xdr:colOff>
      <xdr:row>36</xdr:row>
      <xdr:rowOff>113574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4358"/>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113574</xdr:rowOff>
    </xdr:from>
    <xdr:to>
      <xdr:col>10</xdr:col>
      <xdr:colOff>114300</xdr:colOff>
      <xdr:row>36</xdr:row>
      <xdr:rowOff>153644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5774"/>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93298</xdr:rowOff>
    </xdr:from>
    <xdr:to>
      <xdr:col>24</xdr:col>
      <xdr:colOff>114300</xdr:colOff>
      <xdr:row>36</xdr:row>
      <xdr:rowOff>23448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116175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133880</xdr:rowOff>
    </xdr:from>
    <xdr:to>
      <xdr:col>20</xdr:col>
      <xdr:colOff>38100</xdr:colOff>
      <xdr:row>36</xdr:row>
      <xdr:rowOff>64030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80557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0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31358</xdr:rowOff>
    </xdr:from>
    <xdr:to>
      <xdr:col>15</xdr:col>
      <xdr:colOff>101600</xdr:colOff>
      <xdr:row>36</xdr:row>
      <xdr:rowOff>132958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149485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7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62774</xdr:rowOff>
    </xdr:from>
    <xdr:to>
      <xdr:col>10</xdr:col>
      <xdr:colOff>165100</xdr:colOff>
      <xdr:row>36</xdr:row>
      <xdr:rowOff>164374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9451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1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102844</xdr:rowOff>
    </xdr:from>
    <xdr:to>
      <xdr:col>6</xdr:col>
      <xdr:colOff>38100</xdr:colOff>
      <xdr:row>37</xdr:row>
      <xdr:rowOff>32994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49521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115053</xdr:rowOff>
    </xdr:from>
    <xdr:to>
      <xdr:col>24</xdr:col>
      <xdr:colOff>63500</xdr:colOff>
      <xdr:row>56</xdr:row>
      <xdr:rowOff>115903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16253"/>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115053</xdr:rowOff>
    </xdr:from>
    <xdr:to>
      <xdr:col>19</xdr:col>
      <xdr:colOff>177800</xdr:colOff>
      <xdr:row>57</xdr:row>
      <xdr:rowOff>10008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16253"/>
          <a:ext cx="889000" cy="6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10008</xdr:rowOff>
    </xdr:from>
    <xdr:to>
      <xdr:col>15</xdr:col>
      <xdr:colOff>50800</xdr:colOff>
      <xdr:row>57</xdr:row>
      <xdr:rowOff>37371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82658"/>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31149</xdr:rowOff>
    </xdr:from>
    <xdr:to>
      <xdr:col>10</xdr:col>
      <xdr:colOff>114300</xdr:colOff>
      <xdr:row>57</xdr:row>
      <xdr:rowOff>37371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03799"/>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65103</xdr:rowOff>
    </xdr:from>
    <xdr:to>
      <xdr:col>24</xdr:col>
      <xdr:colOff>114300</xdr:colOff>
      <xdr:row>56</xdr:row>
      <xdr:rowOff>166703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43530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4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64253</xdr:rowOff>
    </xdr:from>
    <xdr:to>
      <xdr:col>20</xdr:col>
      <xdr:colOff>38100</xdr:colOff>
      <xdr:row>56</xdr:row>
      <xdr:rowOff>165853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130658</xdr:rowOff>
    </xdr:from>
    <xdr:to>
      <xdr:col>15</xdr:col>
      <xdr:colOff>101600</xdr:colOff>
      <xdr:row>57</xdr:row>
      <xdr:rowOff>60808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51935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158021</xdr:rowOff>
    </xdr:from>
    <xdr:to>
      <xdr:col>10</xdr:col>
      <xdr:colOff>165100</xdr:colOff>
      <xdr:row>57</xdr:row>
      <xdr:rowOff>88171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79298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5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151799</xdr:rowOff>
    </xdr:from>
    <xdr:to>
      <xdr:col>6</xdr:col>
      <xdr:colOff>38100</xdr:colOff>
      <xdr:row>57</xdr:row>
      <xdr:rowOff>81949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98476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138824</xdr:rowOff>
    </xdr:from>
    <xdr:to>
      <xdr:col>24</xdr:col>
      <xdr:colOff>63500</xdr:colOff>
      <xdr:row>77</xdr:row>
      <xdr:rowOff>170523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40474"/>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153815</xdr:rowOff>
    </xdr:from>
    <xdr:to>
      <xdr:col>19</xdr:col>
      <xdr:colOff>177800</xdr:colOff>
      <xdr:row>77</xdr:row>
      <xdr:rowOff>170523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55465"/>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153815</xdr:rowOff>
    </xdr:from>
    <xdr:to>
      <xdr:col>15</xdr:col>
      <xdr:colOff>50800</xdr:colOff>
      <xdr:row>77</xdr:row>
      <xdr:rowOff>164942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5465"/>
          <a:ext cx="889000" cy="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164942</xdr:rowOff>
    </xdr:from>
    <xdr:to>
      <xdr:col>10</xdr:col>
      <xdr:colOff>114300</xdr:colOff>
      <xdr:row>78</xdr:row>
      <xdr:rowOff>14484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66592"/>
          <a:ext cx="8890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88024</xdr:rowOff>
    </xdr:from>
    <xdr:to>
      <xdr:col>24</xdr:col>
      <xdr:colOff>114300</xdr:colOff>
      <xdr:row>78</xdr:row>
      <xdr:rowOff>18174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110901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119723</xdr:rowOff>
    </xdr:from>
    <xdr:to>
      <xdr:col>20</xdr:col>
      <xdr:colOff>38100</xdr:colOff>
      <xdr:row>78</xdr:row>
      <xdr:rowOff>49873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66400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103015</xdr:rowOff>
    </xdr:from>
    <xdr:to>
      <xdr:col>15</xdr:col>
      <xdr:colOff>101600</xdr:colOff>
      <xdr:row>78</xdr:row>
      <xdr:rowOff>33165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49692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114142</xdr:rowOff>
    </xdr:from>
    <xdr:to>
      <xdr:col>10</xdr:col>
      <xdr:colOff>165100</xdr:colOff>
      <xdr:row>78</xdr:row>
      <xdr:rowOff>44292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60819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135134</xdr:rowOff>
    </xdr:from>
    <xdr:to>
      <xdr:col>6</xdr:col>
      <xdr:colOff>38100</xdr:colOff>
      <xdr:row>78</xdr:row>
      <xdr:rowOff>65284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81811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149010</xdr:rowOff>
    </xdr:from>
    <xdr:to>
      <xdr:col>24</xdr:col>
      <xdr:colOff>63500</xdr:colOff>
      <xdr:row>94</xdr:row>
      <xdr:rowOff>145174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93860"/>
          <a:ext cx="838200" cy="1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145174</xdr:rowOff>
    </xdr:from>
    <xdr:to>
      <xdr:col>19</xdr:col>
      <xdr:colOff>177800</xdr:colOff>
      <xdr:row>95</xdr:row>
      <xdr:rowOff>54687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61474"/>
          <a:ext cx="889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82181</xdr:rowOff>
    </xdr:from>
    <xdr:to>
      <xdr:col>15</xdr:col>
      <xdr:colOff>50800</xdr:colOff>
      <xdr:row>95</xdr:row>
      <xdr:rowOff>54687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98481"/>
          <a:ext cx="889000" cy="1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82181</xdr:rowOff>
    </xdr:from>
    <xdr:to>
      <xdr:col>10</xdr:col>
      <xdr:colOff>114300</xdr:colOff>
      <xdr:row>96</xdr:row>
      <xdr:rowOff>94704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98481"/>
          <a:ext cx="889000" cy="3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98210</xdr:rowOff>
    </xdr:from>
    <xdr:to>
      <xdr:col>24</xdr:col>
      <xdr:colOff>114300</xdr:colOff>
      <xdr:row>94</xdr:row>
      <xdr:rowOff>28360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121087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9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94374</xdr:rowOff>
    </xdr:from>
    <xdr:to>
      <xdr:col>20</xdr:col>
      <xdr:colOff>38100</xdr:colOff>
      <xdr:row>95</xdr:row>
      <xdr:rowOff>24524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41051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8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3887</xdr:rowOff>
    </xdr:from>
    <xdr:to>
      <xdr:col>15</xdr:col>
      <xdr:colOff>101600</xdr:colOff>
      <xdr:row>95</xdr:row>
      <xdr:rowOff>105487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122014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31381</xdr:rowOff>
    </xdr:from>
    <xdr:to>
      <xdr:col>10</xdr:col>
      <xdr:colOff>165100</xdr:colOff>
      <xdr:row>94</xdr:row>
      <xdr:rowOff>132981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149508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43904</xdr:rowOff>
    </xdr:from>
    <xdr:to>
      <xdr:col>6</xdr:col>
      <xdr:colOff>38100</xdr:colOff>
      <xdr:row>96</xdr:row>
      <xdr:rowOff>145504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162031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154296</xdr:rowOff>
    </xdr:from>
    <xdr:to>
      <xdr:col>55</xdr:col>
      <xdr:colOff>0</xdr:colOff>
      <xdr:row>35</xdr:row>
      <xdr:rowOff>161356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5046"/>
          <a:ext cx="8382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156251</xdr:rowOff>
    </xdr:from>
    <xdr:to>
      <xdr:col>50</xdr:col>
      <xdr:colOff>114300</xdr:colOff>
      <xdr:row>35</xdr:row>
      <xdr:rowOff>161356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5700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143159</xdr:rowOff>
    </xdr:from>
    <xdr:to>
      <xdr:col>45</xdr:col>
      <xdr:colOff>177800</xdr:colOff>
      <xdr:row>35</xdr:row>
      <xdr:rowOff>156251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43909"/>
          <a:ext cx="889000" cy="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140157</xdr:rowOff>
    </xdr:from>
    <xdr:to>
      <xdr:col>41</xdr:col>
      <xdr:colOff>50800</xdr:colOff>
      <xdr:row>35</xdr:row>
      <xdr:rowOff>143159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26557"/>
          <a:ext cx="889000" cy="5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103496</xdr:rowOff>
    </xdr:from>
    <xdr:to>
      <xdr:col>55</xdr:col>
      <xdr:colOff>50800</xdr:colOff>
      <xdr:row>36</xdr:row>
      <xdr:rowOff>33646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126373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110556</xdr:rowOff>
    </xdr:from>
    <xdr:to>
      <xdr:col>50</xdr:col>
      <xdr:colOff>165100</xdr:colOff>
      <xdr:row>36</xdr:row>
      <xdr:rowOff>40706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57233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8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105451</xdr:rowOff>
    </xdr:from>
    <xdr:to>
      <xdr:col>46</xdr:col>
      <xdr:colOff>38100</xdr:colOff>
      <xdr:row>36</xdr:row>
      <xdr:rowOff>35601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52128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92359</xdr:rowOff>
    </xdr:from>
    <xdr:to>
      <xdr:col>41</xdr:col>
      <xdr:colOff>101600</xdr:colOff>
      <xdr:row>36</xdr:row>
      <xdr:rowOff>22509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39036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89357</xdr:rowOff>
    </xdr:from>
    <xdr:to>
      <xdr:col>36</xdr:col>
      <xdr:colOff>165100</xdr:colOff>
      <xdr:row>33</xdr:row>
      <xdr:rowOff>19507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36034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28623</xdr:rowOff>
    </xdr:from>
    <xdr:to>
      <xdr:col>55</xdr:col>
      <xdr:colOff>0</xdr:colOff>
      <xdr:row>58</xdr:row>
      <xdr:rowOff>31906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72723"/>
          <a:ext cx="8382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31906</xdr:rowOff>
    </xdr:from>
    <xdr:to>
      <xdr:col>50</xdr:col>
      <xdr:colOff>114300</xdr:colOff>
      <xdr:row>58</xdr:row>
      <xdr:rowOff>101467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76006"/>
          <a:ext cx="889000" cy="6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101467</xdr:rowOff>
    </xdr:from>
    <xdr:to>
      <xdr:col>45</xdr:col>
      <xdr:colOff>177800</xdr:colOff>
      <xdr:row>58</xdr:row>
      <xdr:rowOff>126440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5567"/>
          <a:ext cx="889000" cy="2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126440</xdr:rowOff>
    </xdr:from>
    <xdr:to>
      <xdr:col>41</xdr:col>
      <xdr:colOff>50800</xdr:colOff>
      <xdr:row>58</xdr:row>
      <xdr:rowOff>134890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70540"/>
          <a:ext cx="889000" cy="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149273</xdr:rowOff>
    </xdr:from>
    <xdr:to>
      <xdr:col>55</xdr:col>
      <xdr:colOff>50800</xdr:colOff>
      <xdr:row>58</xdr:row>
      <xdr:rowOff>79423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127700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152556</xdr:rowOff>
    </xdr:from>
    <xdr:to>
      <xdr:col>50</xdr:col>
      <xdr:colOff>165100</xdr:colOff>
      <xdr:row>58</xdr:row>
      <xdr:rowOff>82706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73833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50667</xdr:rowOff>
    </xdr:from>
    <xdr:to>
      <xdr:col>46</xdr:col>
      <xdr:colOff>38100</xdr:colOff>
      <xdr:row>58</xdr:row>
      <xdr:rowOff>152267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143394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75640</xdr:rowOff>
    </xdr:from>
    <xdr:to>
      <xdr:col>41</xdr:col>
      <xdr:colOff>101600</xdr:colOff>
      <xdr:row>59</xdr:row>
      <xdr:rowOff>5790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168367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1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84090</xdr:rowOff>
    </xdr:from>
    <xdr:to>
      <xdr:col>36</xdr:col>
      <xdr:colOff>165100</xdr:colOff>
      <xdr:row>59</xdr:row>
      <xdr:rowOff>14240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129773</xdr:rowOff>
    </xdr:from>
    <xdr:to>
      <xdr:col>50</xdr:col>
      <xdr:colOff>114300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02873"/>
          <a:ext cx="8890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129773</xdr:rowOff>
    </xdr:from>
    <xdr:to>
      <xdr:col>45</xdr:col>
      <xdr:colOff>177800</xdr:colOff>
      <xdr:row>78</xdr:row>
      <xdr:rowOff>139218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2873"/>
          <a:ext cx="889000" cy="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132810</xdr:rowOff>
    </xdr:from>
    <xdr:to>
      <xdr:col>41</xdr:col>
      <xdr:colOff>50800</xdr:colOff>
      <xdr:row>78</xdr:row>
      <xdr:rowOff>139218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5910"/>
          <a:ext cx="8890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78973</xdr:rowOff>
    </xdr:from>
    <xdr:to>
      <xdr:col>46</xdr:col>
      <xdr:colOff>38100</xdr:colOff>
      <xdr:row>79</xdr:row>
      <xdr:rowOff>9123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88418</xdr:rowOff>
    </xdr:from>
    <xdr:to>
      <xdr:col>41</xdr:col>
      <xdr:colOff>101600</xdr:colOff>
      <xdr:row>79</xdr:row>
      <xdr:rowOff>18568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9695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554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82010</xdr:rowOff>
    </xdr:from>
    <xdr:to>
      <xdr:col>36</xdr:col>
      <xdr:colOff>165100</xdr:colOff>
      <xdr:row>79</xdr:row>
      <xdr:rowOff>12160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3287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78042</xdr:rowOff>
    </xdr:from>
    <xdr:to>
      <xdr:col>55</xdr:col>
      <xdr:colOff>0</xdr:colOff>
      <xdr:row>96</xdr:row>
      <xdr:rowOff>91932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37242"/>
          <a:ext cx="8382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78042</xdr:rowOff>
    </xdr:from>
    <xdr:to>
      <xdr:col>50</xdr:col>
      <xdr:colOff>114300</xdr:colOff>
      <xdr:row>97</xdr:row>
      <xdr:rowOff>89550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37242"/>
          <a:ext cx="889000" cy="18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89550</xdr:rowOff>
    </xdr:from>
    <xdr:to>
      <xdr:col>45</xdr:col>
      <xdr:colOff>177800</xdr:colOff>
      <xdr:row>98</xdr:row>
      <xdr:rowOff>39331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0200"/>
          <a:ext cx="889000" cy="1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167137</xdr:rowOff>
    </xdr:from>
    <xdr:to>
      <xdr:col>41</xdr:col>
      <xdr:colOff>50800</xdr:colOff>
      <xdr:row>98</xdr:row>
      <xdr:rowOff>39331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97787"/>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41132</xdr:rowOff>
    </xdr:from>
    <xdr:to>
      <xdr:col>55</xdr:col>
      <xdr:colOff>50800</xdr:colOff>
      <xdr:row>96</xdr:row>
      <xdr:rowOff>142732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64009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27242</xdr:rowOff>
    </xdr:from>
    <xdr:to>
      <xdr:col>50</xdr:col>
      <xdr:colOff>165100</xdr:colOff>
      <xdr:row>96</xdr:row>
      <xdr:rowOff>128842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145369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38750</xdr:rowOff>
    </xdr:from>
    <xdr:to>
      <xdr:col>46</xdr:col>
      <xdr:colOff>38100</xdr:colOff>
      <xdr:row>97</xdr:row>
      <xdr:rowOff>140350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131477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159981</xdr:rowOff>
    </xdr:from>
    <xdr:to>
      <xdr:col>41</xdr:col>
      <xdr:colOff>101600</xdr:colOff>
      <xdr:row>98</xdr:row>
      <xdr:rowOff>90131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81258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116337</xdr:rowOff>
    </xdr:from>
    <xdr:to>
      <xdr:col>36</xdr:col>
      <xdr:colOff>165100</xdr:colOff>
      <xdr:row>98</xdr:row>
      <xdr:rowOff>46487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37614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166926</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10576"/>
          <a:ext cx="8382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24114</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9214"/>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15982</xdr:rowOff>
    </xdr:from>
    <xdr:to>
      <xdr:col>71</xdr:col>
      <xdr:colOff>177800</xdr:colOff>
      <xdr:row>38</xdr:row>
      <xdr:rowOff>24114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1082"/>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116126</xdr:rowOff>
    </xdr:from>
    <xdr:to>
      <xdr:col>85</xdr:col>
      <xdr:colOff>177800</xdr:colOff>
      <xdr:row>38</xdr:row>
      <xdr:rowOff>46276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144764</xdr:rowOff>
    </xdr:from>
    <xdr:to>
      <xdr:col>72</xdr:col>
      <xdr:colOff>38100</xdr:colOff>
      <xdr:row>38</xdr:row>
      <xdr:rowOff>74914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66041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8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136632</xdr:rowOff>
    </xdr:from>
    <xdr:to>
      <xdr:col>67</xdr:col>
      <xdr:colOff>101600</xdr:colOff>
      <xdr:row>38</xdr:row>
      <xdr:rowOff>66782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57909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7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21907</xdr:rowOff>
    </xdr:from>
    <xdr:to>
      <xdr:col>85</xdr:col>
      <xdr:colOff>127000</xdr:colOff>
      <xdr:row>78</xdr:row>
      <xdr:rowOff>28384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9500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28384</xdr:rowOff>
    </xdr:from>
    <xdr:to>
      <xdr:col>81</xdr:col>
      <xdr:colOff>50800</xdr:colOff>
      <xdr:row>78</xdr:row>
      <xdr:rowOff>51308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0148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25375</xdr:rowOff>
    </xdr:from>
    <xdr:to>
      <xdr:col>76</xdr:col>
      <xdr:colOff>114300</xdr:colOff>
      <xdr:row>78</xdr:row>
      <xdr:rowOff>51308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98475"/>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25375</xdr:rowOff>
    </xdr:from>
    <xdr:to>
      <xdr:col>71</xdr:col>
      <xdr:colOff>177800</xdr:colOff>
      <xdr:row>78</xdr:row>
      <xdr:rowOff>84341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98475"/>
          <a:ext cx="889000" cy="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142557</xdr:rowOff>
    </xdr:from>
    <xdr:to>
      <xdr:col>85</xdr:col>
      <xdr:colOff>177800</xdr:colOff>
      <xdr:row>78</xdr:row>
      <xdr:rowOff>72707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120984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149034</xdr:rowOff>
    </xdr:from>
    <xdr:to>
      <xdr:col>81</xdr:col>
      <xdr:colOff>101600</xdr:colOff>
      <xdr:row>78</xdr:row>
      <xdr:rowOff>79184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70311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508</xdr:rowOff>
    </xdr:from>
    <xdr:to>
      <xdr:col>76</xdr:col>
      <xdr:colOff>165100</xdr:colOff>
      <xdr:row>78</xdr:row>
      <xdr:rowOff>102108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93235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6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146025</xdr:rowOff>
    </xdr:from>
    <xdr:to>
      <xdr:col>72</xdr:col>
      <xdr:colOff>38100</xdr:colOff>
      <xdr:row>78</xdr:row>
      <xdr:rowOff>76175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67302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33541</xdr:rowOff>
    </xdr:from>
    <xdr:to>
      <xdr:col>67</xdr:col>
      <xdr:colOff>101600</xdr:colOff>
      <xdr:row>78</xdr:row>
      <xdr:rowOff>135141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0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126268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9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93835</xdr:rowOff>
    </xdr:from>
    <xdr:to>
      <xdr:col>85</xdr:col>
      <xdr:colOff>127000</xdr:colOff>
      <xdr:row>95</xdr:row>
      <xdr:rowOff>137499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381585"/>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137499</xdr:rowOff>
    </xdr:from>
    <xdr:to>
      <xdr:col>81</xdr:col>
      <xdr:colOff>50800</xdr:colOff>
      <xdr:row>97</xdr:row>
      <xdr:rowOff>13460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25249"/>
          <a:ext cx="889000" cy="2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39177</xdr:rowOff>
    </xdr:from>
    <xdr:to>
      <xdr:col>76</xdr:col>
      <xdr:colOff>114300</xdr:colOff>
      <xdr:row>97</xdr:row>
      <xdr:rowOff>13460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26927"/>
          <a:ext cx="889000" cy="3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39177</xdr:rowOff>
    </xdr:from>
    <xdr:to>
      <xdr:col>71</xdr:col>
      <xdr:colOff>177800</xdr:colOff>
      <xdr:row>96</xdr:row>
      <xdr:rowOff>65070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26927"/>
          <a:ext cx="889000" cy="19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43035</xdr:rowOff>
    </xdr:from>
    <xdr:to>
      <xdr:col>85</xdr:col>
      <xdr:colOff>177800</xdr:colOff>
      <xdr:row>95</xdr:row>
      <xdr:rowOff>144635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65912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1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86699</xdr:rowOff>
    </xdr:from>
    <xdr:to>
      <xdr:col>81</xdr:col>
      <xdr:colOff>101600</xdr:colOff>
      <xdr:row>96</xdr:row>
      <xdr:rowOff>16849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33376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1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134110</xdr:rowOff>
    </xdr:from>
    <xdr:to>
      <xdr:col>76</xdr:col>
      <xdr:colOff>165100</xdr:colOff>
      <xdr:row>97</xdr:row>
      <xdr:rowOff>64260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80787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159827</xdr:rowOff>
    </xdr:from>
    <xdr:to>
      <xdr:col>72</xdr:col>
      <xdr:colOff>38100</xdr:colOff>
      <xdr:row>95</xdr:row>
      <xdr:rowOff>89977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106504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05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14270</xdr:rowOff>
    </xdr:from>
    <xdr:to>
      <xdr:col>67</xdr:col>
      <xdr:colOff>101600</xdr:colOff>
      <xdr:row>96</xdr:row>
      <xdr:rowOff>115870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132397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4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105959</xdr:rowOff>
    </xdr:from>
    <xdr:to>
      <xdr:col>116</xdr:col>
      <xdr:colOff>63500</xdr:colOff>
      <xdr:row>38</xdr:row>
      <xdr:rowOff>136843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21059"/>
          <a:ext cx="838200" cy="3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105959</xdr:rowOff>
    </xdr:from>
    <xdr:to>
      <xdr:col>111</xdr:col>
      <xdr:colOff>177800</xdr:colOff>
      <xdr:row>38</xdr:row>
      <xdr:rowOff>107856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1059"/>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107856</xdr:rowOff>
    </xdr:from>
    <xdr:to>
      <xdr:col>107</xdr:col>
      <xdr:colOff>50800</xdr:colOff>
      <xdr:row>38</xdr:row>
      <xdr:rowOff>128727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2956"/>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89179</xdr:rowOff>
    </xdr:from>
    <xdr:to>
      <xdr:col>102</xdr:col>
      <xdr:colOff>114300</xdr:colOff>
      <xdr:row>38</xdr:row>
      <xdr:rowOff>128727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04279"/>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86043</xdr:rowOff>
    </xdr:from>
    <xdr:to>
      <xdr:col>116</xdr:col>
      <xdr:colOff>114300</xdr:colOff>
      <xdr:row>39</xdr:row>
      <xdr:rowOff>16193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970</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6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55159</xdr:rowOff>
    </xdr:from>
    <xdr:to>
      <xdr:col>112</xdr:col>
      <xdr:colOff>38100</xdr:colOff>
      <xdr:row>38</xdr:row>
      <xdr:rowOff>156759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147886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57056</xdr:rowOff>
    </xdr:from>
    <xdr:to>
      <xdr:col>107</xdr:col>
      <xdr:colOff>101600</xdr:colOff>
      <xdr:row>38</xdr:row>
      <xdr:rowOff>158656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149783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6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77927</xdr:rowOff>
    </xdr:from>
    <xdr:to>
      <xdr:col>102</xdr:col>
      <xdr:colOff>165100</xdr:colOff>
      <xdr:row>39</xdr:row>
      <xdr:rowOff>8077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38379</xdr:rowOff>
    </xdr:from>
    <xdr:to>
      <xdr:col>98</xdr:col>
      <xdr:colOff>38100</xdr:colOff>
      <xdr:row>38</xdr:row>
      <xdr:rowOff>139979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131106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36373</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1923"/>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36373</xdr:rowOff>
    </xdr:from>
    <xdr:to>
      <xdr:col>102</xdr:col>
      <xdr:colOff>114300</xdr:colOff>
      <xdr:row>59</xdr:row>
      <xdr:rowOff>36487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192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157023</xdr:rowOff>
    </xdr:from>
    <xdr:to>
      <xdr:col>102</xdr:col>
      <xdr:colOff>165100</xdr:colOff>
      <xdr:row>59</xdr:row>
      <xdr:rowOff>87173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78300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157137</xdr:rowOff>
    </xdr:from>
    <xdr:to>
      <xdr:col>98</xdr:col>
      <xdr:colOff>38100</xdr:colOff>
      <xdr:row>59</xdr:row>
      <xdr:rowOff>87287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78414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112314</xdr:rowOff>
    </xdr:from>
    <xdr:to>
      <xdr:col>116</xdr:col>
      <xdr:colOff>63500</xdr:colOff>
      <xdr:row>74</xdr:row>
      <xdr:rowOff>119035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99614"/>
          <a:ext cx="8382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119035</xdr:rowOff>
    </xdr:from>
    <xdr:to>
      <xdr:col>111</xdr:col>
      <xdr:colOff>177800</xdr:colOff>
      <xdr:row>74</xdr:row>
      <xdr:rowOff>158674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06335"/>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158674</xdr:rowOff>
    </xdr:from>
    <xdr:to>
      <xdr:col>107</xdr:col>
      <xdr:colOff>50800</xdr:colOff>
      <xdr:row>75</xdr:row>
      <xdr:rowOff>16050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45974"/>
          <a:ext cx="889000" cy="2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133231</xdr:rowOff>
    </xdr:from>
    <xdr:to>
      <xdr:col>102</xdr:col>
      <xdr:colOff>114300</xdr:colOff>
      <xdr:row>75</xdr:row>
      <xdr:rowOff>16050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820531"/>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61514</xdr:rowOff>
    </xdr:from>
    <xdr:to>
      <xdr:col>116</xdr:col>
      <xdr:colOff>114300</xdr:colOff>
      <xdr:row>74</xdr:row>
      <xdr:rowOff>163114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84391</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68235</xdr:rowOff>
    </xdr:from>
    <xdr:to>
      <xdr:col>112</xdr:col>
      <xdr:colOff>38100</xdr:colOff>
      <xdr:row>74</xdr:row>
      <xdr:rowOff>169835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160962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107874</xdr:rowOff>
    </xdr:from>
    <xdr:to>
      <xdr:col>107</xdr:col>
      <xdr:colOff>101600</xdr:colOff>
      <xdr:row>75</xdr:row>
      <xdr:rowOff>38024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29151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136700</xdr:rowOff>
    </xdr:from>
    <xdr:to>
      <xdr:col>102</xdr:col>
      <xdr:colOff>165100</xdr:colOff>
      <xdr:row>75</xdr:row>
      <xdr:rowOff>66850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57977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82431</xdr:rowOff>
    </xdr:from>
    <xdr:to>
      <xdr:col>98</xdr:col>
      <xdr:colOff>38100</xdr:colOff>
      <xdr:row>75</xdr:row>
      <xdr:rowOff>12581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6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3708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6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が続い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・扶助費については、福祉事務所を設置している町であるため、類似団体平均値より高いコストで推移している。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については、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について近年は、道路・公共施設共に維持補修を中心に事業展開を実施しており、類似団体平均値と比べコスト額が低く推移してきた。しかし令和５年度に支所の建替え、動物園の改修、ホールの改修、美化センターの解体撤去等を行ったことにより類似団体を上回る結果となり、</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令和６年度からは統合こども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園の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整備事業を実施しており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その後は、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小学校の統合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整備事業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控えており、事業費の増加が見込まれている。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・積立金については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ふるさと納税を次年度以降に活用するためのふるさと応援基金に積立を実施していることにより類似団体と比較し高く推移している。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また、令和５年度より合併特例債を活用した合併振興基金の設置を開始した。一方で、統合こども園整備事業や統合小学校整備事業等で多額の取り崩しを予定している。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13,637
13,431
103.06
11,193,473
10,715,065
365,471
5,747,191
6,682,092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91504</xdr:rowOff>
    </xdr:from>
    <xdr:to>
      <xdr:col>24</xdr:col>
      <xdr:colOff>63500</xdr:colOff>
      <xdr:row>38</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06604"/>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112840</xdr:rowOff>
    </xdr:from>
    <xdr:to>
      <xdr:col>19</xdr:col>
      <xdr:colOff>177800</xdr:colOff>
      <xdr:row>38</xdr:row>
      <xdr:rowOff>113792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27940"/>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94170</xdr:rowOff>
    </xdr:from>
    <xdr:to>
      <xdr:col>15</xdr:col>
      <xdr:colOff>50800</xdr:colOff>
      <xdr:row>38</xdr:row>
      <xdr:rowOff>112840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09270"/>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151702</xdr:rowOff>
    </xdr:from>
    <xdr:to>
      <xdr:col>10</xdr:col>
      <xdr:colOff>114300</xdr:colOff>
      <xdr:row>38</xdr:row>
      <xdr:rowOff>94170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3902"/>
          <a:ext cx="889000" cy="28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40704</xdr:rowOff>
    </xdr:from>
    <xdr:to>
      <xdr:col>24</xdr:col>
      <xdr:colOff>114300</xdr:colOff>
      <xdr:row>38</xdr:row>
      <xdr:rowOff>142304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127081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62992</xdr:rowOff>
    </xdr:from>
    <xdr:to>
      <xdr:col>20</xdr:col>
      <xdr:colOff>38100</xdr:colOff>
      <xdr:row>38</xdr:row>
      <xdr:rowOff>164592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155719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62040</xdr:rowOff>
    </xdr:from>
    <xdr:to>
      <xdr:col>15</xdr:col>
      <xdr:colOff>101600</xdr:colOff>
      <xdr:row>38</xdr:row>
      <xdr:rowOff>163640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154767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43370</xdr:rowOff>
    </xdr:from>
    <xdr:to>
      <xdr:col>10</xdr:col>
      <xdr:colOff>165100</xdr:colOff>
      <xdr:row>38</xdr:row>
      <xdr:rowOff>144970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136097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100902</xdr:rowOff>
    </xdr:from>
    <xdr:to>
      <xdr:col>6</xdr:col>
      <xdr:colOff>38100</xdr:colOff>
      <xdr:row>37</xdr:row>
      <xdr:rowOff>31052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22179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170652</xdr:rowOff>
    </xdr:from>
    <xdr:to>
      <xdr:col>24</xdr:col>
      <xdr:colOff>63500</xdr:colOff>
      <xdr:row>55</xdr:row>
      <xdr:rowOff>125543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28952"/>
          <a:ext cx="838200" cy="1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170652</xdr:rowOff>
    </xdr:from>
    <xdr:to>
      <xdr:col>19</xdr:col>
      <xdr:colOff>177800</xdr:colOff>
      <xdr:row>56</xdr:row>
      <xdr:rowOff>90574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28952"/>
          <a:ext cx="889000" cy="26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13457</xdr:rowOff>
    </xdr:from>
    <xdr:to>
      <xdr:col>15</xdr:col>
      <xdr:colOff>50800</xdr:colOff>
      <xdr:row>56</xdr:row>
      <xdr:rowOff>90574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14657"/>
          <a:ext cx="889000" cy="7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116070</xdr:rowOff>
    </xdr:from>
    <xdr:to>
      <xdr:col>10</xdr:col>
      <xdr:colOff>114300</xdr:colOff>
      <xdr:row>56</xdr:row>
      <xdr:rowOff>13457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74370"/>
          <a:ext cx="889000" cy="24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74743</xdr:rowOff>
    </xdr:from>
    <xdr:to>
      <xdr:col>24</xdr:col>
      <xdr:colOff>114300</xdr:colOff>
      <xdr:row>56</xdr:row>
      <xdr:rowOff>4893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0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97620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5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119852</xdr:rowOff>
    </xdr:from>
    <xdr:to>
      <xdr:col>20</xdr:col>
      <xdr:colOff>38100</xdr:colOff>
      <xdr:row>55</xdr:row>
      <xdr:rowOff>50002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66529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39774</xdr:rowOff>
    </xdr:from>
    <xdr:to>
      <xdr:col>15</xdr:col>
      <xdr:colOff>101600</xdr:colOff>
      <xdr:row>56</xdr:row>
      <xdr:rowOff>141374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157901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1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134107</xdr:rowOff>
    </xdr:from>
    <xdr:to>
      <xdr:col>10</xdr:col>
      <xdr:colOff>165100</xdr:colOff>
      <xdr:row>56</xdr:row>
      <xdr:rowOff>64257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80784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3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65270</xdr:rowOff>
    </xdr:from>
    <xdr:to>
      <xdr:col>6</xdr:col>
      <xdr:colOff>38100</xdr:colOff>
      <xdr:row>54</xdr:row>
      <xdr:rowOff>166870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11947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137478</xdr:rowOff>
    </xdr:from>
    <xdr:to>
      <xdr:col>24</xdr:col>
      <xdr:colOff>63500</xdr:colOff>
      <xdr:row>75</xdr:row>
      <xdr:rowOff>136993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24778"/>
          <a:ext cx="838200" cy="17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136993</xdr:rowOff>
    </xdr:from>
    <xdr:to>
      <xdr:col>19</xdr:col>
      <xdr:colOff>177800</xdr:colOff>
      <xdr:row>76</xdr:row>
      <xdr:rowOff>146603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5743"/>
          <a:ext cx="889000" cy="18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52028</xdr:rowOff>
    </xdr:from>
    <xdr:to>
      <xdr:col>15</xdr:col>
      <xdr:colOff>50800</xdr:colOff>
      <xdr:row>76</xdr:row>
      <xdr:rowOff>146603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82228"/>
          <a:ext cx="889000" cy="9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52028</xdr:rowOff>
    </xdr:from>
    <xdr:to>
      <xdr:col>10</xdr:col>
      <xdr:colOff>114300</xdr:colOff>
      <xdr:row>77</xdr:row>
      <xdr:rowOff>141839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2228"/>
          <a:ext cx="889000" cy="26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86678</xdr:rowOff>
    </xdr:from>
    <xdr:to>
      <xdr:col>24</xdr:col>
      <xdr:colOff>114300</xdr:colOff>
      <xdr:row>75</xdr:row>
      <xdr:rowOff>16828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109555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86193</xdr:rowOff>
    </xdr:from>
    <xdr:to>
      <xdr:col>20</xdr:col>
      <xdr:colOff>38100</xdr:colOff>
      <xdr:row>76</xdr:row>
      <xdr:rowOff>16343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32870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95803</xdr:rowOff>
    </xdr:from>
    <xdr:to>
      <xdr:col>15</xdr:col>
      <xdr:colOff>101600</xdr:colOff>
      <xdr:row>77</xdr:row>
      <xdr:rowOff>25953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42480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1228</xdr:rowOff>
    </xdr:from>
    <xdr:to>
      <xdr:col>10</xdr:col>
      <xdr:colOff>165100</xdr:colOff>
      <xdr:row>76</xdr:row>
      <xdr:rowOff>102828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119354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91039</xdr:rowOff>
    </xdr:from>
    <xdr:to>
      <xdr:col>6</xdr:col>
      <xdr:colOff>38100</xdr:colOff>
      <xdr:row>78</xdr:row>
      <xdr:rowOff>21189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37716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6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71610</xdr:rowOff>
    </xdr:from>
    <xdr:to>
      <xdr:col>24</xdr:col>
      <xdr:colOff>63500</xdr:colOff>
      <xdr:row>97</xdr:row>
      <xdr:rowOff>117591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02260"/>
          <a:ext cx="8382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117591</xdr:rowOff>
    </xdr:from>
    <xdr:to>
      <xdr:col>19</xdr:col>
      <xdr:colOff>177800</xdr:colOff>
      <xdr:row>97</xdr:row>
      <xdr:rowOff>162919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8241"/>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162919</xdr:rowOff>
    </xdr:from>
    <xdr:to>
      <xdr:col>15</xdr:col>
      <xdr:colOff>50800</xdr:colOff>
      <xdr:row>98</xdr:row>
      <xdr:rowOff>32497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93569"/>
          <a:ext cx="889000" cy="4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32497</xdr:rowOff>
    </xdr:from>
    <xdr:to>
      <xdr:col>10</xdr:col>
      <xdr:colOff>114300</xdr:colOff>
      <xdr:row>98</xdr:row>
      <xdr:rowOff>92413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4597"/>
          <a:ext cx="8890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20810</xdr:rowOff>
    </xdr:from>
    <xdr:to>
      <xdr:col>24</xdr:col>
      <xdr:colOff>114300</xdr:colOff>
      <xdr:row>97</xdr:row>
      <xdr:rowOff>122410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170687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66791</xdr:rowOff>
    </xdr:from>
    <xdr:to>
      <xdr:col>20</xdr:col>
      <xdr:colOff>38100</xdr:colOff>
      <xdr:row>97</xdr:row>
      <xdr:rowOff>168391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112119</xdr:rowOff>
    </xdr:from>
    <xdr:to>
      <xdr:col>15</xdr:col>
      <xdr:colOff>101600</xdr:colOff>
      <xdr:row>98</xdr:row>
      <xdr:rowOff>42269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33396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3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153147</xdr:rowOff>
    </xdr:from>
    <xdr:to>
      <xdr:col>10</xdr:col>
      <xdr:colOff>165100</xdr:colOff>
      <xdr:row>98</xdr:row>
      <xdr:rowOff>83297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41613</xdr:rowOff>
    </xdr:from>
    <xdr:to>
      <xdr:col>6</xdr:col>
      <xdr:colOff>38100</xdr:colOff>
      <xdr:row>98</xdr:row>
      <xdr:rowOff>143213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134340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41021</xdr:rowOff>
    </xdr:from>
    <xdr:to>
      <xdr:col>55</xdr:col>
      <xdr:colOff>0</xdr:colOff>
      <xdr:row>39</xdr:row>
      <xdr:rowOff>41021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7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41021</xdr:rowOff>
    </xdr:from>
    <xdr:to>
      <xdr:col>50</xdr:col>
      <xdr:colOff>114300</xdr:colOff>
      <xdr:row>39</xdr:row>
      <xdr:rowOff>41021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7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132080</xdr:rowOff>
    </xdr:from>
    <xdr:to>
      <xdr:col>45</xdr:col>
      <xdr:colOff>177800</xdr:colOff>
      <xdr:row>39</xdr:row>
      <xdr:rowOff>41021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4718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132080</xdr:rowOff>
    </xdr:from>
    <xdr:to>
      <xdr:col>41</xdr:col>
      <xdr:colOff>50800</xdr:colOff>
      <xdr:row>38</xdr:row>
      <xdr:rowOff>132842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471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82948</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161671</xdr:rowOff>
    </xdr:from>
    <xdr:to>
      <xdr:col>46</xdr:col>
      <xdr:colOff>38100</xdr:colOff>
      <xdr:row>39</xdr:row>
      <xdr:rowOff>91821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82948</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81280</xdr:rowOff>
    </xdr:from>
    <xdr:to>
      <xdr:col>41</xdr:col>
      <xdr:colOff>101600</xdr:colOff>
      <xdr:row>39</xdr:row>
      <xdr:rowOff>11430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82042</xdr:rowOff>
    </xdr:from>
    <xdr:to>
      <xdr:col>36</xdr:col>
      <xdr:colOff>165100</xdr:colOff>
      <xdr:row>39</xdr:row>
      <xdr:rowOff>12192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154632</xdr:rowOff>
    </xdr:from>
    <xdr:to>
      <xdr:col>55</xdr:col>
      <xdr:colOff>0</xdr:colOff>
      <xdr:row>57</xdr:row>
      <xdr:rowOff>160548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27282"/>
          <a:ext cx="8382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160548</xdr:rowOff>
    </xdr:from>
    <xdr:to>
      <xdr:col>50</xdr:col>
      <xdr:colOff>114300</xdr:colOff>
      <xdr:row>57</xdr:row>
      <xdr:rowOff>162052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3198"/>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162052</xdr:rowOff>
    </xdr:from>
    <xdr:to>
      <xdr:col>45</xdr:col>
      <xdr:colOff>177800</xdr:colOff>
      <xdr:row>57</xdr:row>
      <xdr:rowOff>169816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4702"/>
          <a:ext cx="889000" cy="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169816</xdr:rowOff>
    </xdr:from>
    <xdr:to>
      <xdr:col>41</xdr:col>
      <xdr:colOff>50800</xdr:colOff>
      <xdr:row>58</xdr:row>
      <xdr:rowOff>28235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42466"/>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103832</xdr:rowOff>
    </xdr:from>
    <xdr:to>
      <xdr:col>55</xdr:col>
      <xdr:colOff>50800</xdr:colOff>
      <xdr:row>58</xdr:row>
      <xdr:rowOff>33982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109748</xdr:rowOff>
    </xdr:from>
    <xdr:to>
      <xdr:col>50</xdr:col>
      <xdr:colOff>165100</xdr:colOff>
      <xdr:row>58</xdr:row>
      <xdr:rowOff>39898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31025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111252</xdr:rowOff>
    </xdr:from>
    <xdr:to>
      <xdr:col>46</xdr:col>
      <xdr:colOff>38100</xdr:colOff>
      <xdr:row>58</xdr:row>
      <xdr:rowOff>41402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32529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119016</xdr:rowOff>
    </xdr:from>
    <xdr:to>
      <xdr:col>41</xdr:col>
      <xdr:colOff>101600</xdr:colOff>
      <xdr:row>58</xdr:row>
      <xdr:rowOff>49166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9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40293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148885</xdr:rowOff>
    </xdr:from>
    <xdr:to>
      <xdr:col>36</xdr:col>
      <xdr:colOff>165100</xdr:colOff>
      <xdr:row>58</xdr:row>
      <xdr:rowOff>79035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70162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71710</xdr:rowOff>
    </xdr:from>
    <xdr:to>
      <xdr:col>55</xdr:col>
      <xdr:colOff>0</xdr:colOff>
      <xdr:row>75</xdr:row>
      <xdr:rowOff>38392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759010"/>
          <a:ext cx="838200" cy="13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21037</xdr:rowOff>
    </xdr:from>
    <xdr:to>
      <xdr:col>50</xdr:col>
      <xdr:colOff>114300</xdr:colOff>
      <xdr:row>75</xdr:row>
      <xdr:rowOff>38392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536887"/>
          <a:ext cx="889000" cy="3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21037</xdr:rowOff>
    </xdr:from>
    <xdr:to>
      <xdr:col>45</xdr:col>
      <xdr:colOff>177800</xdr:colOff>
      <xdr:row>76</xdr:row>
      <xdr:rowOff>103696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536887"/>
          <a:ext cx="889000" cy="59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103696</xdr:rowOff>
    </xdr:from>
    <xdr:to>
      <xdr:col>41</xdr:col>
      <xdr:colOff>50800</xdr:colOff>
      <xdr:row>77</xdr:row>
      <xdr:rowOff>142729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33896"/>
          <a:ext cx="889000" cy="2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20910</xdr:rowOff>
    </xdr:from>
    <xdr:to>
      <xdr:col>55</xdr:col>
      <xdr:colOff>50800</xdr:colOff>
      <xdr:row>74</xdr:row>
      <xdr:rowOff>122510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43787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159042</xdr:rowOff>
    </xdr:from>
    <xdr:to>
      <xdr:col>50</xdr:col>
      <xdr:colOff>165100</xdr:colOff>
      <xdr:row>75</xdr:row>
      <xdr:rowOff>89192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105719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141687</xdr:rowOff>
    </xdr:from>
    <xdr:to>
      <xdr:col>46</xdr:col>
      <xdr:colOff>38100</xdr:colOff>
      <xdr:row>73</xdr:row>
      <xdr:rowOff>71837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4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88364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2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52896</xdr:rowOff>
    </xdr:from>
    <xdr:to>
      <xdr:col>41</xdr:col>
      <xdr:colOff>101600</xdr:colOff>
      <xdr:row>76</xdr:row>
      <xdr:rowOff>154496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145623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91929</xdr:rowOff>
    </xdr:from>
    <xdr:to>
      <xdr:col>36</xdr:col>
      <xdr:colOff>165100</xdr:colOff>
      <xdr:row>78</xdr:row>
      <xdr:rowOff>22079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8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125084</xdr:rowOff>
    </xdr:from>
    <xdr:to>
      <xdr:col>55</xdr:col>
      <xdr:colOff>0</xdr:colOff>
      <xdr:row>97</xdr:row>
      <xdr:rowOff>133834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55734"/>
          <a:ext cx="8382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125084</xdr:rowOff>
    </xdr:from>
    <xdr:to>
      <xdr:col>50</xdr:col>
      <xdr:colOff>114300</xdr:colOff>
      <xdr:row>97</xdr:row>
      <xdr:rowOff>128901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5734"/>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79432</xdr:rowOff>
    </xdr:from>
    <xdr:to>
      <xdr:col>45</xdr:col>
      <xdr:colOff>177800</xdr:colOff>
      <xdr:row>97</xdr:row>
      <xdr:rowOff>128901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10082"/>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36899</xdr:rowOff>
    </xdr:from>
    <xdr:to>
      <xdr:col>41</xdr:col>
      <xdr:colOff>50800</xdr:colOff>
      <xdr:row>97</xdr:row>
      <xdr:rowOff>79432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67549"/>
          <a:ext cx="8890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83034</xdr:rowOff>
    </xdr:from>
    <xdr:to>
      <xdr:col>55</xdr:col>
      <xdr:colOff>50800</xdr:colOff>
      <xdr:row>98</xdr:row>
      <xdr:rowOff>13184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169411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74284</xdr:rowOff>
    </xdr:from>
    <xdr:to>
      <xdr:col>50</xdr:col>
      <xdr:colOff>165100</xdr:colOff>
      <xdr:row>98</xdr:row>
      <xdr:rowOff>4434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167011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78101</xdr:rowOff>
    </xdr:from>
    <xdr:to>
      <xdr:col>46</xdr:col>
      <xdr:colOff>38100</xdr:colOff>
      <xdr:row>98</xdr:row>
      <xdr:rowOff>8251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170828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0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28632</xdr:rowOff>
    </xdr:from>
    <xdr:to>
      <xdr:col>41</xdr:col>
      <xdr:colOff>101600</xdr:colOff>
      <xdr:row>97</xdr:row>
      <xdr:rowOff>130232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121359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157549</xdr:rowOff>
    </xdr:from>
    <xdr:to>
      <xdr:col>36</xdr:col>
      <xdr:colOff>165100</xdr:colOff>
      <xdr:row>97</xdr:row>
      <xdr:rowOff>87699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78826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0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11417</xdr:rowOff>
    </xdr:from>
    <xdr:to>
      <xdr:col>85</xdr:col>
      <xdr:colOff>127000</xdr:colOff>
      <xdr:row>38</xdr:row>
      <xdr:rowOff>23819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83617"/>
          <a:ext cx="838200" cy="35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23819</xdr:rowOff>
    </xdr:from>
    <xdr:to>
      <xdr:col>81</xdr:col>
      <xdr:colOff>50800</xdr:colOff>
      <xdr:row>38</xdr:row>
      <xdr:rowOff>145091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38919"/>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132175</xdr:rowOff>
    </xdr:from>
    <xdr:to>
      <xdr:col>76</xdr:col>
      <xdr:colOff>114300</xdr:colOff>
      <xdr:row>38</xdr:row>
      <xdr:rowOff>145091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647275"/>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132175</xdr:rowOff>
    </xdr:from>
    <xdr:to>
      <xdr:col>71</xdr:col>
      <xdr:colOff>177800</xdr:colOff>
      <xdr:row>38</xdr:row>
      <xdr:rowOff>134480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4727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132067</xdr:rowOff>
    </xdr:from>
    <xdr:to>
      <xdr:col>85</xdr:col>
      <xdr:colOff>177800</xdr:colOff>
      <xdr:row>36</xdr:row>
      <xdr:rowOff>62217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154944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144469</xdr:rowOff>
    </xdr:from>
    <xdr:to>
      <xdr:col>81</xdr:col>
      <xdr:colOff>101600</xdr:colOff>
      <xdr:row>38</xdr:row>
      <xdr:rowOff>74619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91146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6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94291</xdr:rowOff>
    </xdr:from>
    <xdr:to>
      <xdr:col>76</xdr:col>
      <xdr:colOff>165100</xdr:colOff>
      <xdr:row>39</xdr:row>
      <xdr:rowOff>24441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15568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7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81375</xdr:rowOff>
    </xdr:from>
    <xdr:to>
      <xdr:col>72</xdr:col>
      <xdr:colOff>38100</xdr:colOff>
      <xdr:row>39</xdr:row>
      <xdr:rowOff>11525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83680</xdr:rowOff>
    </xdr:from>
    <xdr:to>
      <xdr:col>67</xdr:col>
      <xdr:colOff>101600</xdr:colOff>
      <xdr:row>39</xdr:row>
      <xdr:rowOff>13830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74627</xdr:rowOff>
    </xdr:from>
    <xdr:to>
      <xdr:col>85</xdr:col>
      <xdr:colOff>127000</xdr:colOff>
      <xdr:row>58</xdr:row>
      <xdr:rowOff>106980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18727"/>
          <a:ext cx="8382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106980</xdr:rowOff>
    </xdr:from>
    <xdr:to>
      <xdr:col>81</xdr:col>
      <xdr:colOff>50800</xdr:colOff>
      <xdr:row>58</xdr:row>
      <xdr:rowOff>110628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51080"/>
          <a:ext cx="889000" cy="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69262</xdr:rowOff>
    </xdr:from>
    <xdr:to>
      <xdr:col>76</xdr:col>
      <xdr:colOff>114300</xdr:colOff>
      <xdr:row>58</xdr:row>
      <xdr:rowOff>110628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336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153420</xdr:rowOff>
    </xdr:from>
    <xdr:to>
      <xdr:col>71</xdr:col>
      <xdr:colOff>177800</xdr:colOff>
      <xdr:row>58</xdr:row>
      <xdr:rowOff>69262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26070"/>
          <a:ext cx="889000" cy="8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23827</xdr:rowOff>
    </xdr:from>
    <xdr:to>
      <xdr:col>85</xdr:col>
      <xdr:colOff>177800</xdr:colOff>
      <xdr:row>58</xdr:row>
      <xdr:rowOff>125427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56180</xdr:rowOff>
    </xdr:from>
    <xdr:to>
      <xdr:col>81</xdr:col>
      <xdr:colOff>101600</xdr:colOff>
      <xdr:row>58</xdr:row>
      <xdr:rowOff>157780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148907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59828</xdr:rowOff>
    </xdr:from>
    <xdr:to>
      <xdr:col>76</xdr:col>
      <xdr:colOff>165100</xdr:colOff>
      <xdr:row>58</xdr:row>
      <xdr:rowOff>161428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0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152555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18462</xdr:rowOff>
    </xdr:from>
    <xdr:to>
      <xdr:col>72</xdr:col>
      <xdr:colOff>38100</xdr:colOff>
      <xdr:row>58</xdr:row>
      <xdr:rowOff>120062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136589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102620</xdr:rowOff>
    </xdr:from>
    <xdr:to>
      <xdr:col>67</xdr:col>
      <xdr:colOff>101600</xdr:colOff>
      <xdr:row>58</xdr:row>
      <xdr:rowOff>32770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7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49297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5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166926</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68576"/>
          <a:ext cx="8382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24115</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7215"/>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15982</xdr:rowOff>
    </xdr:from>
    <xdr:to>
      <xdr:col>71</xdr:col>
      <xdr:colOff>177800</xdr:colOff>
      <xdr:row>78</xdr:row>
      <xdr:rowOff>24115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89082"/>
          <a:ext cx="889000" cy="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116126</xdr:rowOff>
    </xdr:from>
    <xdr:to>
      <xdr:col>85</xdr:col>
      <xdr:colOff>177800</xdr:colOff>
      <xdr:row>78</xdr:row>
      <xdr:rowOff>46276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144765</xdr:rowOff>
    </xdr:from>
    <xdr:to>
      <xdr:col>72</xdr:col>
      <xdr:colOff>38100</xdr:colOff>
      <xdr:row>78</xdr:row>
      <xdr:rowOff>74915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66042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9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136632</xdr:rowOff>
    </xdr:from>
    <xdr:to>
      <xdr:col>67</xdr:col>
      <xdr:colOff>101600</xdr:colOff>
      <xdr:row>78</xdr:row>
      <xdr:rowOff>66782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57909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21907</xdr:rowOff>
    </xdr:from>
    <xdr:to>
      <xdr:col>85</xdr:col>
      <xdr:colOff>127000</xdr:colOff>
      <xdr:row>98</xdr:row>
      <xdr:rowOff>28384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82400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28384</xdr:rowOff>
    </xdr:from>
    <xdr:to>
      <xdr:col>81</xdr:col>
      <xdr:colOff>50800</xdr:colOff>
      <xdr:row>98</xdr:row>
      <xdr:rowOff>51308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83048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25375</xdr:rowOff>
    </xdr:from>
    <xdr:to>
      <xdr:col>76</xdr:col>
      <xdr:colOff>114300</xdr:colOff>
      <xdr:row>98</xdr:row>
      <xdr:rowOff>51308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827475"/>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25375</xdr:rowOff>
    </xdr:from>
    <xdr:to>
      <xdr:col>71</xdr:col>
      <xdr:colOff>177800</xdr:colOff>
      <xdr:row>98</xdr:row>
      <xdr:rowOff>84341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27475"/>
          <a:ext cx="889000" cy="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142557</xdr:rowOff>
    </xdr:from>
    <xdr:to>
      <xdr:col>85</xdr:col>
      <xdr:colOff>177800</xdr:colOff>
      <xdr:row>98</xdr:row>
      <xdr:rowOff>72707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120984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5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149034</xdr:rowOff>
    </xdr:from>
    <xdr:to>
      <xdr:col>81</xdr:col>
      <xdr:colOff>101600</xdr:colOff>
      <xdr:row>98</xdr:row>
      <xdr:rowOff>79184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70311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508</xdr:rowOff>
    </xdr:from>
    <xdr:to>
      <xdr:col>76</xdr:col>
      <xdr:colOff>165100</xdr:colOff>
      <xdr:row>98</xdr:row>
      <xdr:rowOff>102108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93235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146025</xdr:rowOff>
    </xdr:from>
    <xdr:to>
      <xdr:col>72</xdr:col>
      <xdr:colOff>38100</xdr:colOff>
      <xdr:row>98</xdr:row>
      <xdr:rowOff>76175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67302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33541</xdr:rowOff>
    </xdr:from>
    <xdr:to>
      <xdr:col>67</xdr:col>
      <xdr:colOff>101600</xdr:colOff>
      <xdr:row>98</xdr:row>
      <xdr:rowOff>135141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126268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類似団体を下回って推移してきたが、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令和６年度は防災行政無線の機能強化工事もあり類似団体を大きく上回った。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・民生費に関しては、福祉事務所設置町のため類似団体と比較して高い水準で推移し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、年々増加傾向にある。令和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昨年度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より９％程度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、人件費の増や福祉サービス費の増が目立っている。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・公債費は類似団体を下回る水準で推移している。しかし、統合こども園や統合小学校などの大型事業における起債借入を控えているため、今後増加していくことが予想されている。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企業立地に伴う貸付金の返還により令和元年度から令和３年度は財政調整基金の積立額が増加し、標準財政規模比は大きく増加した。令和４年度は貸付金の返還はなく、財政調整基金残高は令和３年度と同水準に留まった。一方、繰越事業費が大きく単年度収支がマイナスになったことが要因し、実質単年度収支はマイナスに転じた。令和５年度には実質単年度収支はプラスに転じたが、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統合保育園整備、統合小学校整備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に伴う財政調整基金の取り崩しを控えているため、健全な財政運営ができるよう努めていかなければならない。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平成２９年度に実施した上下水道料金の改定により、水道事業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及び下水道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において黒字額が安定しているが、施設や管路の更新における維持管理費が増加傾向にあり、黒字額が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伸びることは期待できない。</a:t>
          </a:r>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令和６年度では、一般会計は、地方交付税の増加もあり黒字額も大きくなった。一方、介護保険特別会計においては、介護サービス給付費が増加したこともあり黒字額が減少した。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各会計において引き続き財政の健全化に取り組み、安定した事業運営が行えるよう努めなければならない。</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11193473</v>
      </c>
      <c r="BO4" s="449"/>
      <c r="BP4" s="449"/>
      <c r="BQ4" s="449"/>
      <c r="BR4" s="449"/>
      <c r="BS4" s="449"/>
      <c r="BT4" s="449"/>
      <c r="BU4" s="450"/>
      <c r="BV4" s="448">
        <v>10895126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6.4</v>
      </c>
      <c r="CU4" s="589"/>
      <c r="CV4" s="589"/>
      <c r="CW4" s="589"/>
      <c r="CX4" s="589"/>
      <c r="CY4" s="589"/>
      <c r="CZ4" s="589"/>
      <c r="DA4" s="590"/>
      <c r="DB4" s="588">
        <v>5.4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10715065</v>
      </c>
      <c r="BO5" s="420"/>
      <c r="BP5" s="420"/>
      <c r="BQ5" s="420"/>
      <c r="BR5" s="420"/>
      <c r="BS5" s="420"/>
      <c r="BT5" s="420"/>
      <c r="BU5" s="421"/>
      <c r="BV5" s="419">
        <v>10409351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88.4</v>
      </c>
      <c r="CU5" s="417"/>
      <c r="CV5" s="417"/>
      <c r="CW5" s="417"/>
      <c r="CX5" s="417"/>
      <c r="CY5" s="417"/>
      <c r="CZ5" s="417"/>
      <c r="DA5" s="418"/>
      <c r="DB5" s="416">
        <v>88.2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478408</v>
      </c>
      <c r="BO6" s="420"/>
      <c r="BP6" s="420"/>
      <c r="BQ6" s="420"/>
      <c r="BR6" s="420"/>
      <c r="BS6" s="420"/>
      <c r="BT6" s="420"/>
      <c r="BU6" s="421"/>
      <c r="BV6" s="419">
        <v>485775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112937</v>
      </c>
      <c r="BO7" s="420"/>
      <c r="BP7" s="420"/>
      <c r="BQ7" s="420"/>
      <c r="BR7" s="420"/>
      <c r="BS7" s="420"/>
      <c r="BT7" s="420"/>
      <c r="BU7" s="421"/>
      <c r="BV7" s="419">
        <v>189439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5747191</v>
      </c>
      <c r="CU7" s="420"/>
      <c r="CV7" s="420"/>
      <c r="CW7" s="420"/>
      <c r="CX7" s="420"/>
      <c r="CY7" s="420"/>
      <c r="CZ7" s="420"/>
      <c r="DA7" s="421"/>
      <c r="DB7" s="419">
        <v>5515190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365471</v>
      </c>
      <c r="BO8" s="420"/>
      <c r="BP8" s="420"/>
      <c r="BQ8" s="420"/>
      <c r="BR8" s="420"/>
      <c r="BS8" s="420"/>
      <c r="BT8" s="420"/>
      <c r="BU8" s="421"/>
      <c r="BV8" s="419">
        <v>296336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14021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69135</v>
      </c>
      <c r="BO9" s="420"/>
      <c r="BP9" s="420"/>
      <c r="BQ9" s="420"/>
      <c r="BR9" s="420"/>
      <c r="BS9" s="420"/>
      <c r="BT9" s="420"/>
      <c r="BU9" s="421"/>
      <c r="BV9" s="419">
        <v>-85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8.6</v>
      </c>
      <c r="CU9" s="417"/>
      <c r="CV9" s="417"/>
      <c r="CW9" s="417"/>
      <c r="CX9" s="417"/>
      <c r="CY9" s="417"/>
      <c r="CZ9" s="417"/>
      <c r="DA9" s="418"/>
      <c r="DB9" s="416">
        <v>8.6999999999999993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14878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209227</v>
      </c>
      <c r="BO10" s="420"/>
      <c r="BP10" s="420"/>
      <c r="BQ10" s="420"/>
      <c r="BR10" s="420"/>
      <c r="BS10" s="420"/>
      <c r="BT10" s="420"/>
      <c r="BU10" s="421"/>
      <c r="BV10" s="419">
        <v>135244</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13637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61096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13431</v>
      </c>
      <c r="S13" s="507"/>
      <c r="T13" s="507"/>
      <c r="U13" s="507"/>
      <c r="V13" s="508"/>
      <c r="W13" s="509" t="s">
        <v>131</v>
      </c>
      <c r="X13" s="405"/>
      <c r="Y13" s="405"/>
      <c r="Z13" s="405"/>
      <c r="AA13" s="405"/>
      <c r="AB13" s="406"/>
      <c r="AC13" s="372">
        <v>652</v>
      </c>
      <c r="AD13" s="373"/>
      <c r="AE13" s="373"/>
      <c r="AF13" s="373"/>
      <c r="AG13" s="374"/>
      <c r="AH13" s="372">
        <v>834</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278362</v>
      </c>
      <c r="BO13" s="420"/>
      <c r="BP13" s="420"/>
      <c r="BQ13" s="420"/>
      <c r="BR13" s="420"/>
      <c r="BS13" s="420"/>
      <c r="BT13" s="420"/>
      <c r="BU13" s="421"/>
      <c r="BV13" s="419">
        <v>74063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3.2</v>
      </c>
      <c r="CU13" s="417"/>
      <c r="CV13" s="417"/>
      <c r="CW13" s="417"/>
      <c r="CX13" s="417"/>
      <c r="CY13" s="417"/>
      <c r="CZ13" s="417"/>
      <c r="DA13" s="418"/>
      <c r="DB13" s="416">
        <v>3.6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13817</v>
      </c>
      <c r="S14" s="507"/>
      <c r="T14" s="507"/>
      <c r="U14" s="507"/>
      <c r="V14" s="508"/>
      <c r="W14" s="510"/>
      <c r="X14" s="408"/>
      <c r="Y14" s="408"/>
      <c r="Z14" s="408"/>
      <c r="AA14" s="408"/>
      <c r="AB14" s="409"/>
      <c r="AC14" s="499">
        <v>9.6</v>
      </c>
      <c r="AD14" s="500"/>
      <c r="AE14" s="500"/>
      <c r="AF14" s="500"/>
      <c r="AG14" s="501"/>
      <c r="AH14" s="499">
        <v>11.4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13630</v>
      </c>
      <c r="S15" s="507"/>
      <c r="T15" s="507"/>
      <c r="U15" s="507"/>
      <c r="V15" s="508"/>
      <c r="W15" s="509" t="s">
        <v>137</v>
      </c>
      <c r="X15" s="405"/>
      <c r="Y15" s="405"/>
      <c r="Z15" s="405"/>
      <c r="AA15" s="405"/>
      <c r="AB15" s="406"/>
      <c r="AC15" s="372">
        <v>2087</v>
      </c>
      <c r="AD15" s="373"/>
      <c r="AE15" s="373"/>
      <c r="AF15" s="373"/>
      <c r="AG15" s="374"/>
      <c r="AH15" s="372">
        <v>2390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2434761</v>
      </c>
      <c r="BO15" s="449"/>
      <c r="BP15" s="449"/>
      <c r="BQ15" s="449"/>
      <c r="BR15" s="449"/>
      <c r="BS15" s="449"/>
      <c r="BT15" s="449"/>
      <c r="BU15" s="450"/>
      <c r="BV15" s="448">
        <v>2282518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30.8</v>
      </c>
      <c r="AD16" s="500"/>
      <c r="AE16" s="500"/>
      <c r="AF16" s="500"/>
      <c r="AG16" s="501"/>
      <c r="AH16" s="499">
        <v>32.5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5075577</v>
      </c>
      <c r="BO16" s="420"/>
      <c r="BP16" s="420"/>
      <c r="BQ16" s="420"/>
      <c r="BR16" s="420"/>
      <c r="BS16" s="420"/>
      <c r="BT16" s="420"/>
      <c r="BU16" s="421"/>
      <c r="BV16" s="419">
        <v>4886002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4026</v>
      </c>
      <c r="AD17" s="373"/>
      <c r="AE17" s="373"/>
      <c r="AF17" s="373"/>
      <c r="AG17" s="374"/>
      <c r="AH17" s="372">
        <v>4121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3086834</v>
      </c>
      <c r="BO17" s="420"/>
      <c r="BP17" s="420"/>
      <c r="BQ17" s="420"/>
      <c r="BR17" s="420"/>
      <c r="BS17" s="420"/>
      <c r="BT17" s="420"/>
      <c r="BU17" s="421"/>
      <c r="BV17" s="419">
        <v>2885025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103.06</v>
      </c>
      <c r="M18" s="472"/>
      <c r="N18" s="472"/>
      <c r="O18" s="472"/>
      <c r="P18" s="472"/>
      <c r="Q18" s="472"/>
      <c r="R18" s="473"/>
      <c r="S18" s="473"/>
      <c r="T18" s="473"/>
      <c r="U18" s="473"/>
      <c r="V18" s="474"/>
      <c r="W18" s="490"/>
      <c r="X18" s="491"/>
      <c r="Y18" s="491"/>
      <c r="Z18" s="491"/>
      <c r="AA18" s="491"/>
      <c r="AB18" s="515"/>
      <c r="AC18" s="389">
        <v>59.5</v>
      </c>
      <c r="AD18" s="390"/>
      <c r="AE18" s="390"/>
      <c r="AF18" s="390"/>
      <c r="AG18" s="475"/>
      <c r="AH18" s="389">
        <v>56.1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5082921</v>
      </c>
      <c r="BO18" s="420"/>
      <c r="BP18" s="420"/>
      <c r="BQ18" s="420"/>
      <c r="BR18" s="420"/>
      <c r="BS18" s="420"/>
      <c r="BT18" s="420"/>
      <c r="BU18" s="421"/>
      <c r="BV18" s="419">
        <v>4992560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7148288</v>
      </c>
      <c r="BO19" s="420"/>
      <c r="BP19" s="420"/>
      <c r="BQ19" s="420"/>
      <c r="BR19" s="420"/>
      <c r="BS19" s="420"/>
      <c r="BT19" s="420"/>
      <c r="BU19" s="421"/>
      <c r="BV19" s="419">
        <v>7099258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5124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6682092</v>
      </c>
      <c r="BO22" s="449"/>
      <c r="BP22" s="449"/>
      <c r="BQ22" s="449"/>
      <c r="BR22" s="449"/>
      <c r="BS22" s="449"/>
      <c r="BT22" s="449"/>
      <c r="BU22" s="450"/>
      <c r="BV22" s="448">
        <v>6082778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5786164</v>
      </c>
      <c r="BO23" s="420"/>
      <c r="BP23" s="420"/>
      <c r="BQ23" s="420"/>
      <c r="BR23" s="420"/>
      <c r="BS23" s="420"/>
      <c r="BT23" s="420"/>
      <c r="BU23" s="421"/>
      <c r="BV23" s="419">
        <v>5911682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136</v>
      </c>
      <c r="AI24" s="373"/>
      <c r="AJ24" s="373"/>
      <c r="AK24" s="373"/>
      <c r="AL24" s="374"/>
      <c r="AM24" s="372">
        <v>430032</v>
      </c>
      <c r="AN24" s="373"/>
      <c r="AO24" s="373"/>
      <c r="AP24" s="373"/>
      <c r="AQ24" s="373"/>
      <c r="AR24" s="374"/>
      <c r="AS24" s="372">
        <v>3162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4342514</v>
      </c>
      <c r="BO24" s="420"/>
      <c r="BP24" s="420"/>
      <c r="BQ24" s="420"/>
      <c r="BR24" s="420"/>
      <c r="BS24" s="420"/>
      <c r="BT24" s="420"/>
      <c r="BU24" s="421"/>
      <c r="BV24" s="419">
        <v>3406162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5700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627836</v>
      </c>
      <c r="BO25" s="449"/>
      <c r="BP25" s="449"/>
      <c r="BQ25" s="449"/>
      <c r="BR25" s="449"/>
      <c r="BS25" s="449"/>
      <c r="BT25" s="449"/>
      <c r="BU25" s="450"/>
      <c r="BV25" s="448">
        <v>637553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13360</v>
      </c>
      <c r="AN26" s="373"/>
      <c r="AO26" s="373"/>
      <c r="AP26" s="373"/>
      <c r="AQ26" s="373"/>
      <c r="AR26" s="374"/>
      <c r="AS26" s="372">
        <v>3340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2950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2250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3919297</v>
      </c>
      <c r="BO28" s="449"/>
      <c r="BP28" s="449"/>
      <c r="BQ28" s="449"/>
      <c r="BR28" s="449"/>
      <c r="BS28" s="449"/>
      <c r="BT28" s="449"/>
      <c r="BU28" s="450"/>
      <c r="BV28" s="448">
        <v>3710070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9</v>
      </c>
      <c r="M29" s="373"/>
      <c r="N29" s="373"/>
      <c r="O29" s="373"/>
      <c r="P29" s="374"/>
      <c r="Q29" s="372">
        <v>2150</v>
      </c>
      <c r="R29" s="373"/>
      <c r="S29" s="373"/>
      <c r="T29" s="373"/>
      <c r="U29" s="373"/>
      <c r="V29" s="374"/>
      <c r="W29" s="463"/>
      <c r="X29" s="464"/>
      <c r="Y29" s="465"/>
      <c r="Z29" s="375" t="s">
        <v>178</v>
      </c>
      <c r="AA29" s="376"/>
      <c r="AB29" s="376"/>
      <c r="AC29" s="376"/>
      <c r="AD29" s="376"/>
      <c r="AE29" s="376"/>
      <c r="AF29" s="376"/>
      <c r="AG29" s="377"/>
      <c r="AH29" s="372">
        <v>137</v>
      </c>
      <c r="AI29" s="373"/>
      <c r="AJ29" s="373"/>
      <c r="AK29" s="373"/>
      <c r="AL29" s="374"/>
      <c r="AM29" s="372">
        <v>434405</v>
      </c>
      <c r="AN29" s="373"/>
      <c r="AO29" s="373"/>
      <c r="AP29" s="373"/>
      <c r="AQ29" s="373"/>
      <c r="AR29" s="374"/>
      <c r="AS29" s="372">
        <v>3171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531171</v>
      </c>
      <c r="BO29" s="420"/>
      <c r="BP29" s="420"/>
      <c r="BQ29" s="420"/>
      <c r="BR29" s="420"/>
      <c r="BS29" s="420"/>
      <c r="BT29" s="420"/>
      <c r="BU29" s="421"/>
      <c r="BV29" s="419">
        <v>507158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3401024</v>
      </c>
      <c r="BO30" s="454"/>
      <c r="BP30" s="454"/>
      <c r="BQ30" s="454"/>
      <c r="BR30" s="454"/>
      <c r="BS30" s="454"/>
      <c r="BT30" s="454"/>
      <c r="BU30" s="455"/>
      <c r="BV30" s="453">
        <v>2867383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三重県多気郡多気町松阪市学校組合一般会計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多気東部土地開発公社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住宅新築資金等貸付特別会計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松阪地区広域衛生組合一般会計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三重地方税管理回収機構一般会計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三重地方税管理回収機構滞納整理拡充事業特別会計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香肌奥伊勢資源化広域連合一般会計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松阪地区広域消防組合一般会計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三重県後期高齢者医療広域連合一般会計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三重県後期高齢者医療広域連合後期高齢者医療特別会計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三重県市町総合事務組合一般会計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三重県市町総合事務組合退職手当特別会計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sZeh0aq9zlQGrto7gAekNt5xEg7b+TY8539XSpWq1Z0uohFFsEGia72hQDGhbMz0C+6oDeei7dUebnfrBMI6g==" saltValue="VQ/Gnd2cxJOCixDZDcX0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5" zoomScale="85" zoomScaleNormal="85" zoomScaleSheetLayoutView="100" workbookViewId="0">
      <selection activeCell="K40" sqref="K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18.600000000000001</v>
      </c>
      <c r="G34" s="33">
        <v>17.489999999999998</v>
      </c>
      <c r="H34" s="33">
        <v>18.760000000000002</v>
      </c>
      <c r="I34" s="33">
        <v>18.489999999999998</v>
      </c>
      <c r="J34" s="34">
        <v>17.32</v>
      </c>
      <c r="K34" s="22"/>
      <c r="L34" s="22"/>
      <c r="M34" s="22"/>
      <c r="N34" s="22"/>
      <c r="O34" s="22"/>
      <c r="P34" s="22"/>
    </row>
    <row r="35" spans="1:16" ht="39" customHeight="1" x14ac:dyDescent="0.15">
      <c r="A35" s="22"/>
      <c r="B35" s="35"/>
      <c r="C35" s="1145" t="s">
        <v>534</v>
      </c>
      <c r="D35" s="1146"/>
      <c r="E35" s="1147"/>
      <c r="F35" s="36">
        <v>13.5</v>
      </c>
      <c r="G35" s="37">
        <v>12.01</v>
      </c>
      <c r="H35" s="37">
        <v>11.73</v>
      </c>
      <c r="I35" s="37">
        <v>10.59</v>
      </c>
      <c r="J35" s="38">
        <v>9.34</v>
      </c>
      <c r="K35" s="22"/>
      <c r="L35" s="22"/>
      <c r="M35" s="22"/>
      <c r="N35" s="22"/>
      <c r="O35" s="22"/>
      <c r="P35" s="22"/>
    </row>
    <row r="36" spans="1:16" ht="39" customHeight="1" x14ac:dyDescent="0.15">
      <c r="A36" s="22"/>
      <c r="B36" s="35"/>
      <c r="C36" s="1145" t="s">
        <v>535</v>
      </c>
      <c r="D36" s="1146"/>
      <c r="E36" s="1147"/>
      <c r="F36" s="36">
        <v>6.49</v>
      </c>
      <c r="G36" s="37">
        <v>6.56</v>
      </c>
      <c r="H36" s="37">
        <v>5.41</v>
      </c>
      <c r="I36" s="37">
        <v>5.36</v>
      </c>
      <c r="J36" s="38">
        <v>6.35</v>
      </c>
      <c r="K36" s="22"/>
      <c r="L36" s="22"/>
      <c r="M36" s="22"/>
      <c r="N36" s="22"/>
      <c r="O36" s="22"/>
      <c r="P36" s="22"/>
    </row>
    <row r="37" spans="1:16" ht="39" customHeight="1" x14ac:dyDescent="0.15">
      <c r="A37" s="22"/>
      <c r="B37" s="35"/>
      <c r="C37" s="1145" t="s">
        <v>536</v>
      </c>
      <c r="D37" s="1146"/>
      <c r="E37" s="1147"/>
      <c r="F37" s="36">
        <v>5.14</v>
      </c>
      <c r="G37" s="37">
        <v>5.33</v>
      </c>
      <c r="H37" s="37">
        <v>5.89</v>
      </c>
      <c r="I37" s="37">
        <v>6.28</v>
      </c>
      <c r="J37" s="38">
        <v>6.22</v>
      </c>
      <c r="K37" s="22"/>
      <c r="L37" s="22"/>
      <c r="M37" s="22"/>
      <c r="N37" s="22"/>
      <c r="O37" s="22"/>
      <c r="P37" s="22"/>
    </row>
    <row r="38" spans="1:16" ht="39" customHeight="1" x14ac:dyDescent="0.15">
      <c r="A38" s="22"/>
      <c r="B38" s="35"/>
      <c r="C38" s="1145" t="s">
        <v>537</v>
      </c>
      <c r="D38" s="1146"/>
      <c r="E38" s="1147"/>
      <c r="F38" s="36">
        <v>0.08</v>
      </c>
      <c r="G38" s="37">
        <v>7.0000000000000007E-2</v>
      </c>
      <c r="H38" s="37">
        <v>0.6</v>
      </c>
      <c r="I38" s="37">
        <v>0.53</v>
      </c>
      <c r="J38" s="38">
        <v>0.46</v>
      </c>
      <c r="K38" s="22"/>
      <c r="L38" s="22"/>
      <c r="M38" s="22"/>
      <c r="N38" s="22"/>
      <c r="O38" s="22"/>
      <c r="P38" s="22"/>
    </row>
    <row r="39" spans="1:16" ht="39" customHeight="1" x14ac:dyDescent="0.15">
      <c r="A39" s="22"/>
      <c r="B39" s="35"/>
      <c r="C39" s="1145" t="s">
        <v>538</v>
      </c>
      <c r="D39" s="1146"/>
      <c r="E39" s="1147"/>
      <c r="F39" s="36">
        <v>0.63</v>
      </c>
      <c r="G39" s="37">
        <v>1.1299999999999999</v>
      </c>
      <c r="H39" s="37">
        <v>2.14</v>
      </c>
      <c r="I39" s="37">
        <v>0.86</v>
      </c>
      <c r="J39" s="38">
        <v>0.11</v>
      </c>
      <c r="K39" s="22"/>
      <c r="L39" s="22"/>
      <c r="M39" s="22"/>
      <c r="N39" s="22"/>
      <c r="O39" s="22"/>
      <c r="P39" s="22"/>
    </row>
    <row r="40" spans="1:16" ht="39" customHeight="1" x14ac:dyDescent="0.15">
      <c r="A40" s="22"/>
      <c r="B40" s="35"/>
      <c r="C40" s="1145" t="s">
        <v>539</v>
      </c>
      <c r="D40" s="1146"/>
      <c r="E40" s="1147"/>
      <c r="F40" s="36">
        <v>0.02</v>
      </c>
      <c r="G40" s="37">
        <v>7.0000000000000007E-2</v>
      </c>
      <c r="H40" s="37">
        <v>0.05</v>
      </c>
      <c r="I40" s="37">
        <v>0.52</v>
      </c>
      <c r="J40" s="38">
        <v>0.06</v>
      </c>
      <c r="K40" s="22"/>
      <c r="L40" s="22"/>
      <c r="M40" s="22"/>
      <c r="N40" s="22"/>
      <c r="O40" s="22"/>
      <c r="P40" s="22"/>
    </row>
    <row r="41" spans="1:16" ht="39" customHeight="1" x14ac:dyDescent="0.15">
      <c r="A41" s="22"/>
      <c r="B41" s="35"/>
      <c r="C41" s="1145" t="s">
        <v>540</v>
      </c>
      <c r="D41" s="1146"/>
      <c r="E41" s="1147"/>
      <c r="F41" s="36">
        <v>0.01</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ZKFFNecdTmxlj67t/15yFt597K6CSN1JUYU7qFJZ3rFF0Ljqyo3db2DWGK4ba3EF/m4UYfcu4lMlwfsLngVCA==" saltValue="l+QIXxwE6Ihul7TET65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B43" zoomScale="70" zoomScaleNormal="70"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579</v>
      </c>
      <c r="L45" s="60">
        <v>634</v>
      </c>
      <c r="M45" s="60">
        <v>601</v>
      </c>
      <c r="N45" s="60">
        <v>619</v>
      </c>
      <c r="O45" s="61">
        <v>617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243</v>
      </c>
      <c r="L48" s="64">
        <v>236</v>
      </c>
      <c r="M48" s="64">
        <v>232</v>
      </c>
      <c r="N48" s="64">
        <v>247</v>
      </c>
      <c r="O48" s="65">
        <v>248</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v>
      </c>
      <c r="L49" s="64">
        <v>7</v>
      </c>
      <c r="M49" s="64">
        <v>12</v>
      </c>
      <c r="N49" s="64">
        <v>15</v>
      </c>
      <c r="O49" s="65">
        <v>21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665</v>
      </c>
      <c r="L52" s="64">
        <v>681</v>
      </c>
      <c r="M52" s="64">
        <v>690</v>
      </c>
      <c r="N52" s="64">
        <v>705</v>
      </c>
      <c r="O52" s="65">
        <v>745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168</v>
      </c>
      <c r="L53" s="69">
        <v>196</v>
      </c>
      <c r="M53" s="69">
        <v>155</v>
      </c>
      <c r="N53" s="69">
        <v>176</v>
      </c>
      <c r="O53" s="70">
        <v>141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FFlzpsMOV/lerps65oVxLBZvJ52zMCK9F01/KPzyR5KeNYycm9IKHhHO4GhSvXs4iefWNNr5FGRpoP5UAYyDsQ==" saltValue="0grsdInWV5AMzCwLeOpJ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41" zoomScale="70" zoomScaleNormal="70" zoomScaleSheetLayoutView="100" workbookViewId="0">
      <selection activeCell="M48" sqref="M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5988</v>
      </c>
      <c r="J41" s="344">
        <v>5727</v>
      </c>
      <c r="K41" s="344">
        <v>5441</v>
      </c>
      <c r="L41" s="344">
        <v>6083</v>
      </c>
      <c r="M41" s="345">
        <v>6682</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3149</v>
      </c>
      <c r="J43" s="347">
        <v>2706</v>
      </c>
      <c r="K43" s="347">
        <v>2441</v>
      </c>
      <c r="L43" s="347">
        <v>2297</v>
      </c>
      <c r="M43" s="348">
        <v>2151</v>
      </c>
    </row>
    <row r="44" spans="2:13" ht="27.75" customHeight="1" x14ac:dyDescent="0.15">
      <c r="B44" s="1186"/>
      <c r="C44" s="1187"/>
      <c r="D44" s="106"/>
      <c r="E44" s="1190" t="s">
        <v>34</v>
      </c>
      <c r="F44" s="1190"/>
      <c r="G44" s="1190"/>
      <c r="H44" s="1191"/>
      <c r="I44" s="346">
        <v>73</v>
      </c>
      <c r="J44" s="347">
        <v>83</v>
      </c>
      <c r="K44" s="347">
        <v>94</v>
      </c>
      <c r="L44" s="347">
        <v>79</v>
      </c>
      <c r="M44" s="348">
        <v>77</v>
      </c>
    </row>
    <row r="45" spans="2:13" ht="27.75" customHeight="1" x14ac:dyDescent="0.15">
      <c r="B45" s="1186"/>
      <c r="C45" s="1187"/>
      <c r="D45" s="106"/>
      <c r="E45" s="1190" t="s">
        <v>35</v>
      </c>
      <c r="F45" s="1190"/>
      <c r="G45" s="1190"/>
      <c r="H45" s="1191"/>
      <c r="I45" s="346">
        <v>1203</v>
      </c>
      <c r="J45" s="347">
        <v>1173</v>
      </c>
      <c r="K45" s="347">
        <v>1165</v>
      </c>
      <c r="L45" s="347">
        <v>1144</v>
      </c>
      <c r="M45" s="348">
        <v>1127</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5639</v>
      </c>
      <c r="J50" s="347">
        <v>6729</v>
      </c>
      <c r="K50" s="347">
        <v>6872</v>
      </c>
      <c r="L50" s="347">
        <v>7042</v>
      </c>
      <c r="M50" s="348">
        <v>7408</v>
      </c>
    </row>
    <row r="51" spans="2:13" ht="27.75" customHeight="1" x14ac:dyDescent="0.15">
      <c r="B51" s="1186"/>
      <c r="C51" s="1187"/>
      <c r="D51" s="106"/>
      <c r="E51" s="1190" t="s">
        <v>42</v>
      </c>
      <c r="F51" s="1190"/>
      <c r="G51" s="1190"/>
      <c r="H51" s="1191"/>
      <c r="I51" s="346">
        <v>5</v>
      </c>
      <c r="J51" s="347" t="s">
        <v>488</v>
      </c>
      <c r="K51" s="347" t="s">
        <v>488</v>
      </c>
      <c r="L51" s="347" t="s">
        <v>488</v>
      </c>
      <c r="M51" s="348" t="s">
        <v>488</v>
      </c>
    </row>
    <row r="52" spans="2:13" ht="27.75" customHeight="1" x14ac:dyDescent="0.15">
      <c r="B52" s="1188"/>
      <c r="C52" s="1189"/>
      <c r="D52" s="106"/>
      <c r="E52" s="1190" t="s">
        <v>43</v>
      </c>
      <c r="F52" s="1190"/>
      <c r="G52" s="1190"/>
      <c r="H52" s="1191"/>
      <c r="I52" s="346">
        <v>7915</v>
      </c>
      <c r="J52" s="347">
        <v>7812</v>
      </c>
      <c r="K52" s="347">
        <v>5876</v>
      </c>
      <c r="L52" s="347">
        <v>7395</v>
      </c>
      <c r="M52" s="348">
        <v>7576</v>
      </c>
    </row>
    <row r="53" spans="2:13" ht="27.75" customHeight="1" thickBot="1" x14ac:dyDescent="0.2">
      <c r="B53" s="1192" t="s">
        <v>19</v>
      </c>
      <c r="C53" s="1193"/>
      <c r="D53" s="110"/>
      <c r="E53" s="1194" t="s">
        <v>44</v>
      </c>
      <c r="F53" s="1194"/>
      <c r="G53" s="1194"/>
      <c r="H53" s="1195"/>
      <c r="I53" s="349">
        <v>-3146</v>
      </c>
      <c r="J53" s="350">
        <v>-4853</v>
      </c>
      <c r="K53" s="350">
        <v>-3606</v>
      </c>
      <c r="L53" s="350">
        <v>-4835</v>
      </c>
      <c r="M53" s="351">
        <v>-4946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Mz8WcLPSD37DAVskYY6VtUX3eqmspgIJW4iZzzx5XTWvdf/hJXNKW98dloZtPD6Kj0a7+9i+YEoyj+7ReGbHw==" saltValue="8/I1KQSzBZxn0d5FHLGw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3636</v>
      </c>
      <c r="G55" s="352">
        <v>3710</v>
      </c>
      <c r="H55" s="353">
        <v>3919</v>
      </c>
    </row>
    <row r="56" spans="2:8" ht="52.5" customHeight="1" x14ac:dyDescent="0.15">
      <c r="B56" s="122"/>
      <c r="C56" s="1213" t="s">
        <v>47</v>
      </c>
      <c r="D56" s="1213"/>
      <c r="E56" s="1214"/>
      <c r="F56" s="354">
        <v>477</v>
      </c>
      <c r="G56" s="354">
        <v>507</v>
      </c>
      <c r="H56" s="355">
        <v>531</v>
      </c>
    </row>
    <row r="57" spans="2:8" ht="53.25" customHeight="1" x14ac:dyDescent="0.15">
      <c r="B57" s="122"/>
      <c r="C57" s="1215" t="s">
        <v>48</v>
      </c>
      <c r="D57" s="1215"/>
      <c r="E57" s="1216"/>
      <c r="F57" s="356">
        <v>2418</v>
      </c>
      <c r="G57" s="356">
        <v>2867</v>
      </c>
      <c r="H57" s="357">
        <v>3401</v>
      </c>
    </row>
    <row r="58" spans="2:8" ht="45.75" customHeight="1" x14ac:dyDescent="0.15">
      <c r="B58" s="123"/>
      <c r="C58" s="1203" t="s">
        <v>548</v>
      </c>
      <c r="D58" s="1204"/>
      <c r="E58" s="1205"/>
      <c r="F58" s="358">
        <v>1085</v>
      </c>
      <c r="G58" s="358">
        <v>1104</v>
      </c>
      <c r="H58" s="359">
        <v>1050</v>
      </c>
    </row>
    <row r="59" spans="2:8" ht="45.75" customHeight="1" x14ac:dyDescent="0.15">
      <c r="B59" s="123"/>
      <c r="C59" s="1203" t="s">
        <v>549</v>
      </c>
      <c r="D59" s="1204"/>
      <c r="E59" s="1205"/>
      <c r="F59" s="358">
        <v>593</v>
      </c>
      <c r="G59" s="358">
        <v>735</v>
      </c>
      <c r="H59" s="359">
        <v>989</v>
      </c>
    </row>
    <row r="60" spans="2:8" ht="45.75" customHeight="1" x14ac:dyDescent="0.15">
      <c r="B60" s="123"/>
      <c r="C60" s="1203" t="s">
        <v>550</v>
      </c>
      <c r="D60" s="1204"/>
      <c r="E60" s="1205"/>
      <c r="F60" s="358">
        <v>0</v>
      </c>
      <c r="G60" s="358">
        <v>400</v>
      </c>
      <c r="H60" s="359">
        <v>800</v>
      </c>
    </row>
    <row r="61" spans="2:8" ht="45.75" customHeight="1" x14ac:dyDescent="0.15">
      <c r="B61" s="123"/>
      <c r="C61" s="1203" t="s">
        <v>551</v>
      </c>
      <c r="D61" s="1204"/>
      <c r="E61" s="1205"/>
      <c r="F61" s="358">
        <v>345</v>
      </c>
      <c r="G61" s="358">
        <v>278</v>
      </c>
      <c r="H61" s="359">
        <v>218</v>
      </c>
    </row>
    <row r="62" spans="2:8" ht="45.75" customHeight="1" thickBot="1" x14ac:dyDescent="0.2">
      <c r="B62" s="124"/>
      <c r="C62" s="1206" t="s">
        <v>552</v>
      </c>
      <c r="D62" s="1207"/>
      <c r="E62" s="1208"/>
      <c r="F62" s="360">
        <v>183</v>
      </c>
      <c r="G62" s="360">
        <v>183</v>
      </c>
      <c r="H62" s="361">
        <v>183</v>
      </c>
    </row>
    <row r="63" spans="2:8" ht="52.5" customHeight="1" thickBot="1" x14ac:dyDescent="0.2">
      <c r="B63" s="125"/>
      <c r="C63" s="1209" t="s">
        <v>49</v>
      </c>
      <c r="D63" s="1209"/>
      <c r="E63" s="1210"/>
      <c r="F63" s="362">
        <v>6531</v>
      </c>
      <c r="G63" s="362">
        <v>7085</v>
      </c>
      <c r="H63" s="363">
        <v>7851</v>
      </c>
    </row>
    <row r="64" spans="2:8" x14ac:dyDescent="0.15"/>
  </sheetData>
  <sheetProtection algorithmName="SHA-512" hashValue="BvvtwI5SV1rHH1J4jU5bxRLslZ4VXUQ2pQOt6TMNPX2M5r19kRk0zrHsQHdBpfgU1+zNu/cvV8vL1qQ+XPGO1w==" saltValue="46oOWOJgNA+O8xk2ehbj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42525</v>
      </c>
      <c r="E3" s="144"/>
      <c r="F3" s="145">
        <v>94796</v>
      </c>
      <c r="G3" s="146"/>
      <c r="H3" s="147"/>
    </row>
    <row r="4" spans="1:8" x14ac:dyDescent="0.15">
      <c r="A4" s="148"/>
      <c r="B4" s="149"/>
      <c r="C4" s="150"/>
      <c r="D4" s="151">
        <v>32026</v>
      </c>
      <c r="E4" s="152"/>
      <c r="F4" s="153">
        <v>55781</v>
      </c>
      <c r="G4" s="154"/>
      <c r="H4" s="155"/>
    </row>
    <row r="5" spans="1:8" x14ac:dyDescent="0.15">
      <c r="A5" s="136" t="s">
        <v>521</v>
      </c>
      <c r="B5" s="141"/>
      <c r="C5" s="142"/>
      <c r="D5" s="143">
        <v>46961</v>
      </c>
      <c r="E5" s="144"/>
      <c r="F5" s="145">
        <v>85942</v>
      </c>
      <c r="G5" s="146"/>
      <c r="H5" s="147"/>
    </row>
    <row r="6" spans="1:8" x14ac:dyDescent="0.15">
      <c r="A6" s="148"/>
      <c r="B6" s="149"/>
      <c r="C6" s="150"/>
      <c r="D6" s="151">
        <v>40232</v>
      </c>
      <c r="E6" s="152"/>
      <c r="F6" s="153">
        <v>48630</v>
      </c>
      <c r="G6" s="154"/>
      <c r="H6" s="155"/>
    </row>
    <row r="7" spans="1:8" x14ac:dyDescent="0.15">
      <c r="A7" s="136" t="s">
        <v>522</v>
      </c>
      <c r="B7" s="141"/>
      <c r="C7" s="142"/>
      <c r="D7" s="143">
        <v>60070</v>
      </c>
      <c r="E7" s="144"/>
      <c r="F7" s="145">
        <v>95007</v>
      </c>
      <c r="G7" s="146"/>
      <c r="H7" s="147"/>
    </row>
    <row r="8" spans="1:8" x14ac:dyDescent="0.15">
      <c r="A8" s="148"/>
      <c r="B8" s="149"/>
      <c r="C8" s="150"/>
      <c r="D8" s="151">
        <v>34967</v>
      </c>
      <c r="E8" s="152"/>
      <c r="F8" s="153">
        <v>48509</v>
      </c>
      <c r="G8" s="154"/>
      <c r="H8" s="155"/>
    </row>
    <row r="9" spans="1:8" x14ac:dyDescent="0.15">
      <c r="A9" s="136" t="s">
        <v>523</v>
      </c>
      <c r="B9" s="141"/>
      <c r="C9" s="142"/>
      <c r="D9" s="143">
        <v>96585</v>
      </c>
      <c r="E9" s="144"/>
      <c r="F9" s="145">
        <v>98176</v>
      </c>
      <c r="G9" s="146"/>
      <c r="H9" s="147"/>
    </row>
    <row r="10" spans="1:8" x14ac:dyDescent="0.15">
      <c r="A10" s="148"/>
      <c r="B10" s="149"/>
      <c r="C10" s="150"/>
      <c r="D10" s="151">
        <v>73543</v>
      </c>
      <c r="E10" s="152"/>
      <c r="F10" s="153">
        <v>58489</v>
      </c>
      <c r="G10" s="154"/>
      <c r="H10" s="155"/>
    </row>
    <row r="11" spans="1:8" x14ac:dyDescent="0.15">
      <c r="A11" s="136" t="s">
        <v>524</v>
      </c>
      <c r="B11" s="141"/>
      <c r="C11" s="142"/>
      <c r="D11" s="143">
        <v>98308</v>
      </c>
      <c r="E11" s="144"/>
      <c r="F11" s="145">
        <v>119283</v>
      </c>
      <c r="G11" s="146"/>
      <c r="H11" s="147"/>
    </row>
    <row r="12" spans="1:8" x14ac:dyDescent="0.15">
      <c r="A12" s="148"/>
      <c r="B12" s="149"/>
      <c r="C12" s="156"/>
      <c r="D12" s="151">
        <v>77556</v>
      </c>
      <c r="E12" s="152"/>
      <c r="F12" s="153">
        <v>64747</v>
      </c>
      <c r="G12" s="154"/>
      <c r="H12" s="155"/>
    </row>
    <row r="13" spans="1:8" x14ac:dyDescent="0.15">
      <c r="A13" s="136"/>
      <c r="B13" s="141"/>
      <c r="C13" s="157"/>
      <c r="D13" s="158">
        <v>68890</v>
      </c>
      <c r="E13" s="159"/>
      <c r="F13" s="160">
        <v>98641</v>
      </c>
      <c r="G13" s="161"/>
      <c r="H13" s="147"/>
    </row>
    <row r="14" spans="1:8" x14ac:dyDescent="0.15">
      <c r="A14" s="148"/>
      <c r="B14" s="149"/>
      <c r="C14" s="150"/>
      <c r="D14" s="151">
        <v>51665</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6.51</v>
      </c>
      <c r="C19" s="162">
        <f>ROUND(VALUE(SUBSTITUTE(実質収支比率等に係る経年分析!G$48,"▲","-")),2)</f>
        <v>6.57</v>
      </c>
      <c r="D19" s="162">
        <f>ROUND(VALUE(SUBSTITUTE(実質収支比率等に係る経年分析!H$48,"▲","-")),2)</f>
        <v>5.42</v>
      </c>
      <c r="E19" s="162">
        <f>ROUND(VALUE(SUBSTITUTE(実質収支比率等に係る経年分析!I$48,"▲","-")),2)</f>
        <v>5.37</v>
      </c>
      <c r="F19" s="162">
        <f>ROUND(VALUE(SUBSTITUTE(実質収支比率等に係る経年分析!J$48,"▲","-")),2)</f>
        <v>6.36</v>
      </c>
    </row>
    <row r="20" spans="1:11" x14ac:dyDescent="0.15">
      <c r="A20" s="162" t="s">
        <v>53</v>
      </c>
      <c r="B20" s="162">
        <f>ROUND(VALUE(SUBSTITUTE(実質収支比率等に係る経年分析!F$47,"▲","-")),2)</f>
        <v>55.49</v>
      </c>
      <c r="C20" s="162">
        <f>ROUND(VALUE(SUBSTITUTE(実質収支比率等に係る経年分析!G$47,"▲","-")),2)</f>
        <v>63.88</v>
      </c>
      <c r="D20" s="162">
        <f>ROUND(VALUE(SUBSTITUTE(実質収支比率等に係る経年分析!H$47,"▲","-")),2)</f>
        <v>66.5</v>
      </c>
      <c r="E20" s="162">
        <f>ROUND(VALUE(SUBSTITUTE(実質収支比率等に係る経年分析!I$47,"▲","-")),2)</f>
        <v>67.27</v>
      </c>
      <c r="F20" s="162">
        <f>ROUND(VALUE(SUBSTITUTE(実質収支比率等に係る経年分析!J$47,"▲","-")),2)</f>
        <v>68.2</v>
      </c>
    </row>
    <row r="21" spans="1:11" x14ac:dyDescent="0.15">
      <c r="A21" s="162" t="s">
        <v>54</v>
      </c>
      <c r="B21" s="162">
        <f>IF(ISNUMBER(VALUE(SUBSTITUTE(実質収支比率等に係る経年分析!F$49,"▲","-"))),ROUND(VALUE(SUBSTITUTE(実質収支比率等に係る経年分析!F$49,"▲","-")),2),NA())</f>
        <v>11.42</v>
      </c>
      <c r="C21" s="162">
        <f>IF(ISNUMBER(VALUE(SUBSTITUTE(実質収支比率等に係る経年分析!G$49,"▲","-"))),ROUND(VALUE(SUBSTITUTE(実質収支比率等に係る経年分析!G$49,"▲","-")),2),NA())</f>
        <v>11.34</v>
      </c>
      <c r="D21" s="162">
        <f>IF(ISNUMBER(VALUE(SUBSTITUTE(実質収支比率等に係る経年分析!H$49,"▲","-"))),ROUND(VALUE(SUBSTITUTE(実質収支比率等に係る経年分析!H$49,"▲","-")),2),NA())</f>
        <v>-0.38</v>
      </c>
      <c r="E21" s="162">
        <f>IF(ISNUMBER(VALUE(SUBSTITUTE(実質収支比率等に係る経年分析!I$49,"▲","-"))),ROUND(VALUE(SUBSTITUTE(実質収支比率等に係る経年分析!I$49,"▲","-")),2),NA())</f>
        <v>1.34</v>
      </c>
      <c r="F21" s="162">
        <f>IF(ISNUMBER(VALUE(SUBSTITUTE(実質収支比率等に係る経年分析!J$49,"▲","-"))),ROUND(VALUE(SUBSTITUTE(実質収支比率等に係る経年分析!J$49,"▲","-")),2),NA())</f>
        <v>4.84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住宅新築資金等貸付特別会計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1.1299999999999999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2.14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0.46</v>
      </c>
    </row>
    <row r="33" spans="1:16" x14ac:dyDescent="0.15">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5.89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6.22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6.56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6.35</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18.600000000000001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17.489999999999998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18.760000000000002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18.489999999999998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17.32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665</v>
      </c>
      <c r="E42" s="164"/>
      <c r="F42" s="164"/>
      <c r="G42" s="164">
        <f>'実質公債費比率（分子）の構造'!L$52</f>
        <v>681</v>
      </c>
      <c r="H42" s="164"/>
      <c r="I42" s="164"/>
      <c r="J42" s="164">
        <f>'実質公債費比率（分子）の構造'!M$52</f>
        <v>690</v>
      </c>
      <c r="K42" s="164"/>
      <c r="L42" s="164"/>
      <c r="M42" s="164">
        <f>'実質公債費比率（分子）の構造'!N$52</f>
        <v>705</v>
      </c>
      <c r="N42" s="164"/>
      <c r="O42" s="164"/>
      <c r="P42" s="164">
        <f>'実質公債費比率（分子）の構造'!O$52</f>
        <v>745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11</v>
      </c>
      <c r="C45" s="164"/>
      <c r="D45" s="164"/>
      <c r="E45" s="164">
        <f>'実質公債費比率（分子）の構造'!L$49</f>
        <v>7</v>
      </c>
      <c r="F45" s="164"/>
      <c r="G45" s="164"/>
      <c r="H45" s="164">
        <f>'実質公債費比率（分子）の構造'!M$49</f>
        <v>12</v>
      </c>
      <c r="I45" s="164"/>
      <c r="J45" s="164"/>
      <c r="K45" s="164">
        <f>'実質公債費比率（分子）の構造'!N$49</f>
        <v>15</v>
      </c>
      <c r="L45" s="164"/>
      <c r="M45" s="164"/>
      <c r="N45" s="164">
        <f>'実質公債費比率（分子）の構造'!O$49</f>
        <v>21</v>
      </c>
      <c r="O45" s="164"/>
      <c r="P45" s="164"/>
    </row>
    <row r="46" spans="1:16" x14ac:dyDescent="0.15">
      <c r="A46" s="164" t="s">
        <v>64</v>
      </c>
      <c r="B46" s="164">
        <f>'実質公債費比率（分子）の構造'!K$48</f>
        <v>243</v>
      </c>
      <c r="C46" s="164"/>
      <c r="D46" s="164"/>
      <c r="E46" s="164">
        <f>'実質公債費比率（分子）の構造'!L$48</f>
        <v>236</v>
      </c>
      <c r="F46" s="164"/>
      <c r="G46" s="164"/>
      <c r="H46" s="164">
        <f>'実質公債費比率（分子）の構造'!M$48</f>
        <v>232</v>
      </c>
      <c r="I46" s="164"/>
      <c r="J46" s="164"/>
      <c r="K46" s="164">
        <f>'実質公債費比率（分子）の構造'!N$48</f>
        <v>247</v>
      </c>
      <c r="L46" s="164"/>
      <c r="M46" s="164"/>
      <c r="N46" s="164">
        <f>'実質公債費比率（分子）の構造'!O$48</f>
        <v>248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579</v>
      </c>
      <c r="C49" s="164"/>
      <c r="D49" s="164"/>
      <c r="E49" s="164">
        <f>'実質公債費比率（分子）の構造'!L$45</f>
        <v>634</v>
      </c>
      <c r="F49" s="164"/>
      <c r="G49" s="164"/>
      <c r="H49" s="164">
        <f>'実質公債費比率（分子）の構造'!M$45</f>
        <v>601</v>
      </c>
      <c r="I49" s="164"/>
      <c r="J49" s="164"/>
      <c r="K49" s="164">
        <f>'実質公債費比率（分子）の構造'!N$45</f>
        <v>619</v>
      </c>
      <c r="L49" s="164"/>
      <c r="M49" s="164"/>
      <c r="N49" s="164">
        <f>'実質公債費比率（分子）の構造'!O$45</f>
        <v>617</v>
      </c>
      <c r="O49" s="164"/>
      <c r="P49" s="164"/>
    </row>
    <row r="50" spans="1:16" x14ac:dyDescent="0.15">
      <c r="A50" s="164" t="s">
        <v>67</v>
      </c>
      <c r="B50" s="164" t="e">
        <f>NA()</f>
        <v>#N/A</v>
      </c>
      <c r="C50" s="164">
        <f>IF(ISNUMBER('実質公債費比率（分子）の構造'!K$53),'実質公債費比率（分子）の構造'!K$53,NA())</f>
        <v>168</v>
      </c>
      <c r="D50" s="164" t="e">
        <f>NA()</f>
        <v>#N/A</v>
      </c>
      <c r="E50" s="164" t="e">
        <f>NA()</f>
        <v>#N/A</v>
      </c>
      <c r="F50" s="164">
        <f>IF(ISNUMBER('実質公債費比率（分子）の構造'!L$53),'実質公債費比率（分子）の構造'!L$53,NA())</f>
        <v>196</v>
      </c>
      <c r="G50" s="164" t="e">
        <f>NA()</f>
        <v>#N/A</v>
      </c>
      <c r="H50" s="164" t="e">
        <f>NA()</f>
        <v>#N/A</v>
      </c>
      <c r="I50" s="164">
        <f>IF(ISNUMBER('実質公債費比率（分子）の構造'!M$53),'実質公債費比率（分子）の構造'!M$53,NA())</f>
        <v>155</v>
      </c>
      <c r="J50" s="164" t="e">
        <f>NA()</f>
        <v>#N/A</v>
      </c>
      <c r="K50" s="164" t="e">
        <f>NA()</f>
        <v>#N/A</v>
      </c>
      <c r="L50" s="164">
        <f>IF(ISNUMBER('実質公債費比率（分子）の構造'!N$53),'実質公債費比率（分子）の構造'!N$53,NA())</f>
        <v>176</v>
      </c>
      <c r="M50" s="164" t="e">
        <f>NA()</f>
        <v>#N/A</v>
      </c>
      <c r="N50" s="164" t="e">
        <f>NA()</f>
        <v>#N/A</v>
      </c>
      <c r="O50" s="164">
        <f>IF(ISNUMBER('実質公債費比率（分子）の構造'!O$53),'実質公債費比率（分子）の構造'!O$53,NA())</f>
        <v>141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7915</v>
      </c>
      <c r="E56" s="163"/>
      <c r="F56" s="163"/>
      <c r="G56" s="163">
        <f>'将来負担比率（分子）の構造'!J$52</f>
        <v>7812</v>
      </c>
      <c r="H56" s="163"/>
      <c r="I56" s="163"/>
      <c r="J56" s="163">
        <f>'将来負担比率（分子）の構造'!K$52</f>
        <v>5876</v>
      </c>
      <c r="K56" s="163"/>
      <c r="L56" s="163"/>
      <c r="M56" s="163">
        <f>'将来負担比率（分子）の構造'!L$52</f>
        <v>7395</v>
      </c>
      <c r="N56" s="163"/>
      <c r="O56" s="163"/>
      <c r="P56" s="163">
        <f>'将来負担比率（分子）の構造'!M$52</f>
        <v>7576</v>
      </c>
    </row>
    <row r="57" spans="1:16" x14ac:dyDescent="0.15">
      <c r="A57" s="163" t="s">
        <v>42</v>
      </c>
      <c r="B57" s="163"/>
      <c r="C57" s="163"/>
      <c r="D57" s="163">
        <f>'将来負担比率（分子）の構造'!I$51</f>
        <v>5</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5639</v>
      </c>
      <c r="E58" s="163"/>
      <c r="F58" s="163"/>
      <c r="G58" s="163">
        <f>'将来負担比率（分子）の構造'!J$50</f>
        <v>6729</v>
      </c>
      <c r="H58" s="163"/>
      <c r="I58" s="163"/>
      <c r="J58" s="163">
        <f>'将来負担比率（分子）の構造'!K$50</f>
        <v>6872</v>
      </c>
      <c r="K58" s="163"/>
      <c r="L58" s="163"/>
      <c r="M58" s="163">
        <f>'将来負担比率（分子）の構造'!L$50</f>
        <v>7042</v>
      </c>
      <c r="N58" s="163"/>
      <c r="O58" s="163"/>
      <c r="P58" s="163">
        <f>'将来負担比率（分子）の構造'!M$50</f>
        <v>7408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1203</v>
      </c>
      <c r="C62" s="163"/>
      <c r="D62" s="163"/>
      <c r="E62" s="163">
        <f>'将来負担比率（分子）の構造'!J$45</f>
        <v>1173</v>
      </c>
      <c r="F62" s="163"/>
      <c r="G62" s="163"/>
      <c r="H62" s="163">
        <f>'将来負担比率（分子）の構造'!K$45</f>
        <v>1165</v>
      </c>
      <c r="I62" s="163"/>
      <c r="J62" s="163"/>
      <c r="K62" s="163">
        <f>'将来負担比率（分子）の構造'!L$45</f>
        <v>1144</v>
      </c>
      <c r="L62" s="163"/>
      <c r="M62" s="163"/>
      <c r="N62" s="163">
        <f>'将来負担比率（分子）の構造'!M$45</f>
        <v>1127</v>
      </c>
      <c r="O62" s="163"/>
      <c r="P62" s="163"/>
    </row>
    <row r="63" spans="1:16" x14ac:dyDescent="0.15">
      <c r="A63" s="163" t="s">
        <v>34</v>
      </c>
      <c r="B63" s="163">
        <f>'将来負担比率（分子）の構造'!I$44</f>
        <v>73</v>
      </c>
      <c r="C63" s="163"/>
      <c r="D63" s="163"/>
      <c r="E63" s="163">
        <f>'将来負担比率（分子）の構造'!J$44</f>
        <v>83</v>
      </c>
      <c r="F63" s="163"/>
      <c r="G63" s="163"/>
      <c r="H63" s="163">
        <f>'将来負担比率（分子）の構造'!K$44</f>
        <v>94</v>
      </c>
      <c r="I63" s="163"/>
      <c r="J63" s="163"/>
      <c r="K63" s="163">
        <f>'将来負担比率（分子）の構造'!L$44</f>
        <v>79</v>
      </c>
      <c r="L63" s="163"/>
      <c r="M63" s="163"/>
      <c r="N63" s="163">
        <f>'将来負担比率（分子）の構造'!M$44</f>
        <v>77</v>
      </c>
      <c r="O63" s="163"/>
      <c r="P63" s="163"/>
    </row>
    <row r="64" spans="1:16" x14ac:dyDescent="0.15">
      <c r="A64" s="163" t="s">
        <v>33</v>
      </c>
      <c r="B64" s="163">
        <f>'将来負担比率（分子）の構造'!I$43</f>
        <v>3149</v>
      </c>
      <c r="C64" s="163"/>
      <c r="D64" s="163"/>
      <c r="E64" s="163">
        <f>'将来負担比率（分子）の構造'!J$43</f>
        <v>2706</v>
      </c>
      <c r="F64" s="163"/>
      <c r="G64" s="163"/>
      <c r="H64" s="163">
        <f>'将来負担比率（分子）の構造'!K$43</f>
        <v>2441</v>
      </c>
      <c r="I64" s="163"/>
      <c r="J64" s="163"/>
      <c r="K64" s="163">
        <f>'将来負担比率（分子）の構造'!L$43</f>
        <v>2297</v>
      </c>
      <c r="L64" s="163"/>
      <c r="M64" s="163"/>
      <c r="N64" s="163">
        <f>'将来負担比率（分子）の構造'!M$43</f>
        <v>2151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5988</v>
      </c>
      <c r="C66" s="163"/>
      <c r="D66" s="163"/>
      <c r="E66" s="163">
        <f>'将来負担比率（分子）の構造'!J$41</f>
        <v>5727</v>
      </c>
      <c r="F66" s="163"/>
      <c r="G66" s="163"/>
      <c r="H66" s="163">
        <f>'将来負担比率（分子）の構造'!K$41</f>
        <v>5441</v>
      </c>
      <c r="I66" s="163"/>
      <c r="J66" s="163"/>
      <c r="K66" s="163">
        <f>'将来負担比率（分子）の構造'!L$41</f>
        <v>6083</v>
      </c>
      <c r="L66" s="163"/>
      <c r="M66" s="163"/>
      <c r="N66" s="163">
        <f>'将来負担比率（分子）の構造'!M$41</f>
        <v>6682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3636</v>
      </c>
      <c r="C72" s="167">
        <f>基金残高に係る経年分析!G55</f>
        <v>3710</v>
      </c>
      <c r="D72" s="167">
        <f>基金残高に係る経年分析!H55</f>
        <v>3919</v>
      </c>
    </row>
    <row r="73" spans="1:16" x14ac:dyDescent="0.15">
      <c r="A73" s="166" t="s">
        <v>74</v>
      </c>
      <c r="B73" s="167">
        <f>基金残高に係る経年分析!F56</f>
        <v>477</v>
      </c>
      <c r="C73" s="167">
        <f>基金残高に係る経年分析!G56</f>
        <v>507</v>
      </c>
      <c r="D73" s="167">
        <f>基金残高に係る経年分析!H56</f>
        <v>531</v>
      </c>
    </row>
    <row r="74" spans="1:16" x14ac:dyDescent="0.15">
      <c r="A74" s="166" t="s">
        <v>75</v>
      </c>
      <c r="B74" s="167">
        <f>基金残高に係る経年分析!F57</f>
        <v>2418</v>
      </c>
      <c r="C74" s="167">
        <f>基金残高に係る経年分析!G57</f>
        <v>2867</v>
      </c>
      <c r="D74" s="167">
        <f>基金残高に係る経年分析!H57</f>
        <v>3401</v>
      </c>
    </row>
  </sheetData>
  <sheetProtection algorithmName="SHA-512" hashValue="9KR+aCPHnF61gTzcsQ70Sk9q3MbDADla1A6QJoa0odpdWhqGFtq0ACP7cOxx03YcRZcjXZWsnCjtIP4VD+85NQ==" saltValue="wTQ4YSUwwnQXfH1d2aaD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2399347</v>
      </c>
      <c r="S5" s="677"/>
      <c r="T5" s="677"/>
      <c r="U5" s="677"/>
      <c r="V5" s="677"/>
      <c r="W5" s="677"/>
      <c r="X5" s="677"/>
      <c r="Y5" s="702"/>
      <c r="Z5" s="715">
        <v>21.4</v>
      </c>
      <c r="AA5" s="715"/>
      <c r="AB5" s="715"/>
      <c r="AC5" s="715"/>
      <c r="AD5" s="716">
        <v>2399347</v>
      </c>
      <c r="AE5" s="716"/>
      <c r="AF5" s="716"/>
      <c r="AG5" s="716"/>
      <c r="AH5" s="716"/>
      <c r="AI5" s="716"/>
      <c r="AJ5" s="716"/>
      <c r="AK5" s="716"/>
      <c r="AL5" s="703">
        <v>41.7</v>
      </c>
      <c r="AM5" s="685"/>
      <c r="AN5" s="685"/>
      <c r="AO5" s="704"/>
      <c r="AP5" s="679" t="s">
        <v>217</v>
      </c>
      <c r="AQ5" s="680"/>
      <c r="AR5" s="680"/>
      <c r="AS5" s="680"/>
      <c r="AT5" s="680"/>
      <c r="AU5" s="680"/>
      <c r="AV5" s="680"/>
      <c r="AW5" s="680"/>
      <c r="AX5" s="680"/>
      <c r="AY5" s="680"/>
      <c r="AZ5" s="680"/>
      <c r="BA5" s="680"/>
      <c r="BB5" s="680"/>
      <c r="BC5" s="680"/>
      <c r="BD5" s="680"/>
      <c r="BE5" s="680"/>
      <c r="BF5" s="681"/>
      <c r="BG5" s="621">
        <v>2399347</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128880</v>
      </c>
      <c r="S6" s="622"/>
      <c r="T6" s="622"/>
      <c r="U6" s="622"/>
      <c r="V6" s="622"/>
      <c r="W6" s="622"/>
      <c r="X6" s="622"/>
      <c r="Y6" s="623"/>
      <c r="Z6" s="659">
        <v>1.2</v>
      </c>
      <c r="AA6" s="659"/>
      <c r="AB6" s="659"/>
      <c r="AC6" s="659"/>
      <c r="AD6" s="660">
        <v>128880</v>
      </c>
      <c r="AE6" s="660"/>
      <c r="AF6" s="660"/>
      <c r="AG6" s="660"/>
      <c r="AH6" s="660"/>
      <c r="AI6" s="660"/>
      <c r="AJ6" s="660"/>
      <c r="AK6" s="660"/>
      <c r="AL6" s="624">
        <v>2.2000000000000002</v>
      </c>
      <c r="AM6" s="625"/>
      <c r="AN6" s="625"/>
      <c r="AO6" s="661"/>
      <c r="AP6" s="618" t="s">
        <v>222</v>
      </c>
      <c r="AQ6" s="619"/>
      <c r="AR6" s="619"/>
      <c r="AS6" s="619"/>
      <c r="AT6" s="619"/>
      <c r="AU6" s="619"/>
      <c r="AV6" s="619"/>
      <c r="AW6" s="619"/>
      <c r="AX6" s="619"/>
      <c r="AY6" s="619"/>
      <c r="AZ6" s="619"/>
      <c r="BA6" s="619"/>
      <c r="BB6" s="619"/>
      <c r="BC6" s="619"/>
      <c r="BD6" s="619"/>
      <c r="BE6" s="619"/>
      <c r="BF6" s="620"/>
      <c r="BG6" s="621">
        <v>2399347</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63449</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63449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729</v>
      </c>
      <c r="S7" s="622"/>
      <c r="T7" s="622"/>
      <c r="U7" s="622"/>
      <c r="V7" s="622"/>
      <c r="W7" s="622"/>
      <c r="X7" s="622"/>
      <c r="Y7" s="623"/>
      <c r="Z7" s="659">
        <v>0</v>
      </c>
      <c r="AA7" s="659"/>
      <c r="AB7" s="659"/>
      <c r="AC7" s="659"/>
      <c r="AD7" s="660">
        <v>729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716423</v>
      </c>
      <c r="BH7" s="622"/>
      <c r="BI7" s="622"/>
      <c r="BJ7" s="622"/>
      <c r="BK7" s="622"/>
      <c r="BL7" s="622"/>
      <c r="BM7" s="622"/>
      <c r="BN7" s="623"/>
      <c r="BO7" s="659">
        <v>29.9</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2752424</v>
      </c>
      <c r="CS7" s="622"/>
      <c r="CT7" s="622"/>
      <c r="CU7" s="622"/>
      <c r="CV7" s="622"/>
      <c r="CW7" s="622"/>
      <c r="CX7" s="622"/>
      <c r="CY7" s="623"/>
      <c r="CZ7" s="659">
        <v>25.7</v>
      </c>
      <c r="DA7" s="659"/>
      <c r="DB7" s="659"/>
      <c r="DC7" s="659"/>
      <c r="DD7" s="627">
        <v>125487</v>
      </c>
      <c r="DE7" s="622"/>
      <c r="DF7" s="622"/>
      <c r="DG7" s="622"/>
      <c r="DH7" s="622"/>
      <c r="DI7" s="622"/>
      <c r="DJ7" s="622"/>
      <c r="DK7" s="622"/>
      <c r="DL7" s="622"/>
      <c r="DM7" s="622"/>
      <c r="DN7" s="622"/>
      <c r="DO7" s="622"/>
      <c r="DP7" s="623"/>
      <c r="DQ7" s="627">
        <v>1475550</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17090</v>
      </c>
      <c r="S8" s="622"/>
      <c r="T8" s="622"/>
      <c r="U8" s="622"/>
      <c r="V8" s="622"/>
      <c r="W8" s="622"/>
      <c r="X8" s="622"/>
      <c r="Y8" s="623"/>
      <c r="Z8" s="659">
        <v>0.2</v>
      </c>
      <c r="AA8" s="659"/>
      <c r="AB8" s="659"/>
      <c r="AC8" s="659"/>
      <c r="AD8" s="660">
        <v>17090</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21381</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3071635</v>
      </c>
      <c r="CS8" s="622"/>
      <c r="CT8" s="622"/>
      <c r="CU8" s="622"/>
      <c r="CV8" s="622"/>
      <c r="CW8" s="622"/>
      <c r="CX8" s="622"/>
      <c r="CY8" s="623"/>
      <c r="CZ8" s="659">
        <v>28.7</v>
      </c>
      <c r="DA8" s="659"/>
      <c r="DB8" s="659"/>
      <c r="DC8" s="659"/>
      <c r="DD8" s="627">
        <v>159940</v>
      </c>
      <c r="DE8" s="622"/>
      <c r="DF8" s="622"/>
      <c r="DG8" s="622"/>
      <c r="DH8" s="622"/>
      <c r="DI8" s="622"/>
      <c r="DJ8" s="622"/>
      <c r="DK8" s="622"/>
      <c r="DL8" s="622"/>
      <c r="DM8" s="622"/>
      <c r="DN8" s="622"/>
      <c r="DO8" s="622"/>
      <c r="DP8" s="623"/>
      <c r="DQ8" s="627">
        <v>1922444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23666</v>
      </c>
      <c r="S9" s="622"/>
      <c r="T9" s="622"/>
      <c r="U9" s="622"/>
      <c r="V9" s="622"/>
      <c r="W9" s="622"/>
      <c r="X9" s="622"/>
      <c r="Y9" s="623"/>
      <c r="Z9" s="659">
        <v>0.2</v>
      </c>
      <c r="AA9" s="659"/>
      <c r="AB9" s="659"/>
      <c r="AC9" s="659"/>
      <c r="AD9" s="660">
        <v>23666</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541357</v>
      </c>
      <c r="BH9" s="622"/>
      <c r="BI9" s="622"/>
      <c r="BJ9" s="622"/>
      <c r="BK9" s="622"/>
      <c r="BL9" s="622"/>
      <c r="BM9" s="622"/>
      <c r="BN9" s="623"/>
      <c r="BO9" s="659">
        <v>22.6</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872839</v>
      </c>
      <c r="CS9" s="622"/>
      <c r="CT9" s="622"/>
      <c r="CU9" s="622"/>
      <c r="CV9" s="622"/>
      <c r="CW9" s="622"/>
      <c r="CX9" s="622"/>
      <c r="CY9" s="623"/>
      <c r="CZ9" s="659">
        <v>8.1</v>
      </c>
      <c r="DA9" s="659"/>
      <c r="DB9" s="659"/>
      <c r="DC9" s="659"/>
      <c r="DD9" s="627">
        <v>178303</v>
      </c>
      <c r="DE9" s="622"/>
      <c r="DF9" s="622"/>
      <c r="DG9" s="622"/>
      <c r="DH9" s="622"/>
      <c r="DI9" s="622"/>
      <c r="DJ9" s="622"/>
      <c r="DK9" s="622"/>
      <c r="DL9" s="622"/>
      <c r="DM9" s="622"/>
      <c r="DN9" s="622"/>
      <c r="DO9" s="622"/>
      <c r="DP9" s="623"/>
      <c r="DQ9" s="627">
        <v>615929</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51021</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128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128</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371574</v>
      </c>
      <c r="S11" s="622"/>
      <c r="T11" s="622"/>
      <c r="U11" s="622"/>
      <c r="V11" s="622"/>
      <c r="W11" s="622"/>
      <c r="X11" s="622"/>
      <c r="Y11" s="623"/>
      <c r="Z11" s="624">
        <v>3.3</v>
      </c>
      <c r="AA11" s="625"/>
      <c r="AB11" s="625"/>
      <c r="AC11" s="626"/>
      <c r="AD11" s="627">
        <v>371574</v>
      </c>
      <c r="AE11" s="622"/>
      <c r="AF11" s="622"/>
      <c r="AG11" s="622"/>
      <c r="AH11" s="622"/>
      <c r="AI11" s="622"/>
      <c r="AJ11" s="622"/>
      <c r="AK11" s="623"/>
      <c r="AL11" s="624">
        <v>6.5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102664</v>
      </c>
      <c r="BH11" s="622"/>
      <c r="BI11" s="622"/>
      <c r="BJ11" s="622"/>
      <c r="BK11" s="622"/>
      <c r="BL11" s="622"/>
      <c r="BM11" s="622"/>
      <c r="BN11" s="623"/>
      <c r="BO11" s="659">
        <v>4.3</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466852</v>
      </c>
      <c r="CS11" s="622"/>
      <c r="CT11" s="622"/>
      <c r="CU11" s="622"/>
      <c r="CV11" s="622"/>
      <c r="CW11" s="622"/>
      <c r="CX11" s="622"/>
      <c r="CY11" s="623"/>
      <c r="CZ11" s="659">
        <v>4.4000000000000004</v>
      </c>
      <c r="DA11" s="659"/>
      <c r="DB11" s="659"/>
      <c r="DC11" s="659"/>
      <c r="DD11" s="627">
        <v>61128</v>
      </c>
      <c r="DE11" s="622"/>
      <c r="DF11" s="622"/>
      <c r="DG11" s="622"/>
      <c r="DH11" s="622"/>
      <c r="DI11" s="622"/>
      <c r="DJ11" s="622"/>
      <c r="DK11" s="622"/>
      <c r="DL11" s="622"/>
      <c r="DM11" s="622"/>
      <c r="DN11" s="622"/>
      <c r="DO11" s="622"/>
      <c r="DP11" s="623"/>
      <c r="DQ11" s="627">
        <v>318005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1512946</v>
      </c>
      <c r="BH12" s="622"/>
      <c r="BI12" s="622"/>
      <c r="BJ12" s="622"/>
      <c r="BK12" s="622"/>
      <c r="BL12" s="622"/>
      <c r="BM12" s="622"/>
      <c r="BN12" s="623"/>
      <c r="BO12" s="659">
        <v>63.1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594154</v>
      </c>
      <c r="CS12" s="622"/>
      <c r="CT12" s="622"/>
      <c r="CU12" s="622"/>
      <c r="CV12" s="622"/>
      <c r="CW12" s="622"/>
      <c r="CX12" s="622"/>
      <c r="CY12" s="623"/>
      <c r="CZ12" s="659">
        <v>5.5</v>
      </c>
      <c r="DA12" s="659"/>
      <c r="DB12" s="659"/>
      <c r="DC12" s="659"/>
      <c r="DD12" s="627">
        <v>219678</v>
      </c>
      <c r="DE12" s="622"/>
      <c r="DF12" s="622"/>
      <c r="DG12" s="622"/>
      <c r="DH12" s="622"/>
      <c r="DI12" s="622"/>
      <c r="DJ12" s="622"/>
      <c r="DK12" s="622"/>
      <c r="DL12" s="622"/>
      <c r="DM12" s="622"/>
      <c r="DN12" s="622"/>
      <c r="DO12" s="622"/>
      <c r="DP12" s="623"/>
      <c r="DQ12" s="627">
        <v>201935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1509404</v>
      </c>
      <c r="BH13" s="622"/>
      <c r="BI13" s="622"/>
      <c r="BJ13" s="622"/>
      <c r="BK13" s="622"/>
      <c r="BL13" s="622"/>
      <c r="BM13" s="622"/>
      <c r="BN13" s="623"/>
      <c r="BO13" s="659">
        <v>62.9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528879</v>
      </c>
      <c r="CS13" s="622"/>
      <c r="CT13" s="622"/>
      <c r="CU13" s="622"/>
      <c r="CV13" s="622"/>
      <c r="CW13" s="622"/>
      <c r="CX13" s="622"/>
      <c r="CY13" s="623"/>
      <c r="CZ13" s="659">
        <v>4.9000000000000004</v>
      </c>
      <c r="DA13" s="659"/>
      <c r="DB13" s="659"/>
      <c r="DC13" s="659"/>
      <c r="DD13" s="627">
        <v>124082</v>
      </c>
      <c r="DE13" s="622"/>
      <c r="DF13" s="622"/>
      <c r="DG13" s="622"/>
      <c r="DH13" s="622"/>
      <c r="DI13" s="622"/>
      <c r="DJ13" s="622"/>
      <c r="DK13" s="622"/>
      <c r="DL13" s="622"/>
      <c r="DM13" s="622"/>
      <c r="DN13" s="622"/>
      <c r="DO13" s="622"/>
      <c r="DP13" s="623"/>
      <c r="DQ13" s="627">
        <v>433577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84882</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664591</v>
      </c>
      <c r="CS14" s="622"/>
      <c r="CT14" s="622"/>
      <c r="CU14" s="622"/>
      <c r="CV14" s="622"/>
      <c r="CW14" s="622"/>
      <c r="CX14" s="622"/>
      <c r="CY14" s="623"/>
      <c r="CZ14" s="659">
        <v>6.2</v>
      </c>
      <c r="DA14" s="659"/>
      <c r="DB14" s="659"/>
      <c r="DC14" s="659"/>
      <c r="DD14" s="627">
        <v>312027</v>
      </c>
      <c r="DE14" s="622"/>
      <c r="DF14" s="622"/>
      <c r="DG14" s="622"/>
      <c r="DH14" s="622"/>
      <c r="DI14" s="622"/>
      <c r="DJ14" s="622"/>
      <c r="DK14" s="622"/>
      <c r="DL14" s="622"/>
      <c r="DM14" s="622"/>
      <c r="DN14" s="622"/>
      <c r="DO14" s="622"/>
      <c r="DP14" s="623"/>
      <c r="DQ14" s="627">
        <v>354510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21165</v>
      </c>
      <c r="S15" s="622"/>
      <c r="T15" s="622"/>
      <c r="U15" s="622"/>
      <c r="V15" s="622"/>
      <c r="W15" s="622"/>
      <c r="X15" s="622"/>
      <c r="Y15" s="623"/>
      <c r="Z15" s="659">
        <v>0.2</v>
      </c>
      <c r="AA15" s="659"/>
      <c r="AB15" s="659"/>
      <c r="AC15" s="659"/>
      <c r="AD15" s="660">
        <v>21165</v>
      </c>
      <c r="AE15" s="660"/>
      <c r="AF15" s="660"/>
      <c r="AG15" s="660"/>
      <c r="AH15" s="660"/>
      <c r="AI15" s="660"/>
      <c r="AJ15" s="660"/>
      <c r="AK15" s="660"/>
      <c r="AL15" s="624">
        <v>0.4</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85096</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1011302</v>
      </c>
      <c r="CS15" s="622"/>
      <c r="CT15" s="622"/>
      <c r="CU15" s="622"/>
      <c r="CV15" s="622"/>
      <c r="CW15" s="622"/>
      <c r="CX15" s="622"/>
      <c r="CY15" s="623"/>
      <c r="CZ15" s="659">
        <v>9.4</v>
      </c>
      <c r="DA15" s="659"/>
      <c r="DB15" s="659"/>
      <c r="DC15" s="659"/>
      <c r="DD15" s="627">
        <v>159982</v>
      </c>
      <c r="DE15" s="622"/>
      <c r="DF15" s="622"/>
      <c r="DG15" s="622"/>
      <c r="DH15" s="622"/>
      <c r="DI15" s="622"/>
      <c r="DJ15" s="622"/>
      <c r="DK15" s="622"/>
      <c r="DL15" s="622"/>
      <c r="DM15" s="622"/>
      <c r="DN15" s="622"/>
      <c r="DO15" s="622"/>
      <c r="DP15" s="623"/>
      <c r="DQ15" s="627">
        <v>665170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47294</v>
      </c>
      <c r="S16" s="622"/>
      <c r="T16" s="622"/>
      <c r="U16" s="622"/>
      <c r="V16" s="622"/>
      <c r="W16" s="622"/>
      <c r="X16" s="622"/>
      <c r="Y16" s="623"/>
      <c r="Z16" s="659">
        <v>0.4</v>
      </c>
      <c r="AA16" s="659"/>
      <c r="AB16" s="659"/>
      <c r="AC16" s="659"/>
      <c r="AD16" s="660">
        <v>47294</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71401</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1772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79569</v>
      </c>
      <c r="S17" s="622"/>
      <c r="T17" s="622"/>
      <c r="U17" s="622"/>
      <c r="V17" s="622"/>
      <c r="W17" s="622"/>
      <c r="X17" s="622"/>
      <c r="Y17" s="623"/>
      <c r="Z17" s="659">
        <v>0.7</v>
      </c>
      <c r="AA17" s="659"/>
      <c r="AB17" s="659"/>
      <c r="AC17" s="659"/>
      <c r="AD17" s="660">
        <v>79569</v>
      </c>
      <c r="AE17" s="660"/>
      <c r="AF17" s="660"/>
      <c r="AG17" s="660"/>
      <c r="AH17" s="660"/>
      <c r="AI17" s="660"/>
      <c r="AJ17" s="660"/>
      <c r="AK17" s="660"/>
      <c r="AL17" s="624">
        <v>1.4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617411</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617411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14630</v>
      </c>
      <c r="S18" s="622"/>
      <c r="T18" s="622"/>
      <c r="U18" s="622"/>
      <c r="V18" s="622"/>
      <c r="W18" s="622"/>
      <c r="X18" s="622"/>
      <c r="Y18" s="623"/>
      <c r="Z18" s="659">
        <v>0.1</v>
      </c>
      <c r="AA18" s="659"/>
      <c r="AB18" s="659"/>
      <c r="AC18" s="659"/>
      <c r="AD18" s="660">
        <v>14630</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58478</v>
      </c>
      <c r="S19" s="622"/>
      <c r="T19" s="622"/>
      <c r="U19" s="622"/>
      <c r="V19" s="622"/>
      <c r="W19" s="622"/>
      <c r="X19" s="622"/>
      <c r="Y19" s="623"/>
      <c r="Z19" s="659">
        <v>0.5</v>
      </c>
      <c r="AA19" s="659"/>
      <c r="AB19" s="659"/>
      <c r="AC19" s="659"/>
      <c r="AD19" s="660">
        <v>58478</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6461</v>
      </c>
      <c r="S20" s="622"/>
      <c r="T20" s="622"/>
      <c r="U20" s="622"/>
      <c r="V20" s="622"/>
      <c r="W20" s="622"/>
      <c r="X20" s="622"/>
      <c r="Y20" s="623"/>
      <c r="Z20" s="659">
        <v>0.1</v>
      </c>
      <c r="AA20" s="659"/>
      <c r="AB20" s="659"/>
      <c r="AC20" s="659"/>
      <c r="AD20" s="660">
        <v>6461</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10715065</v>
      </c>
      <c r="CS20" s="622"/>
      <c r="CT20" s="622"/>
      <c r="CU20" s="622"/>
      <c r="CV20" s="622"/>
      <c r="CW20" s="622"/>
      <c r="CX20" s="622"/>
      <c r="CY20" s="623"/>
      <c r="CZ20" s="659">
        <v>100</v>
      </c>
      <c r="DA20" s="659"/>
      <c r="DB20" s="659"/>
      <c r="DC20" s="659"/>
      <c r="DD20" s="627">
        <v>1340627</v>
      </c>
      <c r="DE20" s="622"/>
      <c r="DF20" s="622"/>
      <c r="DG20" s="622"/>
      <c r="DH20" s="622"/>
      <c r="DI20" s="622"/>
      <c r="DJ20" s="622"/>
      <c r="DK20" s="622"/>
      <c r="DL20" s="622"/>
      <c r="DM20" s="622"/>
      <c r="DN20" s="622"/>
      <c r="DO20" s="622"/>
      <c r="DP20" s="623"/>
      <c r="DQ20" s="627">
        <v>6669880</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2775860</v>
      </c>
      <c r="S21" s="622"/>
      <c r="T21" s="622"/>
      <c r="U21" s="622"/>
      <c r="V21" s="622"/>
      <c r="W21" s="622"/>
      <c r="X21" s="622"/>
      <c r="Y21" s="623"/>
      <c r="Z21" s="659">
        <v>24.8</v>
      </c>
      <c r="AA21" s="659"/>
      <c r="AB21" s="659"/>
      <c r="AC21" s="659"/>
      <c r="AD21" s="660">
        <v>2640816</v>
      </c>
      <c r="AE21" s="660"/>
      <c r="AF21" s="660"/>
      <c r="AG21" s="660"/>
      <c r="AH21" s="660"/>
      <c r="AI21" s="660"/>
      <c r="AJ21" s="660"/>
      <c r="AK21" s="660"/>
      <c r="AL21" s="624">
        <v>45.9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2640816</v>
      </c>
      <c r="S22" s="622"/>
      <c r="T22" s="622"/>
      <c r="U22" s="622"/>
      <c r="V22" s="622"/>
      <c r="W22" s="622"/>
      <c r="X22" s="622"/>
      <c r="Y22" s="623"/>
      <c r="Z22" s="659">
        <v>23.6</v>
      </c>
      <c r="AA22" s="659"/>
      <c r="AB22" s="659"/>
      <c r="AC22" s="659"/>
      <c r="AD22" s="660">
        <v>2640816</v>
      </c>
      <c r="AE22" s="660"/>
      <c r="AF22" s="660"/>
      <c r="AG22" s="660"/>
      <c r="AH22" s="660"/>
      <c r="AI22" s="660"/>
      <c r="AJ22" s="660"/>
      <c r="AK22" s="660"/>
      <c r="AL22" s="624">
        <v>45.9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135044</v>
      </c>
      <c r="S23" s="622"/>
      <c r="T23" s="622"/>
      <c r="U23" s="622"/>
      <c r="V23" s="622"/>
      <c r="W23" s="622"/>
      <c r="X23" s="622"/>
      <c r="Y23" s="623"/>
      <c r="Z23" s="659">
        <v>1.2</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3639550</v>
      </c>
      <c r="CS24" s="677"/>
      <c r="CT24" s="677"/>
      <c r="CU24" s="677"/>
      <c r="CV24" s="677"/>
      <c r="CW24" s="677"/>
      <c r="CX24" s="677"/>
      <c r="CY24" s="702"/>
      <c r="CZ24" s="703">
        <v>34</v>
      </c>
      <c r="DA24" s="685"/>
      <c r="DB24" s="685"/>
      <c r="DC24" s="705"/>
      <c r="DD24" s="701">
        <v>2722629</v>
      </c>
      <c r="DE24" s="677"/>
      <c r="DF24" s="677"/>
      <c r="DG24" s="677"/>
      <c r="DH24" s="677"/>
      <c r="DI24" s="677"/>
      <c r="DJ24" s="677"/>
      <c r="DK24" s="702"/>
      <c r="DL24" s="701">
        <v>2530946</v>
      </c>
      <c r="DM24" s="677"/>
      <c r="DN24" s="677"/>
      <c r="DO24" s="677"/>
      <c r="DP24" s="677"/>
      <c r="DQ24" s="677"/>
      <c r="DR24" s="677"/>
      <c r="DS24" s="677"/>
      <c r="DT24" s="677"/>
      <c r="DU24" s="677"/>
      <c r="DV24" s="702"/>
      <c r="DW24" s="703">
        <v>44</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5865174</v>
      </c>
      <c r="S25" s="622"/>
      <c r="T25" s="622"/>
      <c r="U25" s="622"/>
      <c r="V25" s="622"/>
      <c r="W25" s="622"/>
      <c r="X25" s="622"/>
      <c r="Y25" s="623"/>
      <c r="Z25" s="659">
        <v>52.4</v>
      </c>
      <c r="AA25" s="659"/>
      <c r="AB25" s="659"/>
      <c r="AC25" s="659"/>
      <c r="AD25" s="660">
        <v>5730130</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1620707</v>
      </c>
      <c r="CS25" s="634"/>
      <c r="CT25" s="634"/>
      <c r="CU25" s="634"/>
      <c r="CV25" s="634"/>
      <c r="CW25" s="634"/>
      <c r="CX25" s="634"/>
      <c r="CY25" s="635"/>
      <c r="CZ25" s="624">
        <v>15.1</v>
      </c>
      <c r="DA25" s="636"/>
      <c r="DB25" s="636"/>
      <c r="DC25" s="637"/>
      <c r="DD25" s="627">
        <v>1513287</v>
      </c>
      <c r="DE25" s="634"/>
      <c r="DF25" s="634"/>
      <c r="DG25" s="634"/>
      <c r="DH25" s="634"/>
      <c r="DI25" s="634"/>
      <c r="DJ25" s="634"/>
      <c r="DK25" s="635"/>
      <c r="DL25" s="627">
        <v>1502422</v>
      </c>
      <c r="DM25" s="634"/>
      <c r="DN25" s="634"/>
      <c r="DO25" s="634"/>
      <c r="DP25" s="634"/>
      <c r="DQ25" s="634"/>
      <c r="DR25" s="634"/>
      <c r="DS25" s="634"/>
      <c r="DT25" s="634"/>
      <c r="DU25" s="634"/>
      <c r="DV25" s="635"/>
      <c r="DW25" s="624">
        <v>26.1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1121</v>
      </c>
      <c r="S26" s="622"/>
      <c r="T26" s="622"/>
      <c r="U26" s="622"/>
      <c r="V26" s="622"/>
      <c r="W26" s="622"/>
      <c r="X26" s="622"/>
      <c r="Y26" s="623"/>
      <c r="Z26" s="659">
        <v>0</v>
      </c>
      <c r="AA26" s="659"/>
      <c r="AB26" s="659"/>
      <c r="AC26" s="659"/>
      <c r="AD26" s="660">
        <v>1121</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961447</v>
      </c>
      <c r="CS26" s="622"/>
      <c r="CT26" s="622"/>
      <c r="CU26" s="622"/>
      <c r="CV26" s="622"/>
      <c r="CW26" s="622"/>
      <c r="CX26" s="622"/>
      <c r="CY26" s="623"/>
      <c r="CZ26" s="624">
        <v>9</v>
      </c>
      <c r="DA26" s="636"/>
      <c r="DB26" s="636"/>
      <c r="DC26" s="637"/>
      <c r="DD26" s="627">
        <v>904251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143520</v>
      </c>
      <c r="S27" s="622"/>
      <c r="T27" s="622"/>
      <c r="U27" s="622"/>
      <c r="V27" s="622"/>
      <c r="W27" s="622"/>
      <c r="X27" s="622"/>
      <c r="Y27" s="623"/>
      <c r="Z27" s="659">
        <v>1.3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2399347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1401432</v>
      </c>
      <c r="CS27" s="634"/>
      <c r="CT27" s="634"/>
      <c r="CU27" s="634"/>
      <c r="CV27" s="634"/>
      <c r="CW27" s="634"/>
      <c r="CX27" s="634"/>
      <c r="CY27" s="635"/>
      <c r="CZ27" s="624">
        <v>13.1</v>
      </c>
      <c r="DA27" s="636"/>
      <c r="DB27" s="636"/>
      <c r="DC27" s="637"/>
      <c r="DD27" s="627">
        <v>591931</v>
      </c>
      <c r="DE27" s="634"/>
      <c r="DF27" s="634"/>
      <c r="DG27" s="634"/>
      <c r="DH27" s="634"/>
      <c r="DI27" s="634"/>
      <c r="DJ27" s="634"/>
      <c r="DK27" s="635"/>
      <c r="DL27" s="627">
        <v>411113</v>
      </c>
      <c r="DM27" s="634"/>
      <c r="DN27" s="634"/>
      <c r="DO27" s="634"/>
      <c r="DP27" s="634"/>
      <c r="DQ27" s="634"/>
      <c r="DR27" s="634"/>
      <c r="DS27" s="634"/>
      <c r="DT27" s="634"/>
      <c r="DU27" s="634"/>
      <c r="DV27" s="635"/>
      <c r="DW27" s="624">
        <v>7.2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61277</v>
      </c>
      <c r="S28" s="622"/>
      <c r="T28" s="622"/>
      <c r="U28" s="622"/>
      <c r="V28" s="622"/>
      <c r="W28" s="622"/>
      <c r="X28" s="622"/>
      <c r="Y28" s="623"/>
      <c r="Z28" s="659">
        <v>0.5</v>
      </c>
      <c r="AA28" s="659"/>
      <c r="AB28" s="659"/>
      <c r="AC28" s="659"/>
      <c r="AD28" s="660">
        <v>11570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617411</v>
      </c>
      <c r="CS28" s="622"/>
      <c r="CT28" s="622"/>
      <c r="CU28" s="622"/>
      <c r="CV28" s="622"/>
      <c r="CW28" s="622"/>
      <c r="CX28" s="622"/>
      <c r="CY28" s="623"/>
      <c r="CZ28" s="624">
        <v>5.8</v>
      </c>
      <c r="DA28" s="636"/>
      <c r="DB28" s="636"/>
      <c r="DC28" s="637"/>
      <c r="DD28" s="627">
        <v>617411</v>
      </c>
      <c r="DE28" s="622"/>
      <c r="DF28" s="622"/>
      <c r="DG28" s="622"/>
      <c r="DH28" s="622"/>
      <c r="DI28" s="622"/>
      <c r="DJ28" s="622"/>
      <c r="DK28" s="623"/>
      <c r="DL28" s="627">
        <v>617411</v>
      </c>
      <c r="DM28" s="622"/>
      <c r="DN28" s="622"/>
      <c r="DO28" s="622"/>
      <c r="DP28" s="622"/>
      <c r="DQ28" s="622"/>
      <c r="DR28" s="622"/>
      <c r="DS28" s="622"/>
      <c r="DT28" s="622"/>
      <c r="DU28" s="622"/>
      <c r="DV28" s="623"/>
      <c r="DW28" s="624">
        <v>10.7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6188</v>
      </c>
      <c r="S29" s="622"/>
      <c r="T29" s="622"/>
      <c r="U29" s="622"/>
      <c r="V29" s="622"/>
      <c r="W29" s="622"/>
      <c r="X29" s="622"/>
      <c r="Y29" s="623"/>
      <c r="Z29" s="659">
        <v>0.1</v>
      </c>
      <c r="AA29" s="659"/>
      <c r="AB29" s="659"/>
      <c r="AC29" s="659"/>
      <c r="AD29" s="660">
        <v>52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617411</v>
      </c>
      <c r="CS29" s="634"/>
      <c r="CT29" s="634"/>
      <c r="CU29" s="634"/>
      <c r="CV29" s="634"/>
      <c r="CW29" s="634"/>
      <c r="CX29" s="634"/>
      <c r="CY29" s="635"/>
      <c r="CZ29" s="624">
        <v>5.8</v>
      </c>
      <c r="DA29" s="636"/>
      <c r="DB29" s="636"/>
      <c r="DC29" s="637"/>
      <c r="DD29" s="627">
        <v>617411</v>
      </c>
      <c r="DE29" s="634"/>
      <c r="DF29" s="634"/>
      <c r="DG29" s="634"/>
      <c r="DH29" s="634"/>
      <c r="DI29" s="634"/>
      <c r="DJ29" s="634"/>
      <c r="DK29" s="635"/>
      <c r="DL29" s="627">
        <v>617411</v>
      </c>
      <c r="DM29" s="634"/>
      <c r="DN29" s="634"/>
      <c r="DO29" s="634"/>
      <c r="DP29" s="634"/>
      <c r="DQ29" s="634"/>
      <c r="DR29" s="634"/>
      <c r="DS29" s="634"/>
      <c r="DT29" s="634"/>
      <c r="DU29" s="634"/>
      <c r="DV29" s="635"/>
      <c r="DW29" s="624">
        <v>10.7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1201870</v>
      </c>
      <c r="S30" s="622"/>
      <c r="T30" s="622"/>
      <c r="U30" s="622"/>
      <c r="V30" s="622"/>
      <c r="W30" s="622"/>
      <c r="X30" s="622"/>
      <c r="Y30" s="623"/>
      <c r="Z30" s="659">
        <v>10.7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594686</v>
      </c>
      <c r="CS30" s="622"/>
      <c r="CT30" s="622"/>
      <c r="CU30" s="622"/>
      <c r="CV30" s="622"/>
      <c r="CW30" s="622"/>
      <c r="CX30" s="622"/>
      <c r="CY30" s="623"/>
      <c r="CZ30" s="624">
        <v>5.5</v>
      </c>
      <c r="DA30" s="636"/>
      <c r="DB30" s="636"/>
      <c r="DC30" s="637"/>
      <c r="DD30" s="627">
        <v>594686</v>
      </c>
      <c r="DE30" s="622"/>
      <c r="DF30" s="622"/>
      <c r="DG30" s="622"/>
      <c r="DH30" s="622"/>
      <c r="DI30" s="622"/>
      <c r="DJ30" s="622"/>
      <c r="DK30" s="623"/>
      <c r="DL30" s="627">
        <v>594686</v>
      </c>
      <c r="DM30" s="622"/>
      <c r="DN30" s="622"/>
      <c r="DO30" s="622"/>
      <c r="DP30" s="622"/>
      <c r="DQ30" s="622"/>
      <c r="DR30" s="622"/>
      <c r="DS30" s="622"/>
      <c r="DT30" s="622"/>
      <c r="DU30" s="622"/>
      <c r="DV30" s="623"/>
      <c r="DW30" s="624">
        <v>10.3</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99.3</v>
      </c>
      <c r="BH31" s="684"/>
      <c r="BI31" s="684"/>
      <c r="BJ31" s="684"/>
      <c r="BK31" s="684"/>
      <c r="BL31" s="684"/>
      <c r="BM31" s="685">
        <v>97.5</v>
      </c>
      <c r="BN31" s="684"/>
      <c r="BO31" s="684"/>
      <c r="BP31" s="684"/>
      <c r="BQ31" s="686"/>
      <c r="BR31" s="683">
        <v>99.3</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22725</v>
      </c>
      <c r="CS31" s="634"/>
      <c r="CT31" s="634"/>
      <c r="CU31" s="634"/>
      <c r="CV31" s="634"/>
      <c r="CW31" s="634"/>
      <c r="CX31" s="634"/>
      <c r="CY31" s="635"/>
      <c r="CZ31" s="624">
        <v>0.2</v>
      </c>
      <c r="DA31" s="636"/>
      <c r="DB31" s="636"/>
      <c r="DC31" s="637"/>
      <c r="DD31" s="627">
        <v>22725</v>
      </c>
      <c r="DE31" s="634"/>
      <c r="DF31" s="634"/>
      <c r="DG31" s="634"/>
      <c r="DH31" s="634"/>
      <c r="DI31" s="634"/>
      <c r="DJ31" s="634"/>
      <c r="DK31" s="635"/>
      <c r="DL31" s="627">
        <v>22725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471548</v>
      </c>
      <c r="S32" s="622"/>
      <c r="T32" s="622"/>
      <c r="U32" s="622"/>
      <c r="V32" s="622"/>
      <c r="W32" s="622"/>
      <c r="X32" s="622"/>
      <c r="Y32" s="623"/>
      <c r="Z32" s="659">
        <v>4.2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99.2</v>
      </c>
      <c r="BH32" s="634"/>
      <c r="BI32" s="634"/>
      <c r="BJ32" s="634"/>
      <c r="BK32" s="634"/>
      <c r="BL32" s="634"/>
      <c r="BM32" s="625">
        <v>97.4</v>
      </c>
      <c r="BN32" s="634"/>
      <c r="BO32" s="634"/>
      <c r="BP32" s="634"/>
      <c r="BQ32" s="657"/>
      <c r="BR32" s="687">
        <v>99.3</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19774</v>
      </c>
      <c r="S33" s="622"/>
      <c r="T33" s="622"/>
      <c r="U33" s="622"/>
      <c r="V33" s="622"/>
      <c r="W33" s="622"/>
      <c r="X33" s="622"/>
      <c r="Y33" s="623"/>
      <c r="Z33" s="659">
        <v>0.2</v>
      </c>
      <c r="AA33" s="659"/>
      <c r="AB33" s="659"/>
      <c r="AC33" s="659"/>
      <c r="AD33" s="660">
        <v>4674</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99.4</v>
      </c>
      <c r="BH33" s="606"/>
      <c r="BI33" s="606"/>
      <c r="BJ33" s="606"/>
      <c r="BK33" s="606"/>
      <c r="BL33" s="606"/>
      <c r="BM33" s="652">
        <v>97.4</v>
      </c>
      <c r="BN33" s="606"/>
      <c r="BO33" s="606"/>
      <c r="BP33" s="606"/>
      <c r="BQ33" s="669"/>
      <c r="BR33" s="682">
        <v>99.4</v>
      </c>
      <c r="BS33" s="606"/>
      <c r="BT33" s="606"/>
      <c r="BU33" s="606"/>
      <c r="BV33" s="606"/>
      <c r="BW33" s="606"/>
      <c r="BX33" s="652">
        <v>97.5</v>
      </c>
      <c r="BY33" s="606"/>
      <c r="BZ33" s="606"/>
      <c r="CA33" s="606"/>
      <c r="CB33" s="669"/>
      <c r="CD33" s="618" t="s">
        <v>308</v>
      </c>
      <c r="CE33" s="619"/>
      <c r="CF33" s="619"/>
      <c r="CG33" s="619"/>
      <c r="CH33" s="619"/>
      <c r="CI33" s="619"/>
      <c r="CJ33" s="619"/>
      <c r="CK33" s="619"/>
      <c r="CL33" s="619"/>
      <c r="CM33" s="619"/>
      <c r="CN33" s="619"/>
      <c r="CO33" s="619"/>
      <c r="CP33" s="619"/>
      <c r="CQ33" s="620"/>
      <c r="CR33" s="621">
        <v>5663487</v>
      </c>
      <c r="CS33" s="634"/>
      <c r="CT33" s="634"/>
      <c r="CU33" s="634"/>
      <c r="CV33" s="634"/>
      <c r="CW33" s="634"/>
      <c r="CX33" s="634"/>
      <c r="CY33" s="635"/>
      <c r="CZ33" s="624">
        <v>52.9</v>
      </c>
      <c r="DA33" s="636"/>
      <c r="DB33" s="636"/>
      <c r="DC33" s="637"/>
      <c r="DD33" s="627">
        <v>3724875</v>
      </c>
      <c r="DE33" s="634"/>
      <c r="DF33" s="634"/>
      <c r="DG33" s="634"/>
      <c r="DH33" s="634"/>
      <c r="DI33" s="634"/>
      <c r="DJ33" s="634"/>
      <c r="DK33" s="635"/>
      <c r="DL33" s="627">
        <v>2551975</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1013388</v>
      </c>
      <c r="S34" s="622"/>
      <c r="T34" s="622"/>
      <c r="U34" s="622"/>
      <c r="V34" s="622"/>
      <c r="W34" s="622"/>
      <c r="X34" s="622"/>
      <c r="Y34" s="623"/>
      <c r="Z34" s="659">
        <v>9.1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1585250</v>
      </c>
      <c r="CS34" s="622"/>
      <c r="CT34" s="622"/>
      <c r="CU34" s="622"/>
      <c r="CV34" s="622"/>
      <c r="CW34" s="622"/>
      <c r="CX34" s="622"/>
      <c r="CY34" s="623"/>
      <c r="CZ34" s="624">
        <v>14.8</v>
      </c>
      <c r="DA34" s="636"/>
      <c r="DB34" s="636"/>
      <c r="DC34" s="637"/>
      <c r="DD34" s="627">
        <v>1005301</v>
      </c>
      <c r="DE34" s="622"/>
      <c r="DF34" s="622"/>
      <c r="DG34" s="622"/>
      <c r="DH34" s="622"/>
      <c r="DI34" s="622"/>
      <c r="DJ34" s="622"/>
      <c r="DK34" s="623"/>
      <c r="DL34" s="627">
        <v>773976</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419067</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177904</v>
      </c>
      <c r="CS35" s="634"/>
      <c r="CT35" s="634"/>
      <c r="CU35" s="634"/>
      <c r="CV35" s="634"/>
      <c r="CW35" s="634"/>
      <c r="CX35" s="634"/>
      <c r="CY35" s="635"/>
      <c r="CZ35" s="624">
        <v>1.7</v>
      </c>
      <c r="DA35" s="636"/>
      <c r="DB35" s="636"/>
      <c r="DC35" s="637"/>
      <c r="DD35" s="627">
        <v>139898</v>
      </c>
      <c r="DE35" s="634"/>
      <c r="DF35" s="634"/>
      <c r="DG35" s="634"/>
      <c r="DH35" s="634"/>
      <c r="DI35" s="634"/>
      <c r="DJ35" s="634"/>
      <c r="DK35" s="635"/>
      <c r="DL35" s="627">
        <v>137677</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485775</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1117645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26466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2061497</v>
      </c>
      <c r="CS36" s="622"/>
      <c r="CT36" s="622"/>
      <c r="CU36" s="622"/>
      <c r="CV36" s="622"/>
      <c r="CW36" s="622"/>
      <c r="CX36" s="622"/>
      <c r="CY36" s="623"/>
      <c r="CZ36" s="624">
        <v>19.2</v>
      </c>
      <c r="DA36" s="636"/>
      <c r="DB36" s="636"/>
      <c r="DC36" s="637"/>
      <c r="DD36" s="627">
        <v>1648587</v>
      </c>
      <c r="DE36" s="622"/>
      <c r="DF36" s="622"/>
      <c r="DG36" s="622"/>
      <c r="DH36" s="622"/>
      <c r="DI36" s="622"/>
      <c r="DJ36" s="622"/>
      <c r="DK36" s="623"/>
      <c r="DL36" s="627">
        <v>1089969</v>
      </c>
      <c r="DM36" s="622"/>
      <c r="DN36" s="622"/>
      <c r="DO36" s="622"/>
      <c r="DP36" s="622"/>
      <c r="DQ36" s="622"/>
      <c r="DR36" s="622"/>
      <c r="DS36" s="622"/>
      <c r="DT36" s="622"/>
      <c r="DU36" s="622"/>
      <c r="DV36" s="623"/>
      <c r="DW36" s="624">
        <v>19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310771</v>
      </c>
      <c r="S37" s="622"/>
      <c r="T37" s="622"/>
      <c r="U37" s="622"/>
      <c r="V37" s="622"/>
      <c r="W37" s="622"/>
      <c r="X37" s="622"/>
      <c r="Y37" s="623"/>
      <c r="Z37" s="659">
        <v>2.8</v>
      </c>
      <c r="AA37" s="659"/>
      <c r="AB37" s="659"/>
      <c r="AC37" s="659"/>
      <c r="AD37" s="660">
        <v>800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415047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10482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696014</v>
      </c>
      <c r="CS37" s="634"/>
      <c r="CT37" s="634"/>
      <c r="CU37" s="634"/>
      <c r="CV37" s="634"/>
      <c r="CW37" s="634"/>
      <c r="CX37" s="634"/>
      <c r="CY37" s="635"/>
      <c r="CZ37" s="624">
        <v>6.5</v>
      </c>
      <c r="DA37" s="636"/>
      <c r="DB37" s="636"/>
      <c r="DC37" s="637"/>
      <c r="DD37" s="627">
        <v>696014</v>
      </c>
      <c r="DE37" s="634"/>
      <c r="DF37" s="634"/>
      <c r="DG37" s="634"/>
      <c r="DH37" s="634"/>
      <c r="DI37" s="634"/>
      <c r="DJ37" s="634"/>
      <c r="DK37" s="635"/>
      <c r="DL37" s="627">
        <v>696014</v>
      </c>
      <c r="DM37" s="634"/>
      <c r="DN37" s="634"/>
      <c r="DO37" s="634"/>
      <c r="DP37" s="634"/>
      <c r="DQ37" s="634"/>
      <c r="DR37" s="634"/>
      <c r="DS37" s="634"/>
      <c r="DT37" s="634"/>
      <c r="DU37" s="634"/>
      <c r="DV37" s="635"/>
      <c r="DW37" s="624">
        <v>12.1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1194000</v>
      </c>
      <c r="S38" s="622"/>
      <c r="T38" s="622"/>
      <c r="U38" s="622"/>
      <c r="V38" s="622"/>
      <c r="W38" s="622"/>
      <c r="X38" s="622"/>
      <c r="Y38" s="623"/>
      <c r="Z38" s="659">
        <v>10.7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4408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1777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698190</v>
      </c>
      <c r="CS38" s="622"/>
      <c r="CT38" s="622"/>
      <c r="CU38" s="622"/>
      <c r="CV38" s="622"/>
      <c r="CW38" s="622"/>
      <c r="CX38" s="622"/>
      <c r="CY38" s="623"/>
      <c r="CZ38" s="624">
        <v>6.5</v>
      </c>
      <c r="DA38" s="636"/>
      <c r="DB38" s="636"/>
      <c r="DC38" s="637"/>
      <c r="DD38" s="627">
        <v>567337</v>
      </c>
      <c r="DE38" s="622"/>
      <c r="DF38" s="622"/>
      <c r="DG38" s="622"/>
      <c r="DH38" s="622"/>
      <c r="DI38" s="622"/>
      <c r="DJ38" s="622"/>
      <c r="DK38" s="623"/>
      <c r="DL38" s="627">
        <v>550353</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2665</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1138946</v>
      </c>
      <c r="CS39" s="634"/>
      <c r="CT39" s="634"/>
      <c r="CU39" s="634"/>
      <c r="CV39" s="634"/>
      <c r="CW39" s="634"/>
      <c r="CX39" s="634"/>
      <c r="CY39" s="635"/>
      <c r="CZ39" s="624">
        <v>10.6</v>
      </c>
      <c r="DA39" s="636"/>
      <c r="DB39" s="636"/>
      <c r="DC39" s="637"/>
      <c r="DD39" s="627">
        <v>363752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1700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11193473</v>
      </c>
      <c r="S41" s="646"/>
      <c r="T41" s="646"/>
      <c r="U41" s="646"/>
      <c r="V41" s="646"/>
      <c r="W41" s="646"/>
      <c r="X41" s="646"/>
      <c r="Y41" s="649"/>
      <c r="Z41" s="650">
        <v>100</v>
      </c>
      <c r="AA41" s="650"/>
      <c r="AB41" s="650"/>
      <c r="AC41" s="650"/>
      <c r="AD41" s="651">
        <v>5748347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140100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558090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1412028</v>
      </c>
      <c r="CS42" s="634"/>
      <c r="CT42" s="634"/>
      <c r="CU42" s="634"/>
      <c r="CV42" s="634"/>
      <c r="CW42" s="634"/>
      <c r="CX42" s="634"/>
      <c r="CY42" s="635"/>
      <c r="CZ42" s="624">
        <v>13.2</v>
      </c>
      <c r="DA42" s="636"/>
      <c r="DB42" s="636"/>
      <c r="DC42" s="637"/>
      <c r="DD42" s="627">
        <v>222376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1340627</v>
      </c>
      <c r="CS44" s="622"/>
      <c r="CT44" s="622"/>
      <c r="CU44" s="622"/>
      <c r="CV44" s="622"/>
      <c r="CW44" s="622"/>
      <c r="CX44" s="622"/>
      <c r="CY44" s="623"/>
      <c r="CZ44" s="624">
        <v>12.5</v>
      </c>
      <c r="DA44" s="625"/>
      <c r="DB44" s="625"/>
      <c r="DC44" s="626"/>
      <c r="DD44" s="627">
        <v>220604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229767</v>
      </c>
      <c r="CS45" s="634"/>
      <c r="CT45" s="634"/>
      <c r="CU45" s="634"/>
      <c r="CV45" s="634"/>
      <c r="CW45" s="634"/>
      <c r="CX45" s="634"/>
      <c r="CY45" s="635"/>
      <c r="CZ45" s="624">
        <v>2.1</v>
      </c>
      <c r="DA45" s="636"/>
      <c r="DB45" s="636"/>
      <c r="DC45" s="637"/>
      <c r="DD45" s="627">
        <v>50663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1057628</v>
      </c>
      <c r="CS46" s="622"/>
      <c r="CT46" s="622"/>
      <c r="CU46" s="622"/>
      <c r="CV46" s="622"/>
      <c r="CW46" s="622"/>
      <c r="CX46" s="622"/>
      <c r="CY46" s="623"/>
      <c r="CZ46" s="624">
        <v>9.9</v>
      </c>
      <c r="DA46" s="625"/>
      <c r="DB46" s="625"/>
      <c r="DC46" s="626"/>
      <c r="DD46" s="627">
        <v>134322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71401</v>
      </c>
      <c r="CS47" s="634"/>
      <c r="CT47" s="634"/>
      <c r="CU47" s="634"/>
      <c r="CV47" s="634"/>
      <c r="CW47" s="634"/>
      <c r="CX47" s="634"/>
      <c r="CY47" s="635"/>
      <c r="CZ47" s="624">
        <v>0.7</v>
      </c>
      <c r="DA47" s="636"/>
      <c r="DB47" s="636"/>
      <c r="DC47" s="637"/>
      <c r="DD47" s="627">
        <v>1772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10715065</v>
      </c>
      <c r="CS49" s="606"/>
      <c r="CT49" s="606"/>
      <c r="CU49" s="606"/>
      <c r="CV49" s="606"/>
      <c r="CW49" s="606"/>
      <c r="CX49" s="606"/>
      <c r="CY49" s="607"/>
      <c r="CZ49" s="608">
        <v>100</v>
      </c>
      <c r="DA49" s="609"/>
      <c r="DB49" s="609"/>
      <c r="DC49" s="610"/>
      <c r="DD49" s="611">
        <v>6669880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RtUMLiSR/b7ZJcBMorPU4JeiWOxmCYbGYdq4gNQdmyaBGhb71QvmZ82k/CE6vqKs5c47jdVdntLg9FfQiZ0yQ==" saltValue="L1wbPf6bzDd/oMIANjg+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85" zoomScaleNormal="85" zoomScaleSheetLayoutView="70" workbookViewId="0">
      <selection activeCell="BJ70" sqref="BJ7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11192</v>
      </c>
      <c r="R7" s="1103"/>
      <c r="S7" s="1103"/>
      <c r="T7" s="1103"/>
      <c r="U7" s="1103"/>
      <c r="V7" s="1103">
        <v>10714</v>
      </c>
      <c r="W7" s="1103"/>
      <c r="X7" s="1103"/>
      <c r="Y7" s="1103"/>
      <c r="Z7" s="1103"/>
      <c r="AA7" s="1103">
        <v>478</v>
      </c>
      <c r="AB7" s="1103"/>
      <c r="AC7" s="1103"/>
      <c r="AD7" s="1103"/>
      <c r="AE7" s="1104"/>
      <c r="AF7" s="1105">
        <v>365</v>
      </c>
      <c r="AG7" s="1106"/>
      <c r="AH7" s="1106"/>
      <c r="AI7" s="1106"/>
      <c r="AJ7" s="1107"/>
      <c r="AK7" s="1108">
        <v>420</v>
      </c>
      <c r="AL7" s="1109"/>
      <c r="AM7" s="1109"/>
      <c r="AN7" s="1109"/>
      <c r="AO7" s="1109"/>
      <c r="AP7" s="1109">
        <v>6682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568</v>
      </c>
      <c r="BT7" s="1100"/>
      <c r="BU7" s="1100"/>
      <c r="BV7" s="1100"/>
      <c r="BW7" s="1100"/>
      <c r="BX7" s="1100"/>
      <c r="BY7" s="1100"/>
      <c r="BZ7" s="1100"/>
      <c r="CA7" s="1100"/>
      <c r="CB7" s="1100"/>
      <c r="CC7" s="1100"/>
      <c r="CD7" s="1100"/>
      <c r="CE7" s="1100"/>
      <c r="CF7" s="1100"/>
      <c r="CG7" s="1112"/>
      <c r="CH7" s="1096">
        <v>0</v>
      </c>
      <c r="CI7" s="1097"/>
      <c r="CJ7" s="1097"/>
      <c r="CK7" s="1097"/>
      <c r="CL7" s="1098"/>
      <c r="CM7" s="1096">
        <v>5</v>
      </c>
      <c r="CN7" s="1097"/>
      <c r="CO7" s="1097"/>
      <c r="CP7" s="1097"/>
      <c r="CQ7" s="1098"/>
      <c r="CR7" s="1096">
        <v>2</v>
      </c>
      <c r="CS7" s="1097"/>
      <c r="CT7" s="1097"/>
      <c r="CU7" s="1097"/>
      <c r="CV7" s="1098"/>
      <c r="CW7" s="1096" t="s">
        <v>569</v>
      </c>
      <c r="CX7" s="1097"/>
      <c r="CY7" s="1097"/>
      <c r="CZ7" s="1097"/>
      <c r="DA7" s="1098"/>
      <c r="DB7" s="1096" t="s">
        <v>569</v>
      </c>
      <c r="DC7" s="1097"/>
      <c r="DD7" s="1097"/>
      <c r="DE7" s="1097"/>
      <c r="DF7" s="1098"/>
      <c r="DG7" s="1096" t="s">
        <v>569</v>
      </c>
      <c r="DH7" s="1097"/>
      <c r="DI7" s="1097"/>
      <c r="DJ7" s="1097"/>
      <c r="DK7" s="1098"/>
      <c r="DL7" s="1096" t="s">
        <v>569</v>
      </c>
      <c r="DM7" s="1097"/>
      <c r="DN7" s="1097"/>
      <c r="DO7" s="1097"/>
      <c r="DP7" s="1098"/>
      <c r="DQ7" s="1096" t="s">
        <v>569</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2</v>
      </c>
      <c r="R8" s="1039"/>
      <c r="S8" s="1039"/>
      <c r="T8" s="1039"/>
      <c r="U8" s="1039"/>
      <c r="V8" s="1039">
        <v>2</v>
      </c>
      <c r="W8" s="1039"/>
      <c r="X8" s="1039"/>
      <c r="Y8" s="1039"/>
      <c r="Z8" s="1039"/>
      <c r="AA8" s="1039">
        <v>0</v>
      </c>
      <c r="AB8" s="1039"/>
      <c r="AC8" s="1039"/>
      <c r="AD8" s="1039"/>
      <c r="AE8" s="1040"/>
      <c r="AF8" s="1035">
        <v>0</v>
      </c>
      <c r="AG8" s="1036"/>
      <c r="AH8" s="1036"/>
      <c r="AI8" s="1036"/>
      <c r="AJ8" s="1037"/>
      <c r="AK8" s="1080" t="s">
        <v>569</v>
      </c>
      <c r="AL8" s="1081"/>
      <c r="AM8" s="1081"/>
      <c r="AN8" s="1081"/>
      <c r="AO8" s="1081"/>
      <c r="AP8" s="1081" t="s">
        <v>569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11195</v>
      </c>
      <c r="R23" s="1061"/>
      <c r="S23" s="1061"/>
      <c r="T23" s="1061"/>
      <c r="U23" s="1061"/>
      <c r="V23" s="1061">
        <v>10716</v>
      </c>
      <c r="W23" s="1061"/>
      <c r="X23" s="1061"/>
      <c r="Y23" s="1061"/>
      <c r="Z23" s="1061"/>
      <c r="AA23" s="1061">
        <v>478</v>
      </c>
      <c r="AB23" s="1061"/>
      <c r="AC23" s="1061"/>
      <c r="AD23" s="1061"/>
      <c r="AE23" s="1068"/>
      <c r="AF23" s="1069">
        <v>365</v>
      </c>
      <c r="AG23" s="1061"/>
      <c r="AH23" s="1061"/>
      <c r="AI23" s="1061"/>
      <c r="AJ23" s="1070"/>
      <c r="AK23" s="1071"/>
      <c r="AL23" s="1072"/>
      <c r="AM23" s="1072"/>
      <c r="AN23" s="1072"/>
      <c r="AO23" s="1072"/>
      <c r="AP23" s="1061">
        <v>6682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1491</v>
      </c>
      <c r="R28" s="1051"/>
      <c r="S28" s="1051"/>
      <c r="T28" s="1051"/>
      <c r="U28" s="1051"/>
      <c r="V28" s="1051">
        <v>1465</v>
      </c>
      <c r="W28" s="1051"/>
      <c r="X28" s="1051"/>
      <c r="Y28" s="1051"/>
      <c r="Z28" s="1051"/>
      <c r="AA28" s="1051">
        <v>26</v>
      </c>
      <c r="AB28" s="1051"/>
      <c r="AC28" s="1051"/>
      <c r="AD28" s="1051"/>
      <c r="AE28" s="1052"/>
      <c r="AF28" s="1053">
        <v>26</v>
      </c>
      <c r="AG28" s="1051"/>
      <c r="AH28" s="1051"/>
      <c r="AI28" s="1051"/>
      <c r="AJ28" s="1054"/>
      <c r="AK28" s="1042">
        <v>140</v>
      </c>
      <c r="AL28" s="1043"/>
      <c r="AM28" s="1043"/>
      <c r="AN28" s="1043"/>
      <c r="AO28" s="1043"/>
      <c r="AP28" s="1043" t="s">
        <v>488</v>
      </c>
      <c r="AQ28" s="1043"/>
      <c r="AR28" s="1043"/>
      <c r="AS28" s="1043"/>
      <c r="AT28" s="1043"/>
      <c r="AU28" s="1043" t="s">
        <v>488</v>
      </c>
      <c r="AV28" s="1043"/>
      <c r="AW28" s="1043"/>
      <c r="AX28" s="1043"/>
      <c r="AY28" s="1043"/>
      <c r="AZ28" s="1044" t="s">
        <v>488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1954</v>
      </c>
      <c r="R29" s="1039"/>
      <c r="S29" s="1039"/>
      <c r="T29" s="1039"/>
      <c r="U29" s="1039"/>
      <c r="V29" s="1039">
        <v>1947</v>
      </c>
      <c r="W29" s="1039"/>
      <c r="X29" s="1039"/>
      <c r="Y29" s="1039"/>
      <c r="Z29" s="1039"/>
      <c r="AA29" s="1039">
        <v>7</v>
      </c>
      <c r="AB29" s="1039"/>
      <c r="AC29" s="1039"/>
      <c r="AD29" s="1039"/>
      <c r="AE29" s="1040"/>
      <c r="AF29" s="1035">
        <v>7</v>
      </c>
      <c r="AG29" s="1036"/>
      <c r="AH29" s="1036"/>
      <c r="AI29" s="1036"/>
      <c r="AJ29" s="1037"/>
      <c r="AK29" s="980">
        <v>294</v>
      </c>
      <c r="AL29" s="971"/>
      <c r="AM29" s="971"/>
      <c r="AN29" s="971"/>
      <c r="AO29" s="971"/>
      <c r="AP29" s="971" t="s">
        <v>488</v>
      </c>
      <c r="AQ29" s="971"/>
      <c r="AR29" s="971"/>
      <c r="AS29" s="971"/>
      <c r="AT29" s="971"/>
      <c r="AU29" s="971" t="s">
        <v>488</v>
      </c>
      <c r="AV29" s="971"/>
      <c r="AW29" s="971"/>
      <c r="AX29" s="971"/>
      <c r="AY29" s="971"/>
      <c r="AZ29" s="1041" t="s">
        <v>488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473</v>
      </c>
      <c r="R30" s="1039"/>
      <c r="S30" s="1039"/>
      <c r="T30" s="1039"/>
      <c r="U30" s="1039"/>
      <c r="V30" s="1039">
        <v>469</v>
      </c>
      <c r="W30" s="1039"/>
      <c r="X30" s="1039"/>
      <c r="Y30" s="1039"/>
      <c r="Z30" s="1039"/>
      <c r="AA30" s="1039">
        <v>4</v>
      </c>
      <c r="AB30" s="1039"/>
      <c r="AC30" s="1039"/>
      <c r="AD30" s="1039"/>
      <c r="AE30" s="1040"/>
      <c r="AF30" s="1035">
        <v>4</v>
      </c>
      <c r="AG30" s="1036"/>
      <c r="AH30" s="1036"/>
      <c r="AI30" s="1036"/>
      <c r="AJ30" s="1037"/>
      <c r="AK30" s="980">
        <v>264</v>
      </c>
      <c r="AL30" s="971"/>
      <c r="AM30" s="971"/>
      <c r="AN30" s="971"/>
      <c r="AO30" s="971"/>
      <c r="AP30" s="971" t="s">
        <v>488</v>
      </c>
      <c r="AQ30" s="971"/>
      <c r="AR30" s="971"/>
      <c r="AS30" s="971"/>
      <c r="AT30" s="971"/>
      <c r="AU30" s="971" t="s">
        <v>488</v>
      </c>
      <c r="AV30" s="971"/>
      <c r="AW30" s="971"/>
      <c r="AX30" s="971"/>
      <c r="AY30" s="971"/>
      <c r="AZ30" s="1041" t="s">
        <v>488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417</v>
      </c>
      <c r="R31" s="1039"/>
      <c r="S31" s="1039"/>
      <c r="T31" s="1039"/>
      <c r="U31" s="1039"/>
      <c r="V31" s="1039">
        <v>398</v>
      </c>
      <c r="W31" s="1039"/>
      <c r="X31" s="1039"/>
      <c r="Y31" s="1039"/>
      <c r="Z31" s="1039"/>
      <c r="AA31" s="1039">
        <v>19</v>
      </c>
      <c r="AB31" s="1039"/>
      <c r="AC31" s="1039"/>
      <c r="AD31" s="1039"/>
      <c r="AE31" s="1040"/>
      <c r="AF31" s="1035">
        <v>996</v>
      </c>
      <c r="AG31" s="1036"/>
      <c r="AH31" s="1036"/>
      <c r="AI31" s="1036"/>
      <c r="AJ31" s="1037"/>
      <c r="AK31" s="980">
        <v>4</v>
      </c>
      <c r="AL31" s="971"/>
      <c r="AM31" s="971"/>
      <c r="AN31" s="971"/>
      <c r="AO31" s="971"/>
      <c r="AP31" s="971">
        <v>2611</v>
      </c>
      <c r="AQ31" s="971"/>
      <c r="AR31" s="971"/>
      <c r="AS31" s="971"/>
      <c r="AT31" s="971"/>
      <c r="AU31" s="971">
        <v>21</v>
      </c>
      <c r="AV31" s="971"/>
      <c r="AW31" s="971"/>
      <c r="AX31" s="971"/>
      <c r="AY31" s="971"/>
      <c r="AZ31" s="1041" t="s">
        <v>488</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76</v>
      </c>
      <c r="R32" s="1039"/>
      <c r="S32" s="1039"/>
      <c r="T32" s="1039"/>
      <c r="U32" s="1039"/>
      <c r="V32" s="1039">
        <v>59</v>
      </c>
      <c r="W32" s="1039"/>
      <c r="X32" s="1039"/>
      <c r="Y32" s="1039"/>
      <c r="Z32" s="1039"/>
      <c r="AA32" s="1039">
        <v>17</v>
      </c>
      <c r="AB32" s="1039"/>
      <c r="AC32" s="1039"/>
      <c r="AD32" s="1039"/>
      <c r="AE32" s="1040"/>
      <c r="AF32" s="1035">
        <v>358</v>
      </c>
      <c r="AG32" s="1036"/>
      <c r="AH32" s="1036"/>
      <c r="AI32" s="1036"/>
      <c r="AJ32" s="1037"/>
      <c r="AK32" s="980" t="s">
        <v>569</v>
      </c>
      <c r="AL32" s="971"/>
      <c r="AM32" s="971"/>
      <c r="AN32" s="971"/>
      <c r="AO32" s="971"/>
      <c r="AP32" s="971" t="s">
        <v>569</v>
      </c>
      <c r="AQ32" s="971"/>
      <c r="AR32" s="971"/>
      <c r="AS32" s="971"/>
      <c r="AT32" s="971"/>
      <c r="AU32" s="971" t="s">
        <v>569</v>
      </c>
      <c r="AV32" s="971"/>
      <c r="AW32" s="971"/>
      <c r="AX32" s="971"/>
      <c r="AY32" s="971"/>
      <c r="AZ32" s="1041" t="s">
        <v>488</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701</v>
      </c>
      <c r="R33" s="1039"/>
      <c r="S33" s="1039"/>
      <c r="T33" s="1039"/>
      <c r="U33" s="1039"/>
      <c r="V33" s="1039">
        <v>657</v>
      </c>
      <c r="W33" s="1039"/>
      <c r="X33" s="1039"/>
      <c r="Y33" s="1039"/>
      <c r="Z33" s="1039"/>
      <c r="AA33" s="1039">
        <v>44</v>
      </c>
      <c r="AB33" s="1039"/>
      <c r="AC33" s="1039"/>
      <c r="AD33" s="1039"/>
      <c r="AE33" s="1040"/>
      <c r="AF33" s="1035">
        <v>537</v>
      </c>
      <c r="AG33" s="1036"/>
      <c r="AH33" s="1036"/>
      <c r="AI33" s="1036"/>
      <c r="AJ33" s="1037"/>
      <c r="AK33" s="980">
        <v>415</v>
      </c>
      <c r="AL33" s="971"/>
      <c r="AM33" s="971"/>
      <c r="AN33" s="971"/>
      <c r="AO33" s="971"/>
      <c r="AP33" s="971">
        <v>3064</v>
      </c>
      <c r="AQ33" s="971"/>
      <c r="AR33" s="971"/>
      <c r="AS33" s="971"/>
      <c r="AT33" s="971"/>
      <c r="AU33" s="971">
        <v>2130</v>
      </c>
      <c r="AV33" s="971"/>
      <c r="AW33" s="971"/>
      <c r="AX33" s="971"/>
      <c r="AY33" s="971"/>
      <c r="AZ33" s="1041" t="s">
        <v>488</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1928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151</v>
      </c>
      <c r="R68" s="982"/>
      <c r="S68" s="982"/>
      <c r="T68" s="982"/>
      <c r="U68" s="982"/>
      <c r="V68" s="982">
        <v>124</v>
      </c>
      <c r="W68" s="982"/>
      <c r="X68" s="982"/>
      <c r="Y68" s="982"/>
      <c r="Z68" s="982"/>
      <c r="AA68" s="982">
        <v>27</v>
      </c>
      <c r="AB68" s="982"/>
      <c r="AC68" s="982"/>
      <c r="AD68" s="982"/>
      <c r="AE68" s="982"/>
      <c r="AF68" s="982">
        <v>27</v>
      </c>
      <c r="AG68" s="982"/>
      <c r="AH68" s="982"/>
      <c r="AI68" s="982"/>
      <c r="AJ68" s="982"/>
      <c r="AK68" s="982" t="s">
        <v>569</v>
      </c>
      <c r="AL68" s="982"/>
      <c r="AM68" s="982"/>
      <c r="AN68" s="982"/>
      <c r="AO68" s="982"/>
      <c r="AP68" s="982" t="s">
        <v>569</v>
      </c>
      <c r="AQ68" s="982"/>
      <c r="AR68" s="982"/>
      <c r="AS68" s="982"/>
      <c r="AT68" s="982"/>
      <c r="AU68" s="982" t="s">
        <v>569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497</v>
      </c>
      <c r="R69" s="971"/>
      <c r="S69" s="971"/>
      <c r="T69" s="971"/>
      <c r="U69" s="971"/>
      <c r="V69" s="971">
        <v>472</v>
      </c>
      <c r="W69" s="971"/>
      <c r="X69" s="971"/>
      <c r="Y69" s="971"/>
      <c r="Z69" s="971"/>
      <c r="AA69" s="971">
        <v>25</v>
      </c>
      <c r="AB69" s="971"/>
      <c r="AC69" s="971"/>
      <c r="AD69" s="971"/>
      <c r="AE69" s="971"/>
      <c r="AF69" s="971">
        <v>25</v>
      </c>
      <c r="AG69" s="971"/>
      <c r="AH69" s="971"/>
      <c r="AI69" s="971"/>
      <c r="AJ69" s="971"/>
      <c r="AK69" s="971" t="s">
        <v>570</v>
      </c>
      <c r="AL69" s="971"/>
      <c r="AM69" s="971"/>
      <c r="AN69" s="971"/>
      <c r="AO69" s="971"/>
      <c r="AP69" s="971">
        <v>88</v>
      </c>
      <c r="AQ69" s="971"/>
      <c r="AR69" s="971"/>
      <c r="AS69" s="971"/>
      <c r="AT69" s="971"/>
      <c r="AU69" s="971">
        <v>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258</v>
      </c>
      <c r="R70" s="971"/>
      <c r="S70" s="971"/>
      <c r="T70" s="971"/>
      <c r="U70" s="971"/>
      <c r="V70" s="971">
        <v>174</v>
      </c>
      <c r="W70" s="971"/>
      <c r="X70" s="971"/>
      <c r="Y70" s="971"/>
      <c r="Z70" s="971"/>
      <c r="AA70" s="971">
        <v>84</v>
      </c>
      <c r="AB70" s="971"/>
      <c r="AC70" s="971"/>
      <c r="AD70" s="971"/>
      <c r="AE70" s="971"/>
      <c r="AF70" s="971">
        <v>84</v>
      </c>
      <c r="AG70" s="971"/>
      <c r="AH70" s="971"/>
      <c r="AI70" s="971"/>
      <c r="AJ70" s="971"/>
      <c r="AK70" s="971" t="s">
        <v>569</v>
      </c>
      <c r="AL70" s="971"/>
      <c r="AM70" s="971"/>
      <c r="AN70" s="971"/>
      <c r="AO70" s="971"/>
      <c r="AP70" s="971" t="s">
        <v>569</v>
      </c>
      <c r="AQ70" s="971"/>
      <c r="AR70" s="971"/>
      <c r="AS70" s="971"/>
      <c r="AT70" s="971"/>
      <c r="AU70" s="971" t="s">
        <v>569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46</v>
      </c>
      <c r="R71" s="971"/>
      <c r="S71" s="971"/>
      <c r="T71" s="971"/>
      <c r="U71" s="971"/>
      <c r="V71" s="971">
        <v>25</v>
      </c>
      <c r="W71" s="971"/>
      <c r="X71" s="971"/>
      <c r="Y71" s="971"/>
      <c r="Z71" s="971"/>
      <c r="AA71" s="971">
        <v>22</v>
      </c>
      <c r="AB71" s="971"/>
      <c r="AC71" s="971"/>
      <c r="AD71" s="971"/>
      <c r="AE71" s="971"/>
      <c r="AF71" s="971">
        <v>22</v>
      </c>
      <c r="AG71" s="971"/>
      <c r="AH71" s="971"/>
      <c r="AI71" s="971"/>
      <c r="AJ71" s="971"/>
      <c r="AK71" s="971" t="s">
        <v>569</v>
      </c>
      <c r="AL71" s="971"/>
      <c r="AM71" s="971"/>
      <c r="AN71" s="971"/>
      <c r="AO71" s="971"/>
      <c r="AP71" s="971" t="s">
        <v>569</v>
      </c>
      <c r="AQ71" s="971"/>
      <c r="AR71" s="971"/>
      <c r="AS71" s="971"/>
      <c r="AT71" s="971"/>
      <c r="AU71" s="971" t="s">
        <v>569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729</v>
      </c>
      <c r="R72" s="971"/>
      <c r="S72" s="971"/>
      <c r="T72" s="971"/>
      <c r="U72" s="971"/>
      <c r="V72" s="971">
        <v>691</v>
      </c>
      <c r="W72" s="971"/>
      <c r="X72" s="971"/>
      <c r="Y72" s="971"/>
      <c r="Z72" s="971"/>
      <c r="AA72" s="971">
        <v>38</v>
      </c>
      <c r="AB72" s="971"/>
      <c r="AC72" s="971"/>
      <c r="AD72" s="971"/>
      <c r="AE72" s="971"/>
      <c r="AF72" s="971">
        <v>30</v>
      </c>
      <c r="AG72" s="971"/>
      <c r="AH72" s="971"/>
      <c r="AI72" s="971"/>
      <c r="AJ72" s="971"/>
      <c r="AK72" s="971" t="s">
        <v>569</v>
      </c>
      <c r="AL72" s="971"/>
      <c r="AM72" s="971"/>
      <c r="AN72" s="971"/>
      <c r="AO72" s="971"/>
      <c r="AP72" s="971">
        <v>108</v>
      </c>
      <c r="AQ72" s="971"/>
      <c r="AR72" s="971"/>
      <c r="AS72" s="971"/>
      <c r="AT72" s="971"/>
      <c r="AU72" s="971">
        <v>46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3223</v>
      </c>
      <c r="R73" s="971"/>
      <c r="S73" s="971"/>
      <c r="T73" s="971"/>
      <c r="U73" s="971"/>
      <c r="V73" s="971">
        <v>3194</v>
      </c>
      <c r="W73" s="971"/>
      <c r="X73" s="971"/>
      <c r="Y73" s="971"/>
      <c r="Z73" s="971"/>
      <c r="AA73" s="971">
        <v>29</v>
      </c>
      <c r="AB73" s="971"/>
      <c r="AC73" s="971"/>
      <c r="AD73" s="971"/>
      <c r="AE73" s="971"/>
      <c r="AF73" s="971">
        <v>29</v>
      </c>
      <c r="AG73" s="971"/>
      <c r="AH73" s="971"/>
      <c r="AI73" s="971"/>
      <c r="AJ73" s="971"/>
      <c r="AK73" s="971" t="s">
        <v>569</v>
      </c>
      <c r="AL73" s="971"/>
      <c r="AM73" s="971"/>
      <c r="AN73" s="971"/>
      <c r="AO73" s="971"/>
      <c r="AP73" s="971">
        <v>408</v>
      </c>
      <c r="AQ73" s="971"/>
      <c r="AR73" s="971"/>
      <c r="AS73" s="971"/>
      <c r="AT73" s="971"/>
      <c r="AU73" s="971">
        <v>23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247</v>
      </c>
      <c r="R74" s="971"/>
      <c r="S74" s="971"/>
      <c r="T74" s="971"/>
      <c r="U74" s="971"/>
      <c r="V74" s="971">
        <v>243</v>
      </c>
      <c r="W74" s="971"/>
      <c r="X74" s="971"/>
      <c r="Y74" s="971"/>
      <c r="Z74" s="971"/>
      <c r="AA74" s="971">
        <v>4</v>
      </c>
      <c r="AB74" s="971"/>
      <c r="AC74" s="971"/>
      <c r="AD74" s="971"/>
      <c r="AE74" s="971"/>
      <c r="AF74" s="971">
        <v>4</v>
      </c>
      <c r="AG74" s="971"/>
      <c r="AH74" s="971"/>
      <c r="AI74" s="971"/>
      <c r="AJ74" s="971"/>
      <c r="AK74" s="971" t="s">
        <v>569</v>
      </c>
      <c r="AL74" s="971"/>
      <c r="AM74" s="971"/>
      <c r="AN74" s="971"/>
      <c r="AO74" s="971"/>
      <c r="AP74" s="971" t="s">
        <v>569</v>
      </c>
      <c r="AQ74" s="971"/>
      <c r="AR74" s="971"/>
      <c r="AS74" s="971"/>
      <c r="AT74" s="971"/>
      <c r="AU74" s="971" t="s">
        <v>569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261956</v>
      </c>
      <c r="R75" s="979"/>
      <c r="S75" s="979"/>
      <c r="T75" s="979"/>
      <c r="U75" s="980"/>
      <c r="V75" s="981">
        <v>256155</v>
      </c>
      <c r="W75" s="979"/>
      <c r="X75" s="979"/>
      <c r="Y75" s="979"/>
      <c r="Z75" s="980"/>
      <c r="AA75" s="981">
        <v>5801</v>
      </c>
      <c r="AB75" s="979"/>
      <c r="AC75" s="979"/>
      <c r="AD75" s="979"/>
      <c r="AE75" s="980"/>
      <c r="AF75" s="981">
        <v>5801</v>
      </c>
      <c r="AG75" s="979"/>
      <c r="AH75" s="979"/>
      <c r="AI75" s="979"/>
      <c r="AJ75" s="980"/>
      <c r="AK75" s="971">
        <v>12</v>
      </c>
      <c r="AL75" s="971"/>
      <c r="AM75" s="971"/>
      <c r="AN75" s="971"/>
      <c r="AO75" s="971"/>
      <c r="AP75" s="971" t="s">
        <v>569</v>
      </c>
      <c r="AQ75" s="971"/>
      <c r="AR75" s="971"/>
      <c r="AS75" s="971"/>
      <c r="AT75" s="971"/>
      <c r="AU75" s="971" t="s">
        <v>569</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78">
        <v>313</v>
      </c>
      <c r="R76" s="979"/>
      <c r="S76" s="979"/>
      <c r="T76" s="979"/>
      <c r="U76" s="980"/>
      <c r="V76" s="981">
        <v>303</v>
      </c>
      <c r="W76" s="979"/>
      <c r="X76" s="979"/>
      <c r="Y76" s="979"/>
      <c r="Z76" s="980"/>
      <c r="AA76" s="981">
        <v>10</v>
      </c>
      <c r="AB76" s="979"/>
      <c r="AC76" s="979"/>
      <c r="AD76" s="979"/>
      <c r="AE76" s="980"/>
      <c r="AF76" s="981">
        <v>10</v>
      </c>
      <c r="AG76" s="979"/>
      <c r="AH76" s="979"/>
      <c r="AI76" s="979"/>
      <c r="AJ76" s="980"/>
      <c r="AK76" s="971">
        <v>82</v>
      </c>
      <c r="AL76" s="971"/>
      <c r="AM76" s="971"/>
      <c r="AN76" s="971"/>
      <c r="AO76" s="971"/>
      <c r="AP76" s="971" t="s">
        <v>569</v>
      </c>
      <c r="AQ76" s="971"/>
      <c r="AR76" s="971"/>
      <c r="AS76" s="971"/>
      <c r="AT76" s="971"/>
      <c r="AU76" s="971" t="s">
        <v>569</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562</v>
      </c>
      <c r="C77" s="975"/>
      <c r="D77" s="975"/>
      <c r="E77" s="975"/>
      <c r="F77" s="975"/>
      <c r="G77" s="975"/>
      <c r="H77" s="975"/>
      <c r="I77" s="975"/>
      <c r="J77" s="975"/>
      <c r="K77" s="975"/>
      <c r="L77" s="975"/>
      <c r="M77" s="975"/>
      <c r="N77" s="975"/>
      <c r="O77" s="975"/>
      <c r="P77" s="976"/>
      <c r="Q77" s="978">
        <v>6749</v>
      </c>
      <c r="R77" s="979"/>
      <c r="S77" s="979"/>
      <c r="T77" s="979"/>
      <c r="U77" s="980"/>
      <c r="V77" s="981">
        <v>5729</v>
      </c>
      <c r="W77" s="979"/>
      <c r="X77" s="979"/>
      <c r="Y77" s="979"/>
      <c r="Z77" s="980"/>
      <c r="AA77" s="981">
        <v>1019</v>
      </c>
      <c r="AB77" s="979"/>
      <c r="AC77" s="979"/>
      <c r="AD77" s="979"/>
      <c r="AE77" s="980"/>
      <c r="AF77" s="981">
        <v>1019</v>
      </c>
      <c r="AG77" s="979"/>
      <c r="AH77" s="979"/>
      <c r="AI77" s="979"/>
      <c r="AJ77" s="980"/>
      <c r="AK77" s="971">
        <v>17</v>
      </c>
      <c r="AL77" s="971"/>
      <c r="AM77" s="971"/>
      <c r="AN77" s="971"/>
      <c r="AO77" s="971"/>
      <c r="AP77" s="971" t="s">
        <v>569</v>
      </c>
      <c r="AQ77" s="971"/>
      <c r="AR77" s="971"/>
      <c r="AS77" s="971"/>
      <c r="AT77" s="971"/>
      <c r="AU77" s="971" t="s">
        <v>569</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563</v>
      </c>
      <c r="C78" s="975"/>
      <c r="D78" s="975"/>
      <c r="E78" s="975"/>
      <c r="F78" s="975"/>
      <c r="G78" s="975"/>
      <c r="H78" s="975"/>
      <c r="I78" s="975"/>
      <c r="J78" s="975"/>
      <c r="K78" s="975"/>
      <c r="L78" s="975"/>
      <c r="M78" s="975"/>
      <c r="N78" s="975"/>
      <c r="O78" s="975"/>
      <c r="P78" s="976"/>
      <c r="Q78" s="977">
        <v>134</v>
      </c>
      <c r="R78" s="971"/>
      <c r="S78" s="971"/>
      <c r="T78" s="971"/>
      <c r="U78" s="971"/>
      <c r="V78" s="971">
        <v>120</v>
      </c>
      <c r="W78" s="971"/>
      <c r="X78" s="971"/>
      <c r="Y78" s="971"/>
      <c r="Z78" s="971"/>
      <c r="AA78" s="971">
        <v>14</v>
      </c>
      <c r="AB78" s="971"/>
      <c r="AC78" s="971"/>
      <c r="AD78" s="971"/>
      <c r="AE78" s="971"/>
      <c r="AF78" s="971">
        <v>14</v>
      </c>
      <c r="AG78" s="971"/>
      <c r="AH78" s="971"/>
      <c r="AI78" s="971"/>
      <c r="AJ78" s="971"/>
      <c r="AK78" s="971" t="s">
        <v>569</v>
      </c>
      <c r="AL78" s="971"/>
      <c r="AM78" s="971"/>
      <c r="AN78" s="971"/>
      <c r="AO78" s="971"/>
      <c r="AP78" s="971" t="s">
        <v>569</v>
      </c>
      <c r="AQ78" s="971"/>
      <c r="AR78" s="971"/>
      <c r="AS78" s="971"/>
      <c r="AT78" s="971"/>
      <c r="AU78" s="971" t="s">
        <v>569</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564</v>
      </c>
      <c r="C79" s="975"/>
      <c r="D79" s="975"/>
      <c r="E79" s="975"/>
      <c r="F79" s="975"/>
      <c r="G79" s="975"/>
      <c r="H79" s="975"/>
      <c r="I79" s="975"/>
      <c r="J79" s="975"/>
      <c r="K79" s="975"/>
      <c r="L79" s="975"/>
      <c r="M79" s="975"/>
      <c r="N79" s="975"/>
      <c r="O79" s="975"/>
      <c r="P79" s="976"/>
      <c r="Q79" s="977">
        <v>64</v>
      </c>
      <c r="R79" s="971"/>
      <c r="S79" s="971"/>
      <c r="T79" s="971"/>
      <c r="U79" s="971"/>
      <c r="V79" s="971">
        <v>62</v>
      </c>
      <c r="W79" s="971"/>
      <c r="X79" s="971"/>
      <c r="Y79" s="971"/>
      <c r="Z79" s="971"/>
      <c r="AA79" s="971">
        <v>2</v>
      </c>
      <c r="AB79" s="971"/>
      <c r="AC79" s="971"/>
      <c r="AD79" s="971"/>
      <c r="AE79" s="971"/>
      <c r="AF79" s="971">
        <v>2</v>
      </c>
      <c r="AG79" s="971"/>
      <c r="AH79" s="971"/>
      <c r="AI79" s="971"/>
      <c r="AJ79" s="971"/>
      <c r="AK79" s="971" t="s">
        <v>569</v>
      </c>
      <c r="AL79" s="971"/>
      <c r="AM79" s="971"/>
      <c r="AN79" s="971"/>
      <c r="AO79" s="971"/>
      <c r="AP79" s="971" t="s">
        <v>569</v>
      </c>
      <c r="AQ79" s="971"/>
      <c r="AR79" s="971"/>
      <c r="AS79" s="971"/>
      <c r="AT79" s="971"/>
      <c r="AU79" s="971" t="s">
        <v>569</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565</v>
      </c>
      <c r="C80" s="975"/>
      <c r="D80" s="975"/>
      <c r="E80" s="975"/>
      <c r="F80" s="975"/>
      <c r="G80" s="975"/>
      <c r="H80" s="975"/>
      <c r="I80" s="975"/>
      <c r="J80" s="975"/>
      <c r="K80" s="975"/>
      <c r="L80" s="975"/>
      <c r="M80" s="975"/>
      <c r="N80" s="975"/>
      <c r="O80" s="975"/>
      <c r="P80" s="976"/>
      <c r="Q80" s="977">
        <v>7</v>
      </c>
      <c r="R80" s="971"/>
      <c r="S80" s="971"/>
      <c r="T80" s="971"/>
      <c r="U80" s="971"/>
      <c r="V80" s="971">
        <v>5</v>
      </c>
      <c r="W80" s="971"/>
      <c r="X80" s="971"/>
      <c r="Y80" s="971"/>
      <c r="Z80" s="971"/>
      <c r="AA80" s="971">
        <v>2</v>
      </c>
      <c r="AB80" s="971"/>
      <c r="AC80" s="971"/>
      <c r="AD80" s="971"/>
      <c r="AE80" s="971"/>
      <c r="AF80" s="971">
        <v>2</v>
      </c>
      <c r="AG80" s="971"/>
      <c r="AH80" s="971"/>
      <c r="AI80" s="971"/>
      <c r="AJ80" s="971"/>
      <c r="AK80" s="971" t="s">
        <v>569</v>
      </c>
      <c r="AL80" s="971"/>
      <c r="AM80" s="971"/>
      <c r="AN80" s="971"/>
      <c r="AO80" s="971"/>
      <c r="AP80" s="971" t="s">
        <v>569</v>
      </c>
      <c r="AQ80" s="971"/>
      <c r="AR80" s="971"/>
      <c r="AS80" s="971"/>
      <c r="AT80" s="971"/>
      <c r="AU80" s="971" t="s">
        <v>569</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566</v>
      </c>
      <c r="C81" s="975"/>
      <c r="D81" s="975"/>
      <c r="E81" s="975"/>
      <c r="F81" s="975"/>
      <c r="G81" s="975"/>
      <c r="H81" s="975"/>
      <c r="I81" s="975"/>
      <c r="J81" s="975"/>
      <c r="K81" s="975"/>
      <c r="L81" s="975"/>
      <c r="M81" s="975"/>
      <c r="N81" s="975"/>
      <c r="O81" s="975"/>
      <c r="P81" s="976"/>
      <c r="Q81" s="977">
        <v>5</v>
      </c>
      <c r="R81" s="971"/>
      <c r="S81" s="971"/>
      <c r="T81" s="971"/>
      <c r="U81" s="971"/>
      <c r="V81" s="971">
        <v>2</v>
      </c>
      <c r="W81" s="971"/>
      <c r="X81" s="971"/>
      <c r="Y81" s="971"/>
      <c r="Z81" s="971"/>
      <c r="AA81" s="971">
        <v>2</v>
      </c>
      <c r="AB81" s="971"/>
      <c r="AC81" s="971"/>
      <c r="AD81" s="971"/>
      <c r="AE81" s="971"/>
      <c r="AF81" s="971">
        <v>2</v>
      </c>
      <c r="AG81" s="971"/>
      <c r="AH81" s="971"/>
      <c r="AI81" s="971"/>
      <c r="AJ81" s="971"/>
      <c r="AK81" s="971" t="s">
        <v>571</v>
      </c>
      <c r="AL81" s="971"/>
      <c r="AM81" s="971"/>
      <c r="AN81" s="971"/>
      <c r="AO81" s="971"/>
      <c r="AP81" s="971" t="s">
        <v>569</v>
      </c>
      <c r="AQ81" s="971"/>
      <c r="AR81" s="971"/>
      <c r="AS81" s="971"/>
      <c r="AT81" s="971"/>
      <c r="AU81" s="971" t="s">
        <v>571</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567</v>
      </c>
      <c r="C82" s="975"/>
      <c r="D82" s="975"/>
      <c r="E82" s="975"/>
      <c r="F82" s="975"/>
      <c r="G82" s="975"/>
      <c r="H82" s="975"/>
      <c r="I82" s="975"/>
      <c r="J82" s="975"/>
      <c r="K82" s="975"/>
      <c r="L82" s="975"/>
      <c r="M82" s="975"/>
      <c r="N82" s="975"/>
      <c r="O82" s="975"/>
      <c r="P82" s="976"/>
      <c r="Q82" s="977">
        <v>223</v>
      </c>
      <c r="R82" s="971"/>
      <c r="S82" s="971"/>
      <c r="T82" s="971"/>
      <c r="U82" s="971"/>
      <c r="V82" s="971">
        <v>213</v>
      </c>
      <c r="W82" s="971"/>
      <c r="X82" s="971"/>
      <c r="Y82" s="971"/>
      <c r="Z82" s="971"/>
      <c r="AA82" s="971">
        <v>10</v>
      </c>
      <c r="AB82" s="971"/>
      <c r="AC82" s="971"/>
      <c r="AD82" s="971"/>
      <c r="AE82" s="971"/>
      <c r="AF82" s="971">
        <v>10</v>
      </c>
      <c r="AG82" s="971"/>
      <c r="AH82" s="971"/>
      <c r="AI82" s="971"/>
      <c r="AJ82" s="971"/>
      <c r="AK82" s="971" t="s">
        <v>569</v>
      </c>
      <c r="AL82" s="971"/>
      <c r="AM82" s="971"/>
      <c r="AN82" s="971"/>
      <c r="AO82" s="971"/>
      <c r="AP82" s="971" t="s">
        <v>569</v>
      </c>
      <c r="AQ82" s="971"/>
      <c r="AR82" s="971"/>
      <c r="AS82" s="971"/>
      <c r="AT82" s="971"/>
      <c r="AU82" s="971" t="s">
        <v>569</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601436</v>
      </c>
      <c r="AB110" s="889"/>
      <c r="AC110" s="889"/>
      <c r="AD110" s="889"/>
      <c r="AE110" s="890"/>
      <c r="AF110" s="891">
        <v>618513</v>
      </c>
      <c r="AG110" s="889"/>
      <c r="AH110" s="889"/>
      <c r="AI110" s="889"/>
      <c r="AJ110" s="890"/>
      <c r="AK110" s="891">
        <v>617411</v>
      </c>
      <c r="AL110" s="889"/>
      <c r="AM110" s="889"/>
      <c r="AN110" s="889"/>
      <c r="AO110" s="890"/>
      <c r="AP110" s="892">
        <v>12.3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5441321</v>
      </c>
      <c r="BR110" s="842"/>
      <c r="BS110" s="842"/>
      <c r="BT110" s="842"/>
      <c r="BU110" s="842"/>
      <c r="BV110" s="842">
        <v>6082778</v>
      </c>
      <c r="BW110" s="842"/>
      <c r="BX110" s="842"/>
      <c r="BY110" s="842"/>
      <c r="BZ110" s="842"/>
      <c r="CA110" s="842">
        <v>6682092</v>
      </c>
      <c r="CB110" s="842"/>
      <c r="CC110" s="842"/>
      <c r="CD110" s="842"/>
      <c r="CE110" s="842"/>
      <c r="CF110" s="866">
        <v>133.19999999999999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2441079</v>
      </c>
      <c r="BR112" s="817"/>
      <c r="BS112" s="817"/>
      <c r="BT112" s="817"/>
      <c r="BU112" s="817"/>
      <c r="BV112" s="817">
        <v>2296987</v>
      </c>
      <c r="BW112" s="817"/>
      <c r="BX112" s="817"/>
      <c r="BY112" s="817"/>
      <c r="BZ112" s="817"/>
      <c r="CA112" s="817">
        <v>2150709</v>
      </c>
      <c r="CB112" s="817"/>
      <c r="CC112" s="817"/>
      <c r="CD112" s="817"/>
      <c r="CE112" s="817"/>
      <c r="CF112" s="875">
        <v>42.9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231835</v>
      </c>
      <c r="AB113" s="919"/>
      <c r="AC113" s="919"/>
      <c r="AD113" s="919"/>
      <c r="AE113" s="920"/>
      <c r="AF113" s="921">
        <v>246883</v>
      </c>
      <c r="AG113" s="919"/>
      <c r="AH113" s="919"/>
      <c r="AI113" s="919"/>
      <c r="AJ113" s="920"/>
      <c r="AK113" s="921">
        <v>247538</v>
      </c>
      <c r="AL113" s="919"/>
      <c r="AM113" s="919"/>
      <c r="AN113" s="919"/>
      <c r="AO113" s="920"/>
      <c r="AP113" s="922">
        <v>4.9000000000000004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94421</v>
      </c>
      <c r="BR113" s="817"/>
      <c r="BS113" s="817"/>
      <c r="BT113" s="817"/>
      <c r="BU113" s="817"/>
      <c r="BV113" s="817">
        <v>78675</v>
      </c>
      <c r="BW113" s="817"/>
      <c r="BX113" s="817"/>
      <c r="BY113" s="817"/>
      <c r="BZ113" s="817"/>
      <c r="CA113" s="817">
        <v>77471</v>
      </c>
      <c r="CB113" s="817"/>
      <c r="CC113" s="817"/>
      <c r="CD113" s="817"/>
      <c r="CE113" s="817"/>
      <c r="CF113" s="875">
        <v>1.5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12351</v>
      </c>
      <c r="AB114" s="780"/>
      <c r="AC114" s="780"/>
      <c r="AD114" s="780"/>
      <c r="AE114" s="781"/>
      <c r="AF114" s="782">
        <v>15287</v>
      </c>
      <c r="AG114" s="780"/>
      <c r="AH114" s="780"/>
      <c r="AI114" s="780"/>
      <c r="AJ114" s="781"/>
      <c r="AK114" s="782">
        <v>20625</v>
      </c>
      <c r="AL114" s="780"/>
      <c r="AM114" s="780"/>
      <c r="AN114" s="780"/>
      <c r="AO114" s="781"/>
      <c r="AP114" s="824">
        <v>0.4</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1165390</v>
      </c>
      <c r="BR114" s="817"/>
      <c r="BS114" s="817"/>
      <c r="BT114" s="817"/>
      <c r="BU114" s="817"/>
      <c r="BV114" s="817">
        <v>1143534</v>
      </c>
      <c r="BW114" s="817"/>
      <c r="BX114" s="817"/>
      <c r="BY114" s="817"/>
      <c r="BZ114" s="817"/>
      <c r="CA114" s="817">
        <v>1126854</v>
      </c>
      <c r="CB114" s="817"/>
      <c r="CC114" s="817"/>
      <c r="CD114" s="817"/>
      <c r="CE114" s="817"/>
      <c r="CF114" s="875">
        <v>22.5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845622</v>
      </c>
      <c r="AB117" s="903"/>
      <c r="AC117" s="903"/>
      <c r="AD117" s="903"/>
      <c r="AE117" s="904"/>
      <c r="AF117" s="905">
        <v>880683</v>
      </c>
      <c r="AG117" s="903"/>
      <c r="AH117" s="903"/>
      <c r="AI117" s="903"/>
      <c r="AJ117" s="904"/>
      <c r="AK117" s="905">
        <v>885574</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9142211</v>
      </c>
      <c r="BR119" s="845"/>
      <c r="BS119" s="845"/>
      <c r="BT119" s="845"/>
      <c r="BU119" s="845"/>
      <c r="BV119" s="845">
        <v>9601974</v>
      </c>
      <c r="BW119" s="845"/>
      <c r="BX119" s="845"/>
      <c r="BY119" s="845"/>
      <c r="BZ119" s="845"/>
      <c r="CA119" s="845">
        <v>10037126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6872224</v>
      </c>
      <c r="BR120" s="842"/>
      <c r="BS120" s="842"/>
      <c r="BT120" s="842"/>
      <c r="BU120" s="842"/>
      <c r="BV120" s="842">
        <v>7041735</v>
      </c>
      <c r="BW120" s="842"/>
      <c r="BX120" s="842"/>
      <c r="BY120" s="842"/>
      <c r="BZ120" s="842"/>
      <c r="CA120" s="842">
        <v>7407517</v>
      </c>
      <c r="CB120" s="842"/>
      <c r="CC120" s="842"/>
      <c r="CD120" s="842"/>
      <c r="CE120" s="842"/>
      <c r="CF120" s="866">
        <v>147.6</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2422046</v>
      </c>
      <c r="DH120" s="842"/>
      <c r="DI120" s="842"/>
      <c r="DJ120" s="842"/>
      <c r="DK120" s="842"/>
      <c r="DL120" s="842">
        <v>2275589</v>
      </c>
      <c r="DM120" s="842"/>
      <c r="DN120" s="842"/>
      <c r="DO120" s="842"/>
      <c r="DP120" s="842"/>
      <c r="DQ120" s="842">
        <v>2129825</v>
      </c>
      <c r="DR120" s="842"/>
      <c r="DS120" s="842"/>
      <c r="DT120" s="842"/>
      <c r="DU120" s="842"/>
      <c r="DV120" s="843">
        <v>42.4</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19033</v>
      </c>
      <c r="DH121" s="817"/>
      <c r="DI121" s="817"/>
      <c r="DJ121" s="817"/>
      <c r="DK121" s="817"/>
      <c r="DL121" s="817">
        <v>21398</v>
      </c>
      <c r="DM121" s="817"/>
      <c r="DN121" s="817"/>
      <c r="DO121" s="817"/>
      <c r="DP121" s="817"/>
      <c r="DQ121" s="817">
        <v>20884</v>
      </c>
      <c r="DR121" s="817"/>
      <c r="DS121" s="817"/>
      <c r="DT121" s="817"/>
      <c r="DU121" s="817"/>
      <c r="DV121" s="794">
        <v>0.4</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5875757</v>
      </c>
      <c r="BR122" s="845"/>
      <c r="BS122" s="845"/>
      <c r="BT122" s="845"/>
      <c r="BU122" s="845"/>
      <c r="BV122" s="845">
        <v>7394895</v>
      </c>
      <c r="BW122" s="845"/>
      <c r="BX122" s="845"/>
      <c r="BY122" s="845"/>
      <c r="BZ122" s="845"/>
      <c r="CA122" s="845">
        <v>7575950</v>
      </c>
      <c r="CB122" s="845"/>
      <c r="CC122" s="845"/>
      <c r="CD122" s="845"/>
      <c r="CE122" s="845"/>
      <c r="CF122" s="846">
        <v>151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12747981</v>
      </c>
      <c r="BR123" s="833"/>
      <c r="BS123" s="833"/>
      <c r="BT123" s="833"/>
      <c r="BU123" s="833"/>
      <c r="BV123" s="833">
        <v>14436630</v>
      </c>
      <c r="BW123" s="833"/>
      <c r="BX123" s="833"/>
      <c r="BY123" s="833"/>
      <c r="BZ123" s="833"/>
      <c r="CA123" s="833">
        <v>14983467</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v>14912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14.57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5467433</v>
      </c>
      <c r="AB129" s="780"/>
      <c r="AC129" s="780"/>
      <c r="AD129" s="780"/>
      <c r="AE129" s="781"/>
      <c r="AF129" s="782">
        <v>5515190</v>
      </c>
      <c r="AG129" s="780"/>
      <c r="AH129" s="780"/>
      <c r="AI129" s="780"/>
      <c r="AJ129" s="781"/>
      <c r="AK129" s="782">
        <v>5747191</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19.57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689628</v>
      </c>
      <c r="AB130" s="780"/>
      <c r="AC130" s="780"/>
      <c r="AD130" s="780"/>
      <c r="AE130" s="781"/>
      <c r="AF130" s="782">
        <v>704102</v>
      </c>
      <c r="AG130" s="780"/>
      <c r="AH130" s="780"/>
      <c r="AI130" s="780"/>
      <c r="AJ130" s="781"/>
      <c r="AK130" s="782">
        <v>729905</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4777805</v>
      </c>
      <c r="AB131" s="764"/>
      <c r="AC131" s="764"/>
      <c r="AD131" s="764"/>
      <c r="AE131" s="765"/>
      <c r="AF131" s="766">
        <v>4811088</v>
      </c>
      <c r="AG131" s="764"/>
      <c r="AH131" s="764"/>
      <c r="AI131" s="764"/>
      <c r="AJ131" s="765"/>
      <c r="AK131" s="766">
        <v>5017286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3.2649720950000001</v>
      </c>
      <c r="AB132" s="745"/>
      <c r="AC132" s="745"/>
      <c r="AD132" s="745"/>
      <c r="AE132" s="746"/>
      <c r="AF132" s="747">
        <v>3.670292458</v>
      </c>
      <c r="AG132" s="745"/>
      <c r="AH132" s="745"/>
      <c r="AI132" s="745"/>
      <c r="AJ132" s="746"/>
      <c r="AK132" s="747">
        <v>2.8054410289999998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3.6</v>
      </c>
      <c r="AB133" s="724"/>
      <c r="AC133" s="724"/>
      <c r="AD133" s="724"/>
      <c r="AE133" s="725"/>
      <c r="AF133" s="723">
        <v>3.6</v>
      </c>
      <c r="AG133" s="724"/>
      <c r="AH133" s="724"/>
      <c r="AI133" s="724"/>
      <c r="AJ133" s="725"/>
      <c r="AK133" s="723">
        <v>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w1GEq9X47n2rU0Yzh97M5i3MMP15yj4rh3wJRPUe/S0W9XkjqcoDLLoLRYPiRsAbvOI7DO4wYaekoFLzzhx+A==" saltValue="9TYTcCGAiG61JkYzs+pg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O73" sqref="AO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cAm6EHbq4WqkQCPu+9u020Np6nyPrGqLNfpkOuucJB11VGbbD2H72DFl/kcNm/Vu43a8X0AFl2vdwgSFOubdw==" saltValue="GRkZ7cB8zeylaudZcFZp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ynnR2XHuxBavjb9V0Qt6daUaaOtpgYkb3f9pbjFw7yBRej0u/zOt8hafUqXWlj1wZTGWpdfk0R3FsTr85S04A==" saltValue="C0Bffdx/BKp1dtzE5zZ8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7"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1620707</v>
      </c>
      <c r="AP9" s="269">
        <v>118846</v>
      </c>
      <c r="AQ9" s="270">
        <v>118131</v>
      </c>
      <c r="AR9" s="271">
        <v>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297454</v>
      </c>
      <c r="AP10" s="272">
        <v>21812</v>
      </c>
      <c r="AQ10" s="273">
        <v>19338</v>
      </c>
      <c r="AR10" s="274">
        <v>12.8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1486</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44259</v>
      </c>
      <c r="AP13" s="272">
        <v>3246</v>
      </c>
      <c r="AQ13" s="273">
        <v>4880</v>
      </c>
      <c r="AR13" s="274">
        <v>-33.5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488</v>
      </c>
      <c r="AP14" s="272" t="s">
        <v>488</v>
      </c>
      <c r="AQ14" s="273">
        <v>1912</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-127694</v>
      </c>
      <c r="AP15" s="272">
        <v>-9364</v>
      </c>
      <c r="AQ15" s="273">
        <v>-7094</v>
      </c>
      <c r="AR15" s="274">
        <v>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1834726</v>
      </c>
      <c r="AP16" s="272">
        <v>134540</v>
      </c>
      <c r="AQ16" s="273">
        <v>138653</v>
      </c>
      <c r="AR16" s="274">
        <v>-3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10.050000000000001</v>
      </c>
      <c r="AP21" s="286">
        <v>11.03</v>
      </c>
      <c r="AQ21" s="287">
        <v>-0.98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v>
      </c>
      <c r="AP22" s="291">
        <v>96.9</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617411</v>
      </c>
      <c r="AP32" s="300">
        <v>45275</v>
      </c>
      <c r="AQ32" s="301">
        <v>59716</v>
      </c>
      <c r="AR32" s="302">
        <v>-24.2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247538</v>
      </c>
      <c r="AP35" s="300">
        <v>18152</v>
      </c>
      <c r="AQ35" s="301">
        <v>21226</v>
      </c>
      <c r="AR35" s="302">
        <v>-14.5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20625</v>
      </c>
      <c r="AP36" s="300">
        <v>1512</v>
      </c>
      <c r="AQ36" s="301">
        <v>5622</v>
      </c>
      <c r="AR36" s="302">
        <v>-73.099999999999994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488</v>
      </c>
      <c r="AP37" s="300" t="s">
        <v>488</v>
      </c>
      <c r="AQ37" s="301">
        <v>447</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23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-14912</v>
      </c>
      <c r="AP39" s="300">
        <v>-1093</v>
      </c>
      <c r="AQ39" s="301">
        <v>-1646</v>
      </c>
      <c r="AR39" s="302">
        <v>-33.6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-729905</v>
      </c>
      <c r="AP40" s="300">
        <v>-53524</v>
      </c>
      <c r="AQ40" s="301">
        <v>-57881</v>
      </c>
      <c r="AR40" s="302">
        <v>-7.5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140757</v>
      </c>
      <c r="AP41" s="300">
        <v>10322</v>
      </c>
      <c r="AQ41" s="301">
        <v>27507</v>
      </c>
      <c r="AR41" s="302">
        <v>-62.5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610067</v>
      </c>
      <c r="AN51" s="322">
        <v>42525</v>
      </c>
      <c r="AO51" s="323">
        <v>98.3</v>
      </c>
      <c r="AP51" s="324">
        <v>94796</v>
      </c>
      <c r="AQ51" s="325">
        <v>1.4</v>
      </c>
      <c r="AR51" s="326">
        <v>96.9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459452</v>
      </c>
      <c r="AN52" s="330">
        <v>32026</v>
      </c>
      <c r="AO52" s="331">
        <v>91.3</v>
      </c>
      <c r="AP52" s="332">
        <v>55781</v>
      </c>
      <c r="AQ52" s="333">
        <v>4.5999999999999996</v>
      </c>
      <c r="AR52" s="334">
        <v>86.7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665718</v>
      </c>
      <c r="AN53" s="322">
        <v>46961</v>
      </c>
      <c r="AO53" s="323">
        <v>10.4</v>
      </c>
      <c r="AP53" s="324">
        <v>85942</v>
      </c>
      <c r="AQ53" s="325">
        <v>-9.3000000000000007</v>
      </c>
      <c r="AR53" s="326">
        <v>19.7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570335</v>
      </c>
      <c r="AN54" s="330">
        <v>40232</v>
      </c>
      <c r="AO54" s="331">
        <v>25.6</v>
      </c>
      <c r="AP54" s="332">
        <v>48630</v>
      </c>
      <c r="AQ54" s="333">
        <v>-12.8</v>
      </c>
      <c r="AR54" s="334">
        <v>38.4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840985</v>
      </c>
      <c r="AN55" s="322">
        <v>60070</v>
      </c>
      <c r="AO55" s="323">
        <v>27.9</v>
      </c>
      <c r="AP55" s="324">
        <v>95007</v>
      </c>
      <c r="AQ55" s="325">
        <v>10.5</v>
      </c>
      <c r="AR55" s="326">
        <v>17.399999999999999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489540</v>
      </c>
      <c r="AN56" s="330">
        <v>34967</v>
      </c>
      <c r="AO56" s="331">
        <v>-13.1</v>
      </c>
      <c r="AP56" s="332">
        <v>48509</v>
      </c>
      <c r="AQ56" s="333">
        <v>-0.2</v>
      </c>
      <c r="AR56" s="334">
        <v>-12.9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1334514</v>
      </c>
      <c r="AN57" s="322">
        <v>96585</v>
      </c>
      <c r="AO57" s="323">
        <v>60.8</v>
      </c>
      <c r="AP57" s="324">
        <v>98176</v>
      </c>
      <c r="AQ57" s="325">
        <v>3.3</v>
      </c>
      <c r="AR57" s="326">
        <v>57.5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1016147</v>
      </c>
      <c r="AN58" s="330">
        <v>73543</v>
      </c>
      <c r="AO58" s="331">
        <v>110.3</v>
      </c>
      <c r="AP58" s="332">
        <v>58489</v>
      </c>
      <c r="AQ58" s="333">
        <v>20.6</v>
      </c>
      <c r="AR58" s="334">
        <v>89.7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1340627</v>
      </c>
      <c r="AN59" s="322">
        <v>98308</v>
      </c>
      <c r="AO59" s="323">
        <v>1.8</v>
      </c>
      <c r="AP59" s="324">
        <v>119283</v>
      </c>
      <c r="AQ59" s="325">
        <v>21.5</v>
      </c>
      <c r="AR59" s="326">
        <v>-19.7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1057628</v>
      </c>
      <c r="AN60" s="330">
        <v>77556</v>
      </c>
      <c r="AO60" s="331">
        <v>5.5</v>
      </c>
      <c r="AP60" s="332">
        <v>64747</v>
      </c>
      <c r="AQ60" s="333">
        <v>10.7</v>
      </c>
      <c r="AR60" s="334">
        <v>-5.2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958382</v>
      </c>
      <c r="AN61" s="337">
        <v>68890</v>
      </c>
      <c r="AO61" s="338">
        <v>39.799999999999997</v>
      </c>
      <c r="AP61" s="339">
        <v>98641</v>
      </c>
      <c r="AQ61" s="340">
        <v>5.5</v>
      </c>
      <c r="AR61" s="326">
        <v>34.299999999999997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718620</v>
      </c>
      <c r="AN62" s="330">
        <v>51665</v>
      </c>
      <c r="AO62" s="331">
        <v>43.9</v>
      </c>
      <c r="AP62" s="332">
        <v>55231</v>
      </c>
      <c r="AQ62" s="333">
        <v>4.5999999999999996</v>
      </c>
      <c r="AR62" s="334">
        <v>39.299999999999997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6VVS0W2G+hIf2rH1hjGqrRgnru/rsVGSH590sfUwM4FuZ7WTL3e1hob8zDxp38oMirMFyY7FpdezOf7eqHrvg==" saltValue="+xSJionAZxPXUbForA0L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9"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u20euIbkeRsYTkj4AnUvypxKhTgwk4Lg1rJQ2WhpHwHlU/Lbz1Brmy5RxWxqB46hMZ1/TU9kfRm/zBRTN96EkA==" saltValue="w1DqwPNLUULWx6K6K/lM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5" zoomScaleNormal="100" zoomScaleSheetLayoutView="55" workbookViewId="0">
      <selection activeCell="AV116" sqref="AV11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JLUfUlOqsI8wAoJnD17yOeCuv7E4tLXwaO6swTiUtwLKaqi7Cj+mZqQjA9J85bixZV+oH0oIwFxT1Rr3EWrXjw==" saltValue="pgDgKJd2GeB0GlnyYeoU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55.49</v>
      </c>
      <c r="G47" s="12">
        <v>63.88</v>
      </c>
      <c r="H47" s="12">
        <v>66.5</v>
      </c>
      <c r="I47" s="12">
        <v>67.27</v>
      </c>
      <c r="J47" s="13">
        <v>68.2</v>
      </c>
    </row>
    <row r="48" spans="2:10" ht="57.75" customHeight="1" x14ac:dyDescent="0.15">
      <c r="B48" s="14"/>
      <c r="C48" s="1141" t="s">
        <v>4</v>
      </c>
      <c r="D48" s="1141"/>
      <c r="E48" s="1142"/>
      <c r="F48" s="15">
        <v>6.51</v>
      </c>
      <c r="G48" s="16">
        <v>6.57</v>
      </c>
      <c r="H48" s="16">
        <v>5.42</v>
      </c>
      <c r="I48" s="16">
        <v>5.37</v>
      </c>
      <c r="J48" s="17">
        <v>6.36</v>
      </c>
    </row>
    <row r="49" spans="2:10" ht="57.75" customHeight="1" thickBot="1" x14ac:dyDescent="0.2">
      <c r="B49" s="18"/>
      <c r="C49" s="1143" t="s">
        <v>5</v>
      </c>
      <c r="D49" s="1143"/>
      <c r="E49" s="1144"/>
      <c r="F49" s="19">
        <v>11.42</v>
      </c>
      <c r="G49" s="20">
        <v>11.34</v>
      </c>
      <c r="H49" s="20" t="s">
        <v>532</v>
      </c>
      <c r="I49" s="20">
        <v>1.34</v>
      </c>
      <c r="J49" s="21">
        <v>4.84</v>
      </c>
    </row>
    <row r="50" spans="2:10" x14ac:dyDescent="0.15"/>
  </sheetData>
  <sheetProtection algorithmName="SHA-512" hashValue="MeaaCRTXD17fgobUCvYrF4RE8q2Pctdefm4whMspugU0QZ6PGtNQX/byKldDk7oSyokeRhXuOaYMg3gRO5tscw==" saltValue="6m/gGQoDxATKFiB0k3FR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