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725DA3C7-DC08-49CA-87D5-EEA4F4D7815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69" i="12" l="1"/>
  <c r="AA85" i="12" l="1"/>
  <c r="AF85" i="12" s="1"/>
  <c r="AA84" i="12"/>
  <c r="AF84" i="12" s="1"/>
  <c r="AF82" i="12"/>
  <c r="AA81" i="12"/>
  <c r="AF81" i="12" s="1"/>
  <c r="AF79" i="12"/>
  <c r="AA78" i="12"/>
  <c r="AF78" i="12" s="1"/>
  <c r="AF77" i="12"/>
  <c r="AA76" i="12"/>
  <c r="AF76" i="12" s="1"/>
  <c r="AA75" i="12"/>
  <c r="AF75" i="12" s="1"/>
  <c r="AA74" i="12"/>
  <c r="AF74" i="12" s="1"/>
  <c r="AA73" i="12"/>
  <c r="AF73" i="12" s="1"/>
  <c r="AF71" i="12"/>
  <c r="AA69"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W37" i="10"/>
  <c r="BE37" i="10"/>
  <c r="AM37" i="10"/>
  <c r="U37" i="10"/>
  <c r="C37" i="10"/>
  <c r="CO36" i="10"/>
  <c r="BW36" i="10"/>
  <c r="BE36" i="10"/>
  <c r="AM36" i="10"/>
  <c r="C36" i="10"/>
  <c r="CO35" i="10"/>
  <c r="BE35" i="10"/>
  <c r="CO34" i="10"/>
  <c r="BW34" i="10"/>
  <c r="BW35"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<sst xmlns="http://schemas.openxmlformats.org/spreadsheetml/2006/main" count="1149" uniqueCount="569">
  <si>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</si>
  <si>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</si>
  <si>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</si>
  <si>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</si>
  <si>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</si>
  <si>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</si>
  <si>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</si>
  <si>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</si>
  <si>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</si>
  <si>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</si>
  <si>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</si>
  <si>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</si>
  <si>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</si>
  <si>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</si>
  <si>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</si>
  <si>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</si>
  <si>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</si>
  <si>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</si>
  <si>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</si>
  <si>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</si>
  <si>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</si>
  <si>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</si>
  <si>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</si>
  <si>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</si>
  <si>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</si>
  <si>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</si>
  <si>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</si>
  <si>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</si>
  <si>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</si>
  <si>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</si>
  <si>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</si>
  <si>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</si>
  <si>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</si>
  <si>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</si>
  <si>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</si>
  <si>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</si>
  <si>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</si>
  <si>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</si>
  <si>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</si>
  <si>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</si>
  <si>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</si>
  <si>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</si>
  <si>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</si>
  <si>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</si>
  <si>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</si>
  <si>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</si>
  <si>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</si>
  <si>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</si>
  <si>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</si>
  <si>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</si>
  <si>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</si>
  <si>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</si>
  <si>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</si>
  <si>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</si>
  <si>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</si>
  <si>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</si>
  <si>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</si>
  <si>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</si>
  <si>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</si>
  <si>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</si>
  <si>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</si>
  <si>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</si>
  <si>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</si>
  <si>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</si>
  <si>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</si>
  <si>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</si>
  <si>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</si>
  <si>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</si>
  <si>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</si>
  <si>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</si>
  <si>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</si>
  <si>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</si>
  <si>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</si>
  <si>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</si>
  <si>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</si>
  <si>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</si>
  <si>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</si>
  <si>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</si>
  <si>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</si>
  <si>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</si>
  <si>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</si>
  <si>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</si>
  <si>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</si>
  <si>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</si>
  <si>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</si>
  <si>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</si>
  <si>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</si>
  <si>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</si>
  <si>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</si>
  <si>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</si>
  <si>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</si>
  <si>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</si>
  <si>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</si>
  <si>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</si>
  <si>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</si>
  <si>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</si>
  <si>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</si>
  <si>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</si>
  <si>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</si>
  <si>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</si>
  <si>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</si>
  <si>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</si>
  <si>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</si>
  <si>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</si>
  <si>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</si>
  <si>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</si>
  <si>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</si>
  <si>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</si>
  <si>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</si>
  <si>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</si>
  <si>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</si>
  <si>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</si>
  <si>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</si>
  <si>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</si>
  <si>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</si>
  <si>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</si>
  <si>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</si>
  <si>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</si>
  <si>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</si>
  <si>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</si>
  <si>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</si>
  <si>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</si>
  <si>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</si>
  <si>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</si>
  <si>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</si>
  <si>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</si>
  <si>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</si>
  <si>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</si>
  <si>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</si>
  <si>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</si>
  <si>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</si>
  <si>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</si>
  <si>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</si>
  <si>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</si>
  <si>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</si>
  <si>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</si>
  <si>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</si>
  <si>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</si>
  <si>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</si>
  <si>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</si>
  <si>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</si>
  <si>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</si>
  <si>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</si>
  <si>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</si>
  <si>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</si>
  <si>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</si>
  <si>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</si>
  <si>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</si>
  <si>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</si>
  <si>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</si>
  <si>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</si>
  <si>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</si>
  <si>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</si>
  <si>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</si>
  <si>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</si>
  <si>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</si>
  <si>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</si>
  <si>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</si>
  <si>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</si>
  <si>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</si>
  <si>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</si>
  <si>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</si>
  <si>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</si>
  <si>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</si>
  <si>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</si>
  <si>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</si>
  <si>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</si>
  <si>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</si>
  <si>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</si>
  <si>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</si>
  <si>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</si>
  <si>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</si>
  <si>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</si>
  <si>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</si>
  <si>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</si>
  <si>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</si>
  <si>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</si>
  <si>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</si>
  <si>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</si>
  <si>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</si>
  <si>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</si>
  <si>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</si>
  <si>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</si>
  <si>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</si>
  <si>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</si>
  <si>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</si>
  <si>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</si>
  <si>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</si>
  <si>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</si>
  <si>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</si>
  <si>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</si>
  <si>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</si>
  <si>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</si>
  <si>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</si>
  <si>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</si>
  <si>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</si>
  <si>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</si>
  <si>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</si>
  <si>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</si>
  <si>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</si>
  <si>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</si>
  <si>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</si>
  <si>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</si>
  <si>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三重県菰野町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</si>
  <si>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</si>
  <si>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</si>
  <si>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</si>
  <si>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</si>
  <si>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</si>
  <si>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</si>
  <si>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</si>
  <si>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</si>
  <si>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</si>
  <si>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</si>
  <si>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</si>
  <si>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</si>
  <si>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</si>
  <si>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</si>
  <si>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</si>
  <si>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</si>
  <si>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</si>
  <si>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</si>
  <si>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</si>
  <si>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</si>
  <si>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</si>
  <si>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</si>
  <si>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</si>
  <si>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</si>
  <si>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</si>
  <si>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</si>
  <si>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</si>
  <si>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</si>
  <si>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</si>
  <si>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</si>
  <si>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</si>
  <si>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</si>
  <si>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</si>
  <si>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</si>
  <si>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</si>
  <si>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</si>
  <si>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</si>
  <si>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</si>
  <si>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</si>
  <si>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</si>
  <si>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</si>
  <si>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</si>
  <si>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</si>
  <si>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</si>
  <si>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</si>
  <si>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</si>
  <si>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</si>
  <si>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</si>
  <si>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</si>
  <si>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</si>
  <si>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</si>
  <si>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</si>
  <si>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</si>
  <si>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</si>
  <si>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</si>
  <si>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</si>
  <si>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</si>
  <si>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</si>
  <si>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</si>
  <si>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</si>
  <si>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</si>
  <si>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</si>
  <si>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</si>
  <si>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</si>
  <si>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</si>
  <si>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</si>
  <si>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</si>
  <si>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</si>
  <si>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</si>
  <si>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</si>
  <si>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</si>
  <si>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</si>
  <si>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</si>
  <si>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</si>
  <si>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</si>
  <si>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</si>
  <si>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</si>
  <si>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</si>
  <si>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</si>
  <si>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</si>
  <si>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</si>
  <si>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</si>
  <si>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</si>
  <si>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</si>
  <si>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</si>
  <si>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</si>
  <si>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</si>
  <si>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</si>
  <si>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</si>
  <si>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</si>
  <si>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</si>
  <si>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</si>
  <si>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</si>
  <si>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</si>
  <si>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</si>
  <si>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</si>
  <si>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</si>
  <si>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</si>
  <si>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</si>
  <si>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</si>
  <si>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</si>
  <si>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</si>
  <si>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</si>
  <si>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</si>
  <si>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</si>
  <si>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</si>
  <si>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</si>
  <si>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</si>
  <si>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</si>
  <si>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</si>
  <si>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</si>
  <si>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</si>
  <si>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</si>
  <si>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</si>
  <si>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</si>
  <si>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</si>
  <si>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</si>
  <si>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</si>
  <si>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</si>
  <si>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</si>
  <si>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</si>
  <si>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</si>
  <si>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</si>
  <si>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</si>
  <si>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</si>
  <si>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</si>
  <si>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</si>
  <si>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</si>
  <si>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</si>
  <si>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</si>
  <si>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</si>
  <si>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</si>
  <si>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</si>
  <si>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</si>
  <si>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</si>
  <si>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</si>
  <si>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</si>
  <si>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</si>
  <si>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</si>
  <si>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</si>
  <si>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</si>
  <si>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</si>
  <si>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</si>
  <si>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</si>
  <si>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</si>
  <si>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</si>
  <si>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</si>
  <si>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</si>
  <si>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</si>
  <si>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</si>
  <si>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三重県菰野町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</si>
  <si>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</si>
  <si>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</si>
  <si>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</si>
  <si>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</si>
  <si>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</si>
  <si>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</si>
  <si>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</si>
  <si>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</si>
  <si>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</si>
  <si>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</si>
  <si>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</si>
  <si>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</si>
  <si>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</si>
  <si>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</si>
  <si>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</si>
  <si>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</si>
  <si>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</si>
  <si>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</si>
  <si>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</si>
  <si>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</si>
  <si>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</si>
  <si>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</si>
  <si>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</si>
  <si>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</si>
  <si>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</si>
  <si>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</si>
  <si>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</si>
  <si>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</si>
  <si>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</si>
  <si>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</si>
  <si>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</si>
  <si>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</si>
  <si>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</si>
  <si>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</si>
  <si>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</si>
  <si>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</si>
  <si>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</si>
  <si>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</si>
  <si>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</si>
  <si>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</si>
  <si>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</si>
  <si>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</si>
  <si>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</si>
  <si>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</si>
  <si>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</si>
  <si>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</si>
  <si>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</si>
  <si>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</si>
  <si>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</si>
  <si>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</si>
  <si>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</si>
  <si>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</si>
  <si>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</si>
  <si>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</si>
  <si>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</si>
  <si>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</si>
  <si>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</si>
  <si>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</si>
  <si>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</si>
  <si>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</si>
  <si>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</si>
  <si>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</si>
  <si>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</si>
  <si>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</si>
  <si>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</si>
  <si>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</si>
  <si>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</si>
  <si>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</si>
  <si>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</si>
  <si>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</si>
  <si>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</si>
  <si>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</si>
  <si>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</si>
  <si>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</si>
  <si>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</si>
  <si>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</si>
  <si>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</si>
  <si>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</si>
  <si>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</si>
  <si>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</si>
  <si>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</si>
  <si>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</si>
  <si>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</si>
  <si>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</si>
  <si>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</si>
  <si>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</si>
  <si>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</si>
  <si>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</si>
  <si>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</si>
  <si>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</si>
  <si>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</si>
  <si>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</si>
  <si>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</si>
  <si>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</si>
  <si>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</si>
  <si>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</si>
  <si>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</si>
  <si>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</si>
  <si>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</si>
  <si>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</si>
  <si>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</si>
  <si>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</si>
  <si>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</si>
  <si>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</si>
  <si>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</si>
  <si>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</si>
  <si>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</si>
  <si>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</si>
  <si>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</si>
  <si>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</si>
  <si>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</si>
  <si>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</si>
  <si>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</si>
  <si>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</si>
  <si>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</si>
  <si>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</si>
  <si>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</si>
  <si>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</si>
  <si>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</si>
  <si>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</si>
  <si>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</si>
  <si>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</si>
  <si>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</si>
  <si>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</si>
  <si>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</si>
  <si>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</si>
  <si>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</si>
  <si>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</si>
  <si>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</si>
  <si>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</si>
  <si>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</si>
  <si>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</si>
  <si>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</si>
  <si>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</si>
  <si>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</si>
  <si>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</si>
  <si>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</si>
  <si>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</si>
  <si>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</si>
  <si>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</si>
  <si>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</si>
  <si>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</si>
  <si>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</si>
  <si>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</si>
  <si>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</si>
  <si>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</si>
  <si>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</si>
  <si>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</si>
  <si>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</si>
  <si>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</si>
  <si>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</si>
  <si>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</si>
  <si>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</si>
  <si>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</si>
  <si>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</si>
  <si>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</si>
  <si>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</si>
  <si>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</si>
  <si>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</si>
  <si>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</si>
  <si>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</si>
  <si>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</si>
  <si>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</si>
  <si>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</si>
  <si>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</si>
  <si>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</si>
  <si>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</si>
  <si>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</si>
  <si>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</si>
  <si>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</si>
  <si>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</si>
  <si>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</si>
  <si>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</si>
  <si>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</si>
  <si>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</si>
  <si>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5.82</t>
  </si>
  <si>
    <t>▲ 8.61</t>
  </si>
  <si>
    <t>▲ 2.71</t>
  </si>
  <si>
    <t>▲ 4.07</t>
  </si>
  <si>
    <t>土地取得特別会計</t>
  </si>
  <si>
    <t>▲ 0.05</t>
  </si>
  <si>
    <t>▲ 0.01</t>
  </si>
  <si>
    <t>下水道事業会計</t>
  </si>
  <si>
    <t>一般会計</t>
  </si>
  <si>
    <t>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</si>
  <si>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</si>
  <si>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</si>
  <si>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</si>
  <si>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</si>
  <si>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</si>
  <si>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</si>
  <si>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</si>
  <si>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</si>
  <si>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</si>
  <si>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</si>
  <si>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phoneticPr fontId="2"/>
  </si>
  <si>
    <t>教育基金</t>
    <rPh sb="0" eb="4">
      <t>キョウイクキキン</t>
    </rPh>
    <phoneticPr fontId="2"/>
  </si>
  <si>
    <t>ボランティア基金</t>
    <rPh sb="6" eb="8">
      <t>キキン</t>
    </rPh>
    <phoneticPr fontId="2"/>
  </si>
  <si>
    <t>土地開発基金</t>
    <phoneticPr fontId="2"/>
  </si>
  <si>
    <t>奨学基金</t>
    <rPh sb="0" eb="4">
      <t>ショウガクキキン</t>
    </rPh>
    <phoneticPr fontId="2"/>
  </si>
  <si>
    <t>三重県三重郡老人福祉施設組合（一般会計）</t>
  </si>
  <si>
    <t>（介護サービス事業特別会計）</t>
    <rPh sb="1" eb="3">
      <t>カイゴ</t>
    </rPh>
    <rPh sb="7" eb="9">
      <t>ジギョウ</t>
    </rPh>
    <rPh sb="9" eb="11">
      <t>トクベツ</t>
    </rPh>
    <rPh sb="11" eb="13">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</si>
  <si>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</si>
  <si>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</si>
  <si>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</si>
  <si>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</si>
  <si>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</si>
  <si>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</si>
  <si>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</si>
  <si>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</si>
  <si>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三重地方税管理回収機構（一般会計）</t>
    <rPh sb="0" eb="5">
      <t>ミエチホウゼイ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</si>
  <si>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</si>
  <si>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8">
      <t>コウキコウレイシャ</t>
    </rPh>
    <rPh sb="8" eb="10">
      <t>イリョウ</t>
    </rPh>
    <rPh sb="10" eb="14">
      <t>コウイキレンゴウ</t>
    </rPh>
    <rPh sb="15" eb="17">
      <t>イッパン</t>
    </rPh>
    <rPh sb="17" eb="19">
      <t>カイケイ</t>
    </rPh>
    <phoneticPr fontId="2"/>
  </si>
  <si>
    <t>（後期高齢者医療特別会計）</t>
    <rPh sb="1" eb="6">
      <t>コウキコウレイシャ</t>
    </rPh>
    <rPh sb="6" eb="8">
      <t>イリョウ</t>
    </rPh>
    <rPh sb="8" eb="10">
      <t>トクベツ</t>
    </rPh>
    <rPh sb="10" eb="12">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</si>
</sst>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32FE-4574-ACC4-C42E225D43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39047</c:v>
                </c:pt>
                <c:pt idx="1">
                  <c:v>31269</c:v>
                </c:pt>
                <c:pt idx="2">
                  <c:v>17714</c:v>
                </c:pt>
                <c:pt idx="3">
                  <c:v>31916</c:v>
                </c:pt>
                <c:pt idx="4">
                  <c:v>28802</c:v>
                </c:pt>
              </c:numCache>
            </c:numRef>
          </c:val>
          <c:smooth val="0"/>
          <c:extLst>
            <c:ext xmlns:c16="http://schemas.microsoft.com/office/drawing/2014/chart" uri="{C3380CC4-5D6E-409C-BE32-E72D297353CC}">
              <c16:uniqueId val="{00000001-32FE-4574-ACC4-C42E225D4312}"/>
            </c:ext>
          </c:extLst>
        </c:ser>
        <c:dLbls>
          <c:showLegendKey val="0"/>
          <c:showVal val="0"/>
          <c:showCatName val="0"/>
          <c:showSerName val="0"/>
          <c:showPercent val="0"/>
          <c:showBubbleSize val="0"/>
        </c:dLbls>
        <c:marker val="1"/>
        <c:smooth val="0"/>
        <c:axId val="368966704"/>
        <c:axId val="368967248"/>
      </c:lineChart>
      <c:catAx>
        <c:axId val="368966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8967248"/>
        <c:crosses val="autoZero"/>
        <c:auto val="1"/>
        <c:lblAlgn val="ctr"/>
        <c:lblOffset val="100"/>
        <c:tickLblSkip val="1"/>
        <c:tickMarkSkip val="1"/>
        <c:noMultiLvlLbl val="0"/>
      </c:catAx>
      <c:valAx>
        <c:axId val="3689672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8966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4.95</c:v>
                </c:pt>
                <c:pt idx="1">
                  <c:v>8.8800000000000008</c:v>
                </c:pt>
                <c:pt idx="2">
                  <c:v>4.37</c:v>
                </c:pt>
                <c:pt idx="3">
                  <c:v>5.57</c:v>
                </c:pt>
                <c:pt idx="4">
                  <c:v>5.2</c:v>
                </c:pt>
              </c:numCache>
            </c:numRef>
          </c:val>
          <c:extLst>
            <c:ext xmlns:c16="http://schemas.microsoft.com/office/drawing/2014/chart" uri="{C3380CC4-5D6E-409C-BE32-E72D297353CC}">
              <c16:uniqueId val="{00000000-DE47-424B-8A4B-E10E4060A6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28.31</c:v>
                </c:pt>
                <c:pt idx="1">
                  <c:v>27.76</c:v>
                </c:pt>
                <c:pt idx="2">
                  <c:v>29.28</c:v>
                </c:pt>
                <c:pt idx="3">
                  <c:v>26.27</c:v>
                </c:pt>
                <c:pt idx="4">
                  <c:v>24.68</c:v>
                </c:pt>
              </c:numCache>
            </c:numRef>
          </c:val>
          <c:extLst>
            <c:ext xmlns:c16="http://schemas.microsoft.com/office/drawing/2014/chart" uri="{C3380CC4-5D6E-409C-BE32-E72D297353CC}">
              <c16:uniqueId val="{00000001-DE47-424B-8A4B-E10E4060A632}"/>
            </c:ext>
          </c:extLst>
        </c:ser>
        <c:dLbls>
          <c:showLegendKey val="0"/>
          <c:showVal val="0"/>
          <c:showCatName val="0"/>
          <c:showSerName val="0"/>
          <c:showPercent val="0"/>
          <c:showBubbleSize val="0"/>
        </c:dLbls>
        <c:gapWidth val="250"/>
        <c:overlap val="100"/>
        <c:axId val="368967792"/>
        <c:axId val="368562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-5.82</c:v>
                </c:pt>
                <c:pt idx="1">
                  <c:v>2.84</c:v>
                </c:pt>
                <c:pt idx="2">
                  <c:v>-8.61</c:v>
                </c:pt>
                <c:pt idx="3">
                  <c:v>-2.71</c:v>
                </c:pt>
                <c:pt idx="4">
                  <c:v>-4.07</c:v>
                </c:pt>
              </c:numCache>
            </c:numRef>
          </c:val>
          <c:smooth val="0"/>
          <c:extLst>
            <c:ext xmlns:c16="http://schemas.microsoft.com/office/drawing/2014/chart" uri="{C3380CC4-5D6E-409C-BE32-E72D297353CC}">
              <c16:uniqueId val="{00000002-DE47-424B-8A4B-E10E4060A632}"/>
            </c:ext>
          </c:extLst>
        </c:ser>
        <c:dLbls>
          <c:showLegendKey val="0"/>
          <c:showVal val="0"/>
          <c:showCatName val="0"/>
          <c:showSerName val="0"/>
          <c:showPercent val="0"/>
          <c:showBubbleSize val="0"/>
        </c:dLbls>
        <c:marker val="1"/>
        <c:smooth val="0"/>
        <c:axId val="368967792"/>
        <c:axId val="368562784"/>
      </c:lineChart>
      <c:catAx>
        <c:axId val="36896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8562784"/>
        <c:crosses val="autoZero"/>
        <c:auto val="1"/>
        <c:lblAlgn val="ctr"/>
        <c:lblOffset val="100"/>
        <c:tickLblSkip val="1"/>
        <c:tickMarkSkip val="1"/>
        <c:noMultiLvlLbl val="0"/>
      </c:catAx>
      <c:valAx>
        <c:axId val="36856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96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DF-4566-8ADB-4F58F34A03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DF-4566-8ADB-4F58F34A03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DF-4566-8ADB-4F58F34A03E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0.08</c:v>
                </c:pt>
                <c:pt idx="4">
                  <c:v>#N/A</c:v>
                </c:pt>
                <c:pt idx="5">
                  <c:v>0.1</c:v>
                </c:pt>
                <c:pt idx="6">
                  <c:v>#N/A</c:v>
                </c:pt>
                <c:pt idx="7">
                  <c:v>0.11</c:v>
                </c:pt>
                <c:pt idx="8">
                  <c:v>#N/A</c:v>
                </c:pt>
                <c:pt idx="9">
                  <c:v>0.19</c:v>
                </c:pt>
              </c:numCache>
            </c:numRef>
          </c:val>
          <c:extLst>
            <c:ext xmlns:c16="http://schemas.microsoft.com/office/drawing/2014/chart" uri="{C3380CC4-5D6E-409C-BE32-E72D297353CC}">
              <c16:uniqueId val="{00000003-A2DF-4566-8ADB-4F58F34A03E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1.06</c:v>
                </c:pt>
                <c:pt idx="2">
                  <c:v>#N/A</c:v>
                </c:pt>
                <c:pt idx="3">
                  <c:v>0.87</c:v>
                </c:pt>
                <c:pt idx="4">
                  <c:v>#N/A</c:v>
                </c:pt>
                <c:pt idx="5">
                  <c:v>0.33</c:v>
                </c:pt>
                <c:pt idx="6">
                  <c:v>#N/A</c:v>
                </c:pt>
                <c:pt idx="7">
                  <c:v>0.59</c:v>
                </c:pt>
                <c:pt idx="8">
                  <c:v>#N/A</c:v>
                </c:pt>
                <c:pt idx="9">
                  <c:v>1.24</c:v>
                </c:pt>
              </c:numCache>
            </c:numRef>
          </c:val>
          <c:extLst>
            <c:ext xmlns:c16="http://schemas.microsoft.com/office/drawing/2014/chart" uri="{C3380CC4-5D6E-409C-BE32-E72D297353CC}">
              <c16:uniqueId val="{00000004-A2DF-4566-8ADB-4F58F34A03E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2.91</c:v>
                </c:pt>
                <c:pt idx="2">
                  <c:v>#N/A</c:v>
                </c:pt>
                <c:pt idx="3">
                  <c:v>2.2000000000000002</c:v>
                </c:pt>
                <c:pt idx="4">
                  <c:v>#N/A</c:v>
                </c:pt>
                <c:pt idx="5">
                  <c:v>2.2999999999999998</c:v>
                </c:pt>
                <c:pt idx="6">
                  <c:v>#N/A</c:v>
                </c:pt>
                <c:pt idx="7">
                  <c:v>2.11</c:v>
                </c:pt>
                <c:pt idx="8">
                  <c:v>#N/A</c:v>
                </c:pt>
                <c:pt idx="9">
                  <c:v>1.32</c:v>
                </c:pt>
              </c:numCache>
            </c:numRef>
          </c:val>
          <c:extLst>
            <c:ext xmlns:c16="http://schemas.microsoft.com/office/drawing/2014/chart" uri="{C3380CC4-5D6E-409C-BE32-E72D297353CC}">
              <c16:uniqueId val="{00000005-A2DF-4566-8ADB-4F58F34A03E5}"/>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7.43</c:v>
                </c:pt>
                <c:pt idx="2">
                  <c:v>#N/A</c:v>
                </c:pt>
                <c:pt idx="3">
                  <c:v>7.33</c:v>
                </c:pt>
                <c:pt idx="4">
                  <c:v>#N/A</c:v>
                </c:pt>
                <c:pt idx="5">
                  <c:v>7.51</c:v>
                </c:pt>
                <c:pt idx="6">
                  <c:v>#N/A</c:v>
                </c:pt>
                <c:pt idx="7">
                  <c:v>7.8</c:v>
                </c:pt>
                <c:pt idx="8">
                  <c:v>#N/A</c:v>
                </c:pt>
                <c:pt idx="9">
                  <c:v>5.2</c:v>
                </c:pt>
              </c:numCache>
            </c:numRef>
          </c:val>
          <c:extLst>
            <c:ext xmlns:c16="http://schemas.microsoft.com/office/drawing/2014/chart" uri="{C3380CC4-5D6E-409C-BE32-E72D297353CC}">
              <c16:uniqueId val="{00000006-A2DF-4566-8ADB-4F58F34A03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4.9400000000000004</c:v>
                </c:pt>
                <c:pt idx="2">
                  <c:v>#N/A</c:v>
                </c:pt>
                <c:pt idx="3">
                  <c:v>8.8699999999999992</c:v>
                </c:pt>
                <c:pt idx="4">
                  <c:v>#N/A</c:v>
                </c:pt>
                <c:pt idx="5">
                  <c:v>4.37</c:v>
                </c:pt>
                <c:pt idx="6">
                  <c:v>#N/A</c:v>
                </c:pt>
                <c:pt idx="7">
                  <c:v>5.63</c:v>
                </c:pt>
                <c:pt idx="8">
                  <c:v>#N/A</c:v>
                </c:pt>
                <c:pt idx="9">
                  <c:v>5.21</c:v>
                </c:pt>
              </c:numCache>
            </c:numRef>
          </c:val>
          <c:extLst>
            <c:ext xmlns:c16="http://schemas.microsoft.com/office/drawing/2014/chart" uri="{C3380CC4-5D6E-409C-BE32-E72D297353CC}">
              <c16:uniqueId val="{00000007-A2DF-4566-8ADB-4F58F34A03E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6.37</c:v>
                </c:pt>
                <c:pt idx="2">
                  <c:v>#N/A</c:v>
                </c:pt>
                <c:pt idx="3">
                  <c:v>6.93</c:v>
                </c:pt>
                <c:pt idx="4">
                  <c:v>#N/A</c:v>
                </c:pt>
                <c:pt idx="5">
                  <c:v>8.3000000000000007</c:v>
                </c:pt>
                <c:pt idx="6">
                  <c:v>#N/A</c:v>
                </c:pt>
                <c:pt idx="7">
                  <c:v>7.77</c:v>
                </c:pt>
                <c:pt idx="8">
                  <c:v>#N/A</c:v>
                </c:pt>
                <c:pt idx="9">
                  <c:v>7.27</c:v>
                </c:pt>
              </c:numCache>
            </c:numRef>
          </c:val>
          <c:extLst>
            <c:ext xmlns:c16="http://schemas.microsoft.com/office/drawing/2014/chart" uri="{C3380CC4-5D6E-409C-BE32-E72D297353CC}">
              <c16:uniqueId val="{00000008-A2DF-4566-8ADB-4F58F34A03E5}"/>
            </c:ext>
          </c:extLst>
        </c:ser>
        <c:ser>
          <c:idx val="9"/>
          <c:order val="9"/>
          <c:tx>
            <c:strRef>
              <c:f>データシート!$A$36</c:f>
              <c:strCache>
                <c:ptCount val="1"/>
                <c:pt idx="0">
                  <c:v>土地取得特別会計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0.05</c:v>
                </c:pt>
                <c:pt idx="7">
                  <c:v>#N/A</c:v>
                </c:pt>
                <c:pt idx="8">
                  <c:v>0.01</c:v>
                </c:pt>
                <c:pt idx="9">
                  <c:v>#N/A</c:v>
                </c:pt>
              </c:numCache>
            </c:numRef>
          </c:val>
          <c:extLst>
            <c:ext xmlns:c16="http://schemas.microsoft.com/office/drawing/2014/chart" uri="{C3380CC4-5D6E-409C-BE32-E72D297353CC}">
              <c16:uniqueId val="{00000009-A2DF-4566-8ADB-4F58F34A03E5}"/>
            </c:ext>
          </c:extLst>
        </c:ser>
        <c:dLbls>
          <c:showLegendKey val="0"/>
          <c:showVal val="0"/>
          <c:showCatName val="0"/>
          <c:showSerName val="0"/>
          <c:showPercent val="0"/>
          <c:showBubbleSize val="0"/>
        </c:dLbls>
        <c:gapWidth val="150"/>
        <c:overlap val="100"/>
        <c:axId val="693843536"/>
        <c:axId val="693842448"/>
      </c:barChart>
      <c:catAx>
        <c:axId val="69384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3842448"/>
        <c:crosses val="autoZero"/>
        <c:auto val="1"/>
        <c:lblAlgn val="ctr"/>
        <c:lblOffset val="100"/>
        <c:tickLblSkip val="1"/>
        <c:tickMarkSkip val="1"/>
        <c:noMultiLvlLbl val="0"/>
      </c:catAx>
      <c:valAx>
        <c:axId val="693842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3843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1004</c:v>
                </c:pt>
                <c:pt idx="5">
                  <c:v>1035</c:v>
                </c:pt>
                <c:pt idx="8">
                  <c:v>1052</c:v>
                </c:pt>
                <c:pt idx="11">
                  <c:v>1068</c:v>
                </c:pt>
                <c:pt idx="14">
                  <c:v>1089</c:v>
                </c:pt>
              </c:numCache>
            </c:numRef>
          </c:val>
          <c:extLst>
            <c:ext xmlns:c16="http://schemas.microsoft.com/office/drawing/2014/chart" uri="{C3380CC4-5D6E-409C-BE32-E72D297353CC}">
              <c16:uniqueId val="{00000000-C967-4118-807E-520449395B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67-4118-807E-520449395B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67-4118-807E-520449395B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6</c:v>
                </c:pt>
                <c:pt idx="9">
                  <c:v>6</c:v>
                </c:pt>
                <c:pt idx="12">
                  <c:v>9</c:v>
                </c:pt>
              </c:numCache>
            </c:numRef>
          </c:val>
          <c:extLst>
            <c:ext xmlns:c16="http://schemas.microsoft.com/office/drawing/2014/chart" uri="{C3380CC4-5D6E-409C-BE32-E72D297353CC}">
              <c16:uniqueId val="{00000003-C967-4118-807E-520449395B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493</c:v>
                </c:pt>
                <c:pt idx="3">
                  <c:v>445</c:v>
                </c:pt>
                <c:pt idx="6">
                  <c:v>458</c:v>
                </c:pt>
                <c:pt idx="9">
                  <c:v>439</c:v>
                </c:pt>
                <c:pt idx="12">
                  <c:v>455</c:v>
                </c:pt>
              </c:numCache>
            </c:numRef>
          </c:val>
          <c:extLst>
            <c:ext xmlns:c16="http://schemas.microsoft.com/office/drawing/2014/chart" uri="{C3380CC4-5D6E-409C-BE32-E72D297353CC}">
              <c16:uniqueId val="{00000004-C967-4118-807E-520449395B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67-4118-807E-520449395B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67-4118-807E-520449395B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802</c:v>
                </c:pt>
                <c:pt idx="3">
                  <c:v>918</c:v>
                </c:pt>
                <c:pt idx="6">
                  <c:v>974</c:v>
                </c:pt>
                <c:pt idx="9">
                  <c:v>1008</c:v>
                </c:pt>
                <c:pt idx="12">
                  <c:v>988</c:v>
                </c:pt>
              </c:numCache>
            </c:numRef>
          </c:val>
          <c:extLst>
            <c:ext xmlns:c16="http://schemas.microsoft.com/office/drawing/2014/chart" uri="{C3380CC4-5D6E-409C-BE32-E72D297353CC}">
              <c16:uniqueId val="{00000007-C967-4118-807E-520449395B28}"/>
            </c:ext>
          </c:extLst>
        </c:ser>
        <c:dLbls>
          <c:showLegendKey val="0"/>
          <c:showVal val="0"/>
          <c:showCatName val="0"/>
          <c:showSerName val="0"/>
          <c:showPercent val="0"/>
          <c:showBubbleSize val="0"/>
        </c:dLbls>
        <c:gapWidth val="100"/>
        <c:overlap val="100"/>
        <c:axId val="693838096"/>
        <c:axId val="693847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297</c:v>
                </c:pt>
                <c:pt idx="2">
                  <c:v>#N/A</c:v>
                </c:pt>
                <c:pt idx="3">
                  <c:v>#N/A</c:v>
                </c:pt>
                <c:pt idx="4">
                  <c:v>334</c:v>
                </c:pt>
                <c:pt idx="5">
                  <c:v>#N/A</c:v>
                </c:pt>
                <c:pt idx="6">
                  <c:v>#N/A</c:v>
                </c:pt>
                <c:pt idx="7">
                  <c:v>386</c:v>
                </c:pt>
                <c:pt idx="8">
                  <c:v>#N/A</c:v>
                </c:pt>
                <c:pt idx="9">
                  <c:v>#N/A</c:v>
                </c:pt>
                <c:pt idx="10">
                  <c:v>385</c:v>
                </c:pt>
                <c:pt idx="11">
                  <c:v>#N/A</c:v>
                </c:pt>
                <c:pt idx="12">
                  <c:v>#N/A</c:v>
                </c:pt>
                <c:pt idx="13">
                  <c:v>363</c:v>
                </c:pt>
                <c:pt idx="14">
                  <c:v>#N/A</c:v>
                </c:pt>
              </c:numCache>
            </c:numRef>
          </c:val>
          <c:smooth val="0"/>
          <c:extLst>
            <c:ext xmlns:c16="http://schemas.microsoft.com/office/drawing/2014/chart" uri="{C3380CC4-5D6E-409C-BE32-E72D297353CC}">
              <c16:uniqueId val="{00000008-C967-4118-807E-520449395B28}"/>
            </c:ext>
          </c:extLst>
        </c:ser>
        <c:dLbls>
          <c:showLegendKey val="0"/>
          <c:showVal val="0"/>
          <c:showCatName val="0"/>
          <c:showSerName val="0"/>
          <c:showPercent val="0"/>
          <c:showBubbleSize val="0"/>
        </c:dLbls>
        <c:marker val="1"/>
        <c:smooth val="0"/>
        <c:axId val="693838096"/>
        <c:axId val="693847888"/>
      </c:lineChart>
      <c:catAx>
        <c:axId val="69383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3847888"/>
        <c:crosses val="autoZero"/>
        <c:auto val="1"/>
        <c:lblAlgn val="ctr"/>
        <c:lblOffset val="100"/>
        <c:tickLblSkip val="1"/>
        <c:tickMarkSkip val="1"/>
        <c:noMultiLvlLbl val="0"/>
      </c:catAx>
      <c:valAx>
        <c:axId val="69384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383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15275</c:v>
                </c:pt>
                <c:pt idx="5">
                  <c:v>15311</c:v>
                </c:pt>
                <c:pt idx="8">
                  <c:v>14974</c:v>
                </c:pt>
                <c:pt idx="11">
                  <c:v>14536</c:v>
                </c:pt>
                <c:pt idx="14">
                  <c:v>13963</c:v>
                </c:pt>
              </c:numCache>
            </c:numRef>
          </c:val>
          <c:extLst>
            <c:ext xmlns:c16="http://schemas.microsoft.com/office/drawing/2014/chart" uri="{C3380CC4-5D6E-409C-BE32-E72D297353CC}">
              <c16:uniqueId val="{00000000-2C79-4B55-864A-BF7EE41EAC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C79-4B55-864A-BF7EE41EAC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5649</c:v>
                </c:pt>
                <c:pt idx="5">
                  <c:v>6258</c:v>
                </c:pt>
                <c:pt idx="8">
                  <c:v>6873</c:v>
                </c:pt>
                <c:pt idx="11">
                  <c:v>6985</c:v>
                </c:pt>
                <c:pt idx="14">
                  <c:v>7189</c:v>
                </c:pt>
              </c:numCache>
            </c:numRef>
          </c:val>
          <c:extLst>
            <c:ext xmlns:c16="http://schemas.microsoft.com/office/drawing/2014/chart" uri="{C3380CC4-5D6E-409C-BE32-E72D297353CC}">
              <c16:uniqueId val="{00000002-2C79-4B55-864A-BF7EE41EAC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79-4B55-864A-BF7EE41EAC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79-4B55-864A-BF7EE41EAC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79-4B55-864A-BF7EE41EAC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169</c:v>
                </c:pt>
                <c:pt idx="3">
                  <c:v>0</c:v>
                </c:pt>
                <c:pt idx="6">
                  <c:v>0</c:v>
                </c:pt>
                <c:pt idx="9">
                  <c:v>0</c:v>
                </c:pt>
                <c:pt idx="12">
                  <c:v>0</c:v>
                </c:pt>
              </c:numCache>
            </c:numRef>
          </c:val>
          <c:extLst>
            <c:ext xmlns:c16="http://schemas.microsoft.com/office/drawing/2014/chart" uri="{C3380CC4-5D6E-409C-BE32-E72D297353CC}">
              <c16:uniqueId val="{00000006-2C79-4B55-864A-BF7EE41EAC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c:v>
                </c:pt>
                <c:pt idx="3">
                  <c:v>20</c:v>
                </c:pt>
                <c:pt idx="6">
                  <c:v>21</c:v>
                </c:pt>
                <c:pt idx="9">
                  <c:v>12</c:v>
                </c:pt>
                <c:pt idx="12">
                  <c:v>16</c:v>
                </c:pt>
              </c:numCache>
            </c:numRef>
          </c:val>
          <c:extLst>
            <c:ext xmlns:c16="http://schemas.microsoft.com/office/drawing/2014/chart" uri="{C3380CC4-5D6E-409C-BE32-E72D297353CC}">
              <c16:uniqueId val="{00000007-2C79-4B55-864A-BF7EE41EAC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8353</c:v>
                </c:pt>
                <c:pt idx="3">
                  <c:v>8223</c:v>
                </c:pt>
                <c:pt idx="6">
                  <c:v>8035</c:v>
                </c:pt>
                <c:pt idx="9">
                  <c:v>7629</c:v>
                </c:pt>
                <c:pt idx="12">
                  <c:v>7401</c:v>
                </c:pt>
              </c:numCache>
            </c:numRef>
          </c:val>
          <c:extLst>
            <c:ext xmlns:c16="http://schemas.microsoft.com/office/drawing/2014/chart" uri="{C3380CC4-5D6E-409C-BE32-E72D297353CC}">
              <c16:uniqueId val="{00000008-2C79-4B55-864A-BF7EE41EAC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79-4B55-864A-BF7EE41EAC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10534</c:v>
                </c:pt>
                <c:pt idx="3">
                  <c:v>10774</c:v>
                </c:pt>
                <c:pt idx="6">
                  <c:v>10332</c:v>
                </c:pt>
                <c:pt idx="9">
                  <c:v>9703</c:v>
                </c:pt>
                <c:pt idx="12">
                  <c:v>9301</c:v>
                </c:pt>
              </c:numCache>
            </c:numRef>
          </c:val>
          <c:extLst>
            <c:ext xmlns:c16="http://schemas.microsoft.com/office/drawing/2014/chart" uri="{C3380CC4-5D6E-409C-BE32-E72D297353CC}">
              <c16:uniqueId val="{0000000A-2C79-4B55-864A-BF7EE41EACD7}"/>
            </c:ext>
          </c:extLst>
        </c:ser>
        <c:dLbls>
          <c:showLegendKey val="0"/>
          <c:showVal val="0"/>
          <c:showCatName val="0"/>
          <c:showSerName val="0"/>
          <c:showPercent val="0"/>
          <c:showBubbleSize val="0"/>
        </c:dLbls>
        <c:gapWidth val="100"/>
        <c:overlap val="100"/>
        <c:axId val="693842992"/>
        <c:axId val="693845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79-4B55-864A-BF7EE41EACD7}"/>
            </c:ext>
          </c:extLst>
        </c:ser>
        <c:dLbls>
          <c:showLegendKey val="0"/>
          <c:showVal val="0"/>
          <c:showCatName val="0"/>
          <c:showSerName val="0"/>
          <c:showPercent val="0"/>
          <c:showBubbleSize val="0"/>
        </c:dLbls>
        <c:marker val="1"/>
        <c:smooth val="0"/>
        <c:axId val="693842992"/>
        <c:axId val="693845168"/>
      </c:lineChart>
      <c:catAx>
        <c:axId val="69384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93845168"/>
        <c:crosses val="autoZero"/>
        <c:auto val="1"/>
        <c:lblAlgn val="ctr"/>
        <c:lblOffset val="100"/>
        <c:tickLblSkip val="1"/>
        <c:tickMarkSkip val="1"/>
        <c:noMultiLvlLbl val="0"/>
      </c:catAx>
      <c:valAx>
        <c:axId val="693845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384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2790</c:v>
                </c:pt>
                <c:pt idx="1">
                  <c:v>2597</c:v>
                </c:pt>
                <c:pt idx="2">
                  <c:v>2492</c:v>
                </c:pt>
              </c:numCache>
            </c:numRef>
          </c:val>
          <c:extLst>
            <c:ext xmlns:c16="http://schemas.microsoft.com/office/drawing/2014/chart" uri="{C3380CC4-5D6E-409C-BE32-E72D297353CC}">
              <c16:uniqueId val="{00000000-3942-4A63-8371-BDA78D8CFA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704</c:v>
                </c:pt>
                <c:pt idx="1">
                  <c:v>751</c:v>
                </c:pt>
                <c:pt idx="2">
                  <c:v>790</c:v>
                </c:pt>
              </c:numCache>
            </c:numRef>
          </c:val>
          <c:extLst>
            <c:ext xmlns:c16="http://schemas.microsoft.com/office/drawing/2014/chart" uri="{C3380CC4-5D6E-409C-BE32-E72D297353CC}">
              <c16:uniqueId val="{00000001-3942-4A63-8371-BDA78D8CFA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2481</c:v>
                </c:pt>
                <c:pt idx="1">
                  <c:v>2759</c:v>
                </c:pt>
                <c:pt idx="2">
                  <c:v>3008</c:v>
                </c:pt>
              </c:numCache>
            </c:numRef>
          </c:val>
          <c:extLst>
            <c:ext xmlns:c16="http://schemas.microsoft.com/office/drawing/2014/chart" uri="{C3380CC4-5D6E-409C-BE32-E72D297353CC}">
              <c16:uniqueId val="{00000002-3942-4A63-8371-BDA78D8CFAAC}"/>
            </c:ext>
          </c:extLst>
        </c:ser>
        <c:dLbls>
          <c:showLegendKey val="0"/>
          <c:showVal val="0"/>
          <c:showCatName val="0"/>
          <c:showSerName val="0"/>
          <c:showPercent val="0"/>
          <c:showBubbleSize val="0"/>
        </c:dLbls>
        <c:gapWidth val="120"/>
        <c:overlap val="100"/>
        <c:axId val="693846256"/>
        <c:axId val="693844080"/>
      </c:barChart>
      <c:catAx>
        <c:axId val="69384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93844080"/>
        <c:crosses val="autoZero"/>
        <c:auto val="1"/>
        <c:lblAlgn val="ctr"/>
        <c:lblOffset val="100"/>
        <c:tickLblSkip val="1"/>
        <c:tickMarkSkip val="1"/>
        <c:noMultiLvlLbl val="0"/>
      </c:catAx>
      <c:valAx>
        <c:axId val="693844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9384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u="sng">
              <a:solidFill>
                <a:schemeClr val="dk1"/>
              </a:solidFill>
              <a:effectLst/>
              <a:latin typeface="+mn-lt"/>
              <a:ea typeface="+mn-ea"/>
              <a:cs typeface="+mn-cs"/>
            </a:rPr>
            <a:t>令和</a:t>
          </a:r>
          <a:r>
            <a:rPr kumimoji="1" lang="ja-JP" altLang="en-US" sz="1100" u="sng">
              <a:solidFill>
                <a:schemeClr val="dk1"/>
              </a:solidFill>
              <a:effectLst/>
              <a:latin typeface="+mn-lt"/>
              <a:ea typeface="+mn-ea"/>
              <a:cs typeface="+mn-cs"/>
            </a:rPr>
            <a:t>６</a:t>
          </a:r>
          <a:r>
            <a:rPr kumimoji="1" lang="ja-JP" altLang="ja-JP" sz="1100" u="sng">
              <a:solidFill>
                <a:schemeClr val="dk1"/>
              </a:solidFill>
              <a:effectLst/>
              <a:latin typeface="+mn-lt"/>
              <a:ea typeface="+mn-ea"/>
              <a:cs typeface="+mn-cs"/>
            </a:rPr>
            <a:t>年度単年</a:t>
          </a:r>
          <a:r>
            <a:rPr kumimoji="1" lang="ja-JP" altLang="ja-JP" sz="1100">
              <a:solidFill>
                <a:schemeClr val="dk1"/>
              </a:solidFill>
              <a:effectLst/>
              <a:latin typeface="+mn-lt"/>
              <a:ea typeface="+mn-ea"/>
              <a:cs typeface="+mn-cs"/>
            </a:rPr>
            <a:t>での実質公債費比率は前年度比△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ポイントとなったが、</a:t>
          </a:r>
          <a:r>
            <a:rPr kumimoji="1" lang="ja-JP" altLang="ja-JP" sz="1100" u="sng">
              <a:solidFill>
                <a:schemeClr val="dk1"/>
              </a:solidFill>
              <a:effectLst/>
              <a:latin typeface="+mn-lt"/>
              <a:ea typeface="+mn-ea"/>
              <a:cs typeface="+mn-cs"/>
            </a:rPr>
            <a:t>３カ年平均としては</a:t>
          </a:r>
          <a:r>
            <a:rPr kumimoji="1" lang="ja-JP" altLang="en-US" sz="1100" u="sng">
              <a:solidFill>
                <a:schemeClr val="dk1"/>
              </a:solidFill>
              <a:effectLst/>
              <a:latin typeface="+mn-lt"/>
              <a:ea typeface="+mn-ea"/>
              <a:cs typeface="+mn-cs"/>
            </a:rPr>
            <a:t>前年度比</a:t>
          </a:r>
          <a:r>
            <a:rPr kumimoji="1" lang="ja-JP" altLang="ja-JP" sz="1100" u="sng">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その要因として、令和４年度から開始した清掃センター整備事業などの高額な元金償還が主に影響していると捉える。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従来より起債抑制を行ってきたことや、基準財政需要額に算入される地方債を中心とした借入を行ってきたことにより、実質公債費比率（分子）を抑えていると考えられる。引き続き、将来の公債費の推移に配慮し、最少の経費で最大の効果をあげることができるよう事業を遂行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公共施設の長寿命化事業</a:t>
          </a:r>
          <a:r>
            <a:rPr kumimoji="1" lang="ja-JP" altLang="en-US" sz="1100">
              <a:solidFill>
                <a:schemeClr val="dk1"/>
              </a:solidFill>
              <a:effectLst/>
              <a:latin typeface="+mn-lt"/>
              <a:ea typeface="+mn-ea"/>
              <a:cs typeface="+mn-cs"/>
            </a:rPr>
            <a:t>のほか、給食センター整備事業</a:t>
          </a:r>
          <a:r>
            <a:rPr kumimoji="1" lang="ja-JP" altLang="ja-JP" sz="1100">
              <a:solidFill>
                <a:schemeClr val="dk1"/>
              </a:solidFill>
              <a:effectLst/>
              <a:latin typeface="+mn-lt"/>
              <a:ea typeface="+mn-ea"/>
              <a:cs typeface="+mn-cs"/>
            </a:rPr>
            <a:t>が予定</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ており、地方債残高の増加</a:t>
          </a:r>
          <a:r>
            <a:rPr kumimoji="1" lang="ja-JP" altLang="en-US" sz="1100">
              <a:solidFill>
                <a:schemeClr val="dk1"/>
              </a:solidFill>
              <a:effectLst/>
              <a:latin typeface="+mn-lt"/>
              <a:ea typeface="+mn-ea"/>
              <a:cs typeface="+mn-cs"/>
            </a:rPr>
            <a:t>や基金残高への影響</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予想される。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将来負担比率に</a:t>
          </a:r>
          <a:r>
            <a:rPr kumimoji="1" lang="ja-JP" altLang="en-US" sz="1100">
              <a:solidFill>
                <a:schemeClr val="dk1"/>
              </a:solidFill>
              <a:effectLst/>
              <a:latin typeface="+mn-lt"/>
              <a:ea typeface="+mn-ea"/>
              <a:cs typeface="+mn-cs"/>
            </a:rPr>
            <a:t>配慮し</a:t>
          </a:r>
          <a:r>
            <a:rPr kumimoji="1" lang="ja-JP" altLang="ja-JP" sz="1100">
              <a:solidFill>
                <a:schemeClr val="dk1"/>
              </a:solidFill>
              <a:effectLst/>
              <a:latin typeface="+mn-lt"/>
              <a:ea typeface="+mn-ea"/>
              <a:cs typeface="+mn-cs"/>
            </a:rPr>
            <a:t>ながら健全な財政運営に努め、住民サービスの提供と施設長寿命化を含む社会資本整備等を行う。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全体では前年度比</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百万円の増加となった。主な要因は以下のとおり。</a:t>
          </a:r>
          <a:endParaRPr lang="ja-JP" altLang="ja-JP" sz="1400">
            <a:effectLst/>
          </a:endParaRPr>
        </a:p>
        <a:p>
          <a:r>
            <a:rPr kumimoji="1" lang="ja-JP" altLang="ja-JP" sz="1100" b="1">
              <a:solidFill>
                <a:schemeClr val="dk1"/>
              </a:solidFill>
              <a:effectLst/>
              <a:latin typeface="+mn-lt"/>
              <a:ea typeface="+mn-ea"/>
              <a:cs typeface="+mn-cs"/>
            </a:rPr>
            <a:t>主な増加基金</a:t>
          </a:r>
          <a:endParaRPr lang="ja-JP" altLang="ja-JP" sz="1400">
            <a:effectLst/>
          </a:endParaRPr>
        </a:p>
        <a:p>
          <a:r>
            <a:rPr kumimoji="1" lang="ja-JP" altLang="ja-JP" sz="1100" u="sng">
              <a:solidFill>
                <a:schemeClr val="dk1"/>
              </a:solidFill>
              <a:effectLst/>
              <a:latin typeface="+mn-lt"/>
              <a:ea typeface="+mn-ea"/>
              <a:cs typeface="+mn-cs"/>
            </a:rPr>
            <a:t>公共施設整備基金　　　　　　　　　　　　　</a:t>
          </a:r>
          <a:r>
            <a:rPr kumimoji="1" lang="en-US" altLang="ja-JP" sz="1100" u="sng">
              <a:solidFill>
                <a:schemeClr val="dk1"/>
              </a:solidFill>
              <a:effectLst/>
              <a:latin typeface="+mn-lt"/>
              <a:ea typeface="+mn-ea"/>
              <a:cs typeface="+mn-cs"/>
            </a:rPr>
            <a:t>201,604</a:t>
          </a:r>
          <a:r>
            <a:rPr kumimoji="1" lang="ja-JP" altLang="ja-JP" sz="1100" u="sng">
              <a:solidFill>
                <a:schemeClr val="dk1"/>
              </a:solidFill>
              <a:effectLst/>
              <a:latin typeface="+mn-lt"/>
              <a:ea typeface="+mn-ea"/>
              <a:cs typeface="+mn-cs"/>
            </a:rPr>
            <a:t>千円</a:t>
          </a:r>
          <a:endParaRPr lang="ja-JP" altLang="ja-JP" sz="1400">
            <a:effectLst/>
          </a:endParaRPr>
        </a:p>
        <a:p>
          <a:r>
            <a:rPr kumimoji="1" lang="ja-JP" altLang="ja-JP" sz="1100" u="sng">
              <a:solidFill>
                <a:schemeClr val="dk1"/>
              </a:solidFill>
              <a:effectLst/>
              <a:latin typeface="+mn-lt"/>
              <a:ea typeface="+mn-ea"/>
              <a:cs typeface="+mn-cs"/>
            </a:rPr>
            <a:t>減債基金　　　　　　　　　　　　　　　　　</a:t>
          </a:r>
          <a:r>
            <a:rPr kumimoji="1" lang="ja-JP" altLang="en-US" sz="1100" u="sng" baseline="0">
              <a:solidFill>
                <a:schemeClr val="dk1"/>
              </a:solidFill>
              <a:effectLst/>
              <a:latin typeface="+mn-lt"/>
              <a:ea typeface="+mn-ea"/>
              <a:cs typeface="+mn-cs"/>
            </a:rPr>
            <a:t>  </a:t>
          </a:r>
          <a:r>
            <a:rPr kumimoji="1" lang="en-US" altLang="ja-JP" sz="1100" u="sng">
              <a:solidFill>
                <a:schemeClr val="dk1"/>
              </a:solidFill>
              <a:effectLst/>
              <a:latin typeface="+mn-lt"/>
              <a:ea typeface="+mn-ea"/>
              <a:cs typeface="+mn-cs"/>
            </a:rPr>
            <a:t>39,223</a:t>
          </a:r>
          <a:r>
            <a:rPr kumimoji="1" lang="ja-JP" altLang="ja-JP" sz="1100" u="sng">
              <a:solidFill>
                <a:schemeClr val="dk1"/>
              </a:solidFill>
              <a:effectLst/>
              <a:latin typeface="+mn-lt"/>
              <a:ea typeface="+mn-ea"/>
              <a:cs typeface="+mn-cs"/>
            </a:rPr>
            <a:t>千円</a:t>
          </a:r>
          <a:endParaRPr lang="ja-JP" altLang="ja-JP" sz="1400">
            <a:effectLst/>
          </a:endParaRPr>
        </a:p>
        <a:p>
          <a:r>
            <a:rPr kumimoji="1" lang="ja-JP" altLang="en-US" sz="1100" u="sng">
              <a:solidFill>
                <a:schemeClr val="dk1"/>
              </a:solidFill>
              <a:effectLst/>
              <a:latin typeface="+mn-lt"/>
              <a:ea typeface="+mn-ea"/>
              <a:cs typeface="+mn-cs"/>
            </a:rPr>
            <a:t>教育</a:t>
          </a:r>
          <a:r>
            <a:rPr kumimoji="1" lang="ja-JP" altLang="ja-JP" sz="1100" u="sng">
              <a:solidFill>
                <a:schemeClr val="dk1"/>
              </a:solidFill>
              <a:effectLst/>
              <a:latin typeface="+mn-lt"/>
              <a:ea typeface="+mn-ea"/>
              <a:cs typeface="+mn-cs"/>
            </a:rPr>
            <a:t>基金　　　　　　　　　　　　　　　　　</a:t>
          </a:r>
          <a:r>
            <a:rPr kumimoji="1" lang="en-US" altLang="ja-JP" sz="1100" u="sng" baseline="0">
              <a:solidFill>
                <a:schemeClr val="dk1"/>
              </a:solidFill>
              <a:effectLst/>
              <a:latin typeface="+mn-lt"/>
              <a:ea typeface="+mn-ea"/>
              <a:cs typeface="+mn-cs"/>
            </a:rPr>
            <a:t>  </a:t>
          </a:r>
          <a:r>
            <a:rPr kumimoji="1" lang="en-US" altLang="ja-JP" sz="1100" u="sng">
              <a:solidFill>
                <a:schemeClr val="dk1"/>
              </a:solidFill>
              <a:effectLst/>
              <a:latin typeface="+mn-lt"/>
              <a:ea typeface="+mn-ea"/>
              <a:cs typeface="+mn-cs"/>
            </a:rPr>
            <a:t>41,319</a:t>
          </a:r>
          <a:r>
            <a:rPr kumimoji="1" lang="ja-JP" altLang="ja-JP" sz="1100" u="sng">
              <a:solidFill>
                <a:schemeClr val="dk1"/>
              </a:solidFill>
              <a:effectLst/>
              <a:latin typeface="+mn-lt"/>
              <a:ea typeface="+mn-ea"/>
              <a:cs typeface="+mn-cs"/>
            </a:rPr>
            <a:t>千円</a:t>
          </a:r>
          <a:endParaRPr kumimoji="1" lang="en-US" altLang="ja-JP" sz="1100" u="sng">
            <a:solidFill>
              <a:schemeClr val="dk1"/>
            </a:solidFill>
            <a:effectLst/>
            <a:latin typeface="+mn-lt"/>
            <a:ea typeface="+mn-ea"/>
            <a:cs typeface="+mn-cs"/>
          </a:endParaRPr>
        </a:p>
        <a:p>
          <a:r>
            <a:rPr kumimoji="1" lang="ja-JP" altLang="ja-JP" sz="1100" b="1">
              <a:solidFill>
                <a:schemeClr val="dk1"/>
              </a:solidFill>
              <a:effectLst/>
              <a:latin typeface="+mn-lt"/>
              <a:ea typeface="+mn-ea"/>
              <a:cs typeface="+mn-cs"/>
            </a:rPr>
            <a:t>主な減少基金</a:t>
          </a:r>
          <a:endParaRPr lang="ja-JP" altLang="ja-JP" sz="1400">
            <a:effectLst/>
          </a:endParaRPr>
        </a:p>
        <a:p>
          <a:r>
            <a:rPr kumimoji="1" lang="ja-JP" altLang="ja-JP" sz="1100" u="sng">
              <a:solidFill>
                <a:schemeClr val="dk1"/>
              </a:solidFill>
              <a:effectLst/>
              <a:latin typeface="+mn-lt"/>
              <a:ea typeface="+mn-ea"/>
              <a:cs typeface="+mn-cs"/>
            </a:rPr>
            <a:t>財政調整基金　　　　　　　　　　　</a:t>
          </a:r>
          <a:r>
            <a:rPr kumimoji="1" lang="en-US" altLang="ja-JP" sz="1100" u="sng">
              <a:solidFill>
                <a:schemeClr val="dk1"/>
              </a:solidFill>
              <a:effectLst/>
              <a:latin typeface="+mn-lt"/>
              <a:ea typeface="+mn-ea"/>
              <a:cs typeface="+mn-cs"/>
            </a:rPr>
            <a:t>104,962</a:t>
          </a:r>
          <a:r>
            <a:rPr kumimoji="1" lang="ja-JP" altLang="ja-JP" sz="1100" u="sng">
              <a:solidFill>
                <a:schemeClr val="dk1"/>
              </a:solidFill>
              <a:effectLst/>
              <a:latin typeface="+mn-lt"/>
              <a:ea typeface="+mn-ea"/>
              <a:cs typeface="+mn-cs"/>
            </a:rPr>
            <a:t>千円</a:t>
          </a:r>
          <a:endParaRPr lang="ja-JP" altLang="ja-JP" sz="1400">
            <a:effectLst/>
          </a:endParaRPr>
        </a:p>
        <a:p>
          <a:r>
            <a:rPr kumimoji="1" lang="ja-JP" altLang="ja-JP" sz="1100" u="sng">
              <a:solidFill>
                <a:schemeClr val="dk1"/>
              </a:solidFill>
              <a:effectLst/>
              <a:latin typeface="+mn-lt"/>
              <a:ea typeface="+mn-ea"/>
              <a:cs typeface="+mn-cs"/>
            </a:rPr>
            <a:t>森林環境譲与税基金　　　　　　　　　</a:t>
          </a:r>
          <a:r>
            <a:rPr kumimoji="1" lang="en-US" altLang="ja-JP" sz="1100" u="sng">
              <a:solidFill>
                <a:schemeClr val="dk1"/>
              </a:solidFill>
              <a:effectLst/>
              <a:latin typeface="+mn-lt"/>
              <a:ea typeface="+mn-ea"/>
              <a:cs typeface="+mn-cs"/>
            </a:rPr>
            <a:t>4,813</a:t>
          </a:r>
          <a:r>
            <a:rPr kumimoji="1" lang="ja-JP" altLang="ja-JP" sz="1100" u="sng">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基金全体としては今後想定される公共施設の長寿命化改修や大規模な施設整備等に備え、公共施設整備基金など個々の特定目的基金に積み立てて</a:t>
          </a:r>
          <a:r>
            <a:rPr kumimoji="1" lang="ja-JP" altLang="en-US" sz="1100">
              <a:solidFill>
                <a:schemeClr val="dk1"/>
              </a:solidFill>
              <a:effectLst/>
              <a:latin typeface="+mn-lt"/>
              <a:ea typeface="+mn-ea"/>
              <a:cs typeface="+mn-cs"/>
            </a:rPr>
            <a:t>おり、増加傾向である。今後も</a:t>
          </a:r>
          <a:r>
            <a:rPr kumimoji="1" lang="ja-JP" altLang="ja-JP" sz="1100">
              <a:solidFill>
                <a:schemeClr val="dk1"/>
              </a:solidFill>
              <a:effectLst/>
              <a:latin typeface="+mn-lt"/>
              <a:ea typeface="+mn-ea"/>
              <a:cs typeface="+mn-cs"/>
            </a:rPr>
            <a:t>基金残高に注視しながら健全な財政運営に努める。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　：　公共施設の建設等に要する経費の財源</a:t>
          </a:r>
          <a:endParaRPr lang="ja-JP" altLang="ja-JP" sz="1400">
            <a:effectLst/>
          </a:endParaRPr>
        </a:p>
        <a:p>
          <a:r>
            <a:rPr kumimoji="1" lang="ja-JP" altLang="ja-JP" sz="1100">
              <a:solidFill>
                <a:schemeClr val="dk1"/>
              </a:solidFill>
              <a:effectLst/>
              <a:latin typeface="+mn-lt"/>
              <a:ea typeface="+mn-ea"/>
              <a:cs typeface="+mn-cs"/>
            </a:rPr>
            <a:t>・教育基金　　　　　：　教育施設の建設等に要する経費の財源</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a:t>
          </a:r>
          <a:r>
            <a:rPr kumimoji="1" lang="en-US" altLang="ja-JP" sz="1100">
              <a:solidFill>
                <a:schemeClr val="dk1"/>
              </a:solidFill>
              <a:effectLst/>
              <a:latin typeface="+mn-lt"/>
              <a:ea typeface="+mn-ea"/>
              <a:cs typeface="+mn-cs"/>
            </a:rPr>
            <a:t>201,604</a:t>
          </a:r>
          <a:r>
            <a:rPr kumimoji="1" lang="ja-JP" altLang="ja-JP" sz="1100">
              <a:solidFill>
                <a:schemeClr val="dk1"/>
              </a:solidFill>
              <a:effectLst/>
              <a:latin typeface="+mn-lt"/>
              <a:ea typeface="+mn-ea"/>
              <a:cs typeface="+mn-cs"/>
            </a:rPr>
            <a:t>千円の増加（うち財産運用収入（利子分）</a:t>
          </a:r>
          <a:r>
            <a:rPr kumimoji="1" lang="en-US" altLang="ja-JP" sz="1100">
              <a:solidFill>
                <a:schemeClr val="dk1"/>
              </a:solidFill>
              <a:effectLst/>
              <a:latin typeface="+mn-lt"/>
              <a:ea typeface="+mn-ea"/>
              <a:cs typeface="+mn-cs"/>
            </a:rPr>
            <a:t>1,604</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教育基金：</a:t>
          </a:r>
          <a:r>
            <a:rPr kumimoji="1" lang="en-US" altLang="ja-JP" sz="1100">
              <a:solidFill>
                <a:schemeClr val="dk1"/>
              </a:solidFill>
              <a:effectLst/>
              <a:latin typeface="+mn-lt"/>
              <a:ea typeface="+mn-ea"/>
              <a:cs typeface="+mn-cs"/>
            </a:rPr>
            <a:t>41,319</a:t>
          </a:r>
          <a:r>
            <a:rPr kumimoji="1" lang="ja-JP" altLang="ja-JP" sz="1100">
              <a:solidFill>
                <a:schemeClr val="dk1"/>
              </a:solidFill>
              <a:effectLst/>
              <a:latin typeface="+mn-lt"/>
              <a:ea typeface="+mn-ea"/>
              <a:cs typeface="+mn-cs"/>
            </a:rPr>
            <a:t>千円（うち財産運用収入（利子分）</a:t>
          </a:r>
          <a:r>
            <a:rPr kumimoji="1" lang="en-US" altLang="ja-JP" sz="1100">
              <a:solidFill>
                <a:schemeClr val="dk1"/>
              </a:solidFill>
              <a:effectLst/>
              <a:latin typeface="+mn-lt"/>
              <a:ea typeface="+mn-ea"/>
              <a:cs typeface="+mn-cs"/>
            </a:rPr>
            <a:t>319</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・公共施設整備基金：公共施設における新規整備及び長寿命化事業が今後も継続的に予定されているため、　　　　　　　　　　　　　　　　　　　　　</a:t>
          </a:r>
          <a:endParaRPr lang="ja-JP" altLang="ja-JP" sz="1400">
            <a:effectLst/>
          </a:endParaRPr>
        </a:p>
        <a:p>
          <a:r>
            <a:rPr kumimoji="1" lang="ja-JP" altLang="ja-JP" sz="1100">
              <a:solidFill>
                <a:schemeClr val="dk1"/>
              </a:solidFill>
              <a:effectLst/>
              <a:latin typeface="+mn-lt"/>
              <a:ea typeface="+mn-ea"/>
              <a:cs typeface="+mn-cs"/>
            </a:rPr>
            <a:t>　　　　　　　　　　一般財源の金額に応じて継続的に取崩しを行っていく。</a:t>
          </a:r>
          <a:endParaRPr lang="ja-JP" altLang="ja-JP" sz="1400">
            <a:effectLst/>
          </a:endParaRPr>
        </a:p>
        <a:p>
          <a:r>
            <a:rPr kumimoji="1" lang="ja-JP" altLang="ja-JP" sz="1100">
              <a:solidFill>
                <a:schemeClr val="dk1"/>
              </a:solidFill>
              <a:effectLst/>
              <a:latin typeface="+mn-lt"/>
              <a:ea typeface="+mn-ea"/>
              <a:cs typeface="+mn-cs"/>
            </a:rPr>
            <a:t>・教育基金　　　　：今後実施される事業に対して必要に応じ、その償還の一部に取り崩すことも検討していく。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取崩額：</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積立額：</a:t>
          </a:r>
          <a:r>
            <a:rPr kumimoji="1" lang="en-US" altLang="ja-JP" sz="1100">
              <a:solidFill>
                <a:schemeClr val="dk1"/>
              </a:solidFill>
              <a:effectLst/>
              <a:latin typeface="+mn-lt"/>
              <a:ea typeface="+mn-ea"/>
              <a:cs typeface="+mn-cs"/>
            </a:rPr>
            <a:t>283,038</a:t>
          </a:r>
          <a:r>
            <a:rPr kumimoji="1" lang="ja-JP" altLang="ja-JP" sz="1100">
              <a:solidFill>
                <a:schemeClr val="dk1"/>
              </a:solidFill>
              <a:effectLst/>
              <a:latin typeface="+mn-lt"/>
              <a:ea typeface="+mn-ea"/>
              <a:cs typeface="+mn-cs"/>
            </a:rPr>
            <a:t>千円（うち財産運用収入（利子分</a:t>
          </a:r>
          <a:r>
            <a:rPr kumimoji="1" lang="en-US" altLang="ja-JP" sz="1100">
              <a:solidFill>
                <a:schemeClr val="dk1"/>
              </a:solidFill>
              <a:effectLst/>
              <a:latin typeface="+mn-lt"/>
              <a:ea typeface="+mn-ea"/>
              <a:cs typeface="+mn-cs"/>
            </a:rPr>
            <a:t>)3,038</a:t>
          </a:r>
          <a:r>
            <a:rPr kumimoji="1" lang="ja-JP" altLang="ja-JP" sz="1100">
              <a:solidFill>
                <a:schemeClr val="dk1"/>
              </a:solidFill>
              <a:effectLst/>
              <a:latin typeface="+mn-lt"/>
              <a:ea typeface="+mn-ea"/>
              <a:cs typeface="+mn-cs"/>
            </a:rPr>
            <a:t>千円、及び令和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年度決算剰余金の一部</a:t>
          </a:r>
          <a:r>
            <a:rPr kumimoji="1" lang="en-US" altLang="ja-JP" sz="1100">
              <a:solidFill>
                <a:schemeClr val="dk1"/>
              </a:solidFill>
              <a:effectLst/>
              <a:latin typeface="+mn-lt"/>
              <a:ea typeface="+mn-ea"/>
              <a:cs typeface="+mn-cs"/>
            </a:rPr>
            <a:t>280,000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基金全体</a:t>
          </a:r>
          <a:r>
            <a:rPr kumimoji="1" lang="ja-JP" altLang="en-US" sz="1100">
              <a:solidFill>
                <a:schemeClr val="dk1"/>
              </a:solidFill>
              <a:effectLst/>
              <a:latin typeface="+mn-lt"/>
              <a:ea typeface="+mn-ea"/>
              <a:cs typeface="+mn-cs"/>
            </a:rPr>
            <a:t>は増加</a:t>
          </a:r>
          <a:r>
            <a:rPr kumimoji="1" lang="ja-JP" altLang="ja-JP" sz="1100">
              <a:solidFill>
                <a:schemeClr val="dk1"/>
              </a:solidFill>
              <a:effectLst/>
              <a:latin typeface="+mn-lt"/>
              <a:ea typeface="+mn-ea"/>
              <a:cs typeface="+mn-cs"/>
            </a:rPr>
            <a:t>傾向に</a:t>
          </a:r>
          <a:r>
            <a:rPr kumimoji="1" lang="ja-JP" altLang="en-US" sz="1100">
              <a:solidFill>
                <a:schemeClr val="dk1"/>
              </a:solidFill>
              <a:effectLst/>
              <a:latin typeface="+mn-lt"/>
              <a:ea typeface="+mn-ea"/>
              <a:cs typeface="+mn-cs"/>
            </a:rPr>
            <a:t>あるものの、</a:t>
          </a:r>
          <a:r>
            <a:rPr kumimoji="1" lang="ja-JP" altLang="ja-JP" sz="1100">
              <a:solidFill>
                <a:schemeClr val="dk1"/>
              </a:solidFill>
              <a:effectLst/>
              <a:latin typeface="+mn-lt"/>
              <a:ea typeface="+mn-ea"/>
              <a:cs typeface="+mn-cs"/>
            </a:rPr>
            <a:t>財政調整基金残高において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前年度比マイナスとなっている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基金積立については、今後も</a:t>
          </a:r>
          <a:r>
            <a:rPr kumimoji="1" lang="ja-JP" altLang="ja-JP" sz="1100">
              <a:solidFill>
                <a:schemeClr val="dk1"/>
              </a:solidFill>
              <a:effectLst/>
              <a:latin typeface="+mn-lt"/>
              <a:ea typeface="+mn-ea"/>
              <a:cs typeface="+mn-cs"/>
            </a:rPr>
            <a:t>使途の明確化を図り、実施される事業に対して必要に応じた取崩と積立を行っていく。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取崩額：</a:t>
          </a:r>
          <a:r>
            <a:rPr kumimoji="1" lang="en-US" altLang="ja-JP" sz="1100">
              <a:solidFill>
                <a:schemeClr val="dk1"/>
              </a:solidFill>
              <a:effectLst/>
              <a:latin typeface="+mn-lt"/>
              <a:ea typeface="+mn-ea"/>
              <a:cs typeface="+mn-cs"/>
            </a:rPr>
            <a:t>22,845</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endParaRPr lang="ja-JP" altLang="ja-JP" sz="1400">
            <a:effectLst/>
          </a:endParaRPr>
        </a:p>
        <a:p>
          <a:r>
            <a:rPr kumimoji="1" lang="ja-JP" altLang="ja-JP" sz="1100">
              <a:solidFill>
                <a:schemeClr val="dk1"/>
              </a:solidFill>
              <a:effectLst/>
              <a:latin typeface="+mn-lt"/>
              <a:ea typeface="+mn-ea"/>
              <a:cs typeface="+mn-cs"/>
            </a:rPr>
            <a:t>積立額：</a:t>
          </a:r>
          <a:r>
            <a:rPr kumimoji="1" lang="en-US" altLang="ja-JP" sz="1100">
              <a:solidFill>
                <a:schemeClr val="dk1"/>
              </a:solidFill>
              <a:effectLst/>
              <a:latin typeface="+mn-lt"/>
              <a:ea typeface="+mn-ea"/>
              <a:cs typeface="+mn-cs"/>
            </a:rPr>
            <a:t>62,068</a:t>
          </a:r>
          <a:r>
            <a:rPr kumimoji="1" lang="ja-JP" altLang="ja-JP" sz="1100">
              <a:solidFill>
                <a:schemeClr val="dk1"/>
              </a:solidFill>
              <a:effectLst/>
              <a:latin typeface="+mn-lt"/>
              <a:ea typeface="+mn-ea"/>
              <a:cs typeface="+mn-cs"/>
            </a:rPr>
            <a:t>千円（うち財産運用収入（利子分</a:t>
          </a:r>
          <a:r>
            <a:rPr kumimoji="1" lang="en-US" altLang="ja-JP" sz="1100">
              <a:solidFill>
                <a:schemeClr val="dk1"/>
              </a:solidFill>
              <a:effectLst/>
              <a:latin typeface="+mn-lt"/>
              <a:ea typeface="+mn-ea"/>
              <a:cs typeface="+mn-cs"/>
            </a:rPr>
            <a:t>)698</a:t>
          </a:r>
          <a:r>
            <a:rPr kumimoji="1" lang="ja-JP" altLang="ja-JP" sz="1100">
              <a:solidFill>
                <a:schemeClr val="dk1"/>
              </a:solidFill>
              <a:effectLst/>
              <a:latin typeface="+mn-lt"/>
              <a:ea typeface="+mn-ea"/>
              <a:cs typeface="+mn-cs"/>
            </a:rPr>
            <a:t>千円、及び臨時財政対策債償還に充てられる財源として追加交付された普通交付税</a:t>
          </a:r>
          <a:r>
            <a:rPr kumimoji="1" lang="en-US" altLang="ja-JP" sz="1100">
              <a:solidFill>
                <a:schemeClr val="dk1"/>
              </a:solidFill>
              <a:effectLst/>
              <a:latin typeface="+mn-lt"/>
              <a:ea typeface="+mn-ea"/>
              <a:cs typeface="+mn-cs"/>
            </a:rPr>
            <a:t>61,370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将来の償還のための財源として適切に取り崩していく。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40,758
39,508
107.01
15,740,198
15,107,732
524,701
10,096,887
9,301,490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近年は類似団体内平均値を上回って推移している。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比では、</a:t>
          </a:r>
          <a:r>
            <a:rPr kumimoji="1" lang="ja-JP" altLang="ja-JP" sz="1100">
              <a:solidFill>
                <a:sysClr val="windowText" lastClr="000000"/>
              </a:solidFill>
              <a:effectLst/>
              <a:latin typeface="+mn-lt"/>
              <a:ea typeface="+mn-ea"/>
              <a:cs typeface="+mn-cs"/>
            </a:rPr>
            <a:t>基準財政収入額</a:t>
          </a:r>
          <a:r>
            <a:rPr kumimoji="1" lang="ja-JP" altLang="en-US" sz="1100">
              <a:solidFill>
                <a:sysClr val="windowText" lastClr="000000"/>
              </a:solidFill>
              <a:effectLst/>
              <a:latin typeface="+mn-lt"/>
              <a:ea typeface="+mn-ea"/>
              <a:cs typeface="+mn-cs"/>
            </a:rPr>
            <a:t>では地方税及び地方消費税交付金の減少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基準財政需要額</a:t>
          </a:r>
          <a:r>
            <a:rPr kumimoji="1" lang="ja-JP" altLang="en-US" sz="1100">
              <a:solidFill>
                <a:sysClr val="windowText" lastClr="000000"/>
              </a:solidFill>
              <a:effectLst/>
              <a:latin typeface="+mn-lt"/>
              <a:ea typeface="+mn-ea"/>
              <a:cs typeface="+mn-cs"/>
            </a:rPr>
            <a:t>では給与改定費を含む個別算定経費及び包括算定経費</a:t>
          </a:r>
          <a:r>
            <a:rPr kumimoji="1" lang="ja-JP" altLang="ja-JP" sz="1100">
              <a:solidFill>
                <a:sysClr val="windowText" lastClr="000000"/>
              </a:solidFill>
              <a:effectLst/>
              <a:latin typeface="+mn-lt"/>
              <a:ea typeface="+mn-ea"/>
              <a:cs typeface="+mn-cs"/>
            </a:rPr>
            <a:t>の増加</a:t>
          </a:r>
          <a:r>
            <a:rPr kumimoji="1" lang="ja-JP" altLang="en-US" sz="1100">
              <a:solidFill>
                <a:sysClr val="windowText" lastClr="000000"/>
              </a:solidFill>
              <a:effectLst/>
              <a:latin typeface="+mn-lt"/>
              <a:ea typeface="+mn-ea"/>
              <a:cs typeface="+mn-cs"/>
            </a:rPr>
            <a:t>があったが</a:t>
          </a:r>
          <a:r>
            <a:rPr kumimoji="1" lang="ja-JP" altLang="ja-JP" sz="1100">
              <a:solidFill>
                <a:sysClr val="windowText" lastClr="000000"/>
              </a:solidFill>
              <a:effectLst/>
              <a:latin typeface="+mn-lt"/>
              <a:ea typeface="+mn-ea"/>
              <a:cs typeface="+mn-cs"/>
            </a:rPr>
            <a:t>、財政力指数は</a:t>
          </a:r>
          <a:r>
            <a:rPr kumimoji="1" lang="ja-JP" altLang="en-US" sz="1100">
              <a:solidFill>
                <a:sysClr val="windowText" lastClr="000000"/>
              </a:solidFill>
              <a:effectLst/>
              <a:latin typeface="+mn-lt"/>
              <a:ea typeface="+mn-ea"/>
              <a:cs typeface="+mn-cs"/>
            </a:rPr>
            <a:t>横ばいとなった</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今後においても更なる徴収業務の強化に取り組み、財政基盤の強化に努める。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9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143228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年度比</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a:t>
          </a:r>
          <a:r>
            <a:rPr kumimoji="1" lang="ja-JP" altLang="en-US" sz="1100">
              <a:solidFill>
                <a:sysClr val="windowText" lastClr="000000"/>
              </a:solidFill>
              <a:effectLst/>
              <a:latin typeface="+mn-lt"/>
              <a:ea typeface="+mn-ea"/>
              <a:cs typeface="+mn-cs"/>
            </a:rPr>
            <a:t>ト増加し</a:t>
          </a:r>
          <a:r>
            <a:rPr kumimoji="1" lang="ja-JP" altLang="ja-JP" sz="1100">
              <a:solidFill>
                <a:sysClr val="windowText" lastClr="000000"/>
              </a:solidFill>
              <a:effectLst/>
              <a:latin typeface="+mn-lt"/>
              <a:ea typeface="+mn-ea"/>
              <a:cs typeface="+mn-cs"/>
            </a:rPr>
            <a:t>、類似団体内平均値を上回って推移している。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人件費や社会保障費などの義務的経費の増加により経常収支比率が高く推移しており、今後においても、</a:t>
          </a:r>
          <a:r>
            <a:rPr kumimoji="1" lang="ja-JP" altLang="en-US" sz="1100">
              <a:solidFill>
                <a:sysClr val="windowText" lastClr="000000"/>
              </a:solidFill>
              <a:effectLst/>
              <a:latin typeface="+mn-lt"/>
              <a:ea typeface="+mn-ea"/>
              <a:cs typeface="+mn-cs"/>
            </a:rPr>
            <a:t>社会福祉関係における扶助費の増加</a:t>
          </a:r>
          <a:r>
            <a:rPr kumimoji="1" lang="ja-JP" altLang="ja-JP" sz="1100">
              <a:solidFill>
                <a:sysClr val="windowText" lastClr="000000"/>
              </a:solidFill>
              <a:effectLst/>
              <a:latin typeface="+mn-lt"/>
              <a:ea typeface="+mn-ea"/>
              <a:cs typeface="+mn-cs"/>
            </a:rPr>
            <a:t>により財政の硬直化が進むことが見込まれる。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税、使用料及び手数料等の財源確保や行政コストの削減を図り、限られた財源の中で、費用対効果に留意しつつ事業や施策を取捨選択し、持続可能な財政運営を行う必要がある。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136948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30654"/>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62</xdr:row>
      <xdr:rowOff>144992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30654"/>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62</xdr:row>
      <xdr:rowOff>144992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37613"/>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62</xdr:row>
      <xdr:rowOff>128905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761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86148</xdr:rowOff>
    </xdr:from>
    <xdr:to>
      <xdr:col>23</xdr:col>
      <xdr:colOff>184150</xdr:colOff>
      <xdr:row>63</xdr:row>
      <xdr:rowOff>16298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58225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8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94192</xdr:rowOff>
    </xdr:from>
    <xdr:to>
      <xdr:col>15</xdr:col>
      <xdr:colOff>133350</xdr:colOff>
      <xdr:row>63</xdr:row>
      <xdr:rowOff>24342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28363</xdr:rowOff>
    </xdr:from>
    <xdr:to>
      <xdr:col>11</xdr:col>
      <xdr:colOff>82550</xdr:colOff>
      <xdr:row>61</xdr:row>
      <xdr:rowOff>129963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令和６年度も引き続き類似団体内平均値比</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下回る結果となった。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しかしながら、当町単独での消防の運営や保育園、小学校の給食の直営での実施に加えて、保育園、幼稚園における障がい児加配等にも注力しており、民生費、消防費及び教育費の人件費について特に高い数値で推移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今後においては、多様化した住民ニーズに的確に対応しながら行政コストの削減に努める。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63238</xdr:rowOff>
    </xdr:from>
    <xdr:to>
      <xdr:col>23</xdr:col>
      <xdr:colOff>133350</xdr:colOff>
      <xdr:row>84</xdr:row>
      <xdr:rowOff>5673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3588"/>
          <a:ext cx="838200" cy="1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46782</xdr:rowOff>
    </xdr:from>
    <xdr:to>
      <xdr:col>19</xdr:col>
      <xdr:colOff>133350</xdr:colOff>
      <xdr:row>83</xdr:row>
      <xdr:rowOff>63238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77132"/>
          <a:ext cx="889000" cy="1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46782</xdr:rowOff>
    </xdr:from>
    <xdr:to>
      <xdr:col>15</xdr:col>
      <xdr:colOff>82550</xdr:colOff>
      <xdr:row>83</xdr:row>
      <xdr:rowOff>97242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77132"/>
          <a:ext cx="889000" cy="5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116112</xdr:rowOff>
    </xdr:from>
    <xdr:to>
      <xdr:col>11</xdr:col>
      <xdr:colOff>31750</xdr:colOff>
      <xdr:row>83</xdr:row>
      <xdr:rowOff>97242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75012"/>
          <a:ext cx="889000" cy="15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126323</xdr:rowOff>
    </xdr:from>
    <xdr:to>
      <xdr:col>23</xdr:col>
      <xdr:colOff>184150</xdr:colOff>
      <xdr:row>84</xdr:row>
      <xdr:rowOff>56473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142850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12438</xdr:rowOff>
    </xdr:from>
    <xdr:to>
      <xdr:col>19</xdr:col>
      <xdr:colOff>184150</xdr:colOff>
      <xdr:row>83</xdr:row>
      <xdr:rowOff>114038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124215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1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167432</xdr:rowOff>
    </xdr:from>
    <xdr:to>
      <xdr:col>15</xdr:col>
      <xdr:colOff>133350</xdr:colOff>
      <xdr:row>83</xdr:row>
      <xdr:rowOff>97582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107759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46442</xdr:rowOff>
    </xdr:from>
    <xdr:to>
      <xdr:col>11</xdr:col>
      <xdr:colOff>82550</xdr:colOff>
      <xdr:row>83</xdr:row>
      <xdr:rowOff>148042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158219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4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65312</xdr:rowOff>
    </xdr:from>
    <xdr:to>
      <xdr:col>7</xdr:col>
      <xdr:colOff>31750</xdr:colOff>
      <xdr:row>82</xdr:row>
      <xdr:rowOff>166912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5639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類似団体内平均値も上回って推移</a:t>
          </a:r>
          <a:r>
            <a:rPr kumimoji="1" lang="ja-JP" altLang="en-US" sz="1100">
              <a:solidFill>
                <a:schemeClr val="dk1"/>
              </a:solidFill>
              <a:effectLst/>
              <a:latin typeface="+mn-lt"/>
              <a:ea typeface="+mn-ea"/>
              <a:cs typeface="+mn-cs"/>
            </a:rPr>
            <a:t>するも、</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。今後も地域の民間企業の平均給与の状況及び町財政の状況等を踏まえ、引き続き給与の適正化に努める。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170391</xdr:rowOff>
    </xdr:from>
    <xdr:to>
      <xdr:col>81</xdr:col>
      <xdr:colOff>44450</xdr:colOff>
      <xdr:row>90</xdr:row>
      <xdr:rowOff>39159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4294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110066</xdr:rowOff>
    </xdr:from>
    <xdr:to>
      <xdr:col>77</xdr:col>
      <xdr:colOff>44450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3691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110066</xdr:rowOff>
    </xdr:from>
    <xdr:to>
      <xdr:col>72</xdr:col>
      <xdr:colOff>203200</xdr:colOff>
      <xdr:row>90</xdr:row>
      <xdr:rowOff>79375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3691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39159</xdr:rowOff>
    </xdr:from>
    <xdr:to>
      <xdr:col>68</xdr:col>
      <xdr:colOff>152400</xdr:colOff>
      <xdr:row>90</xdr:row>
      <xdr:rowOff>79375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4696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119591</xdr:rowOff>
    </xdr:from>
    <xdr:to>
      <xdr:col>81</xdr:col>
      <xdr:colOff>95250</xdr:colOff>
      <xdr:row>90</xdr:row>
      <xdr:rowOff>49741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15468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7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159809</xdr:rowOff>
    </xdr:from>
    <xdr:to>
      <xdr:col>77</xdr:col>
      <xdr:colOff>95250</xdr:colOff>
      <xdr:row>90</xdr:row>
      <xdr:rowOff>89959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74736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505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59266</xdr:rowOff>
    </xdr:from>
    <xdr:to>
      <xdr:col>73</xdr:col>
      <xdr:colOff>44450</xdr:colOff>
      <xdr:row>89</xdr:row>
      <xdr:rowOff>160866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145643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28575</xdr:rowOff>
    </xdr:from>
    <xdr:to>
      <xdr:col>68</xdr:col>
      <xdr:colOff>203200</xdr:colOff>
      <xdr:row>90</xdr:row>
      <xdr:rowOff>130175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114952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5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159809</xdr:rowOff>
    </xdr:from>
    <xdr:to>
      <xdr:col>64</xdr:col>
      <xdr:colOff>152400</xdr:colOff>
      <xdr:row>90</xdr:row>
      <xdr:rowOff>89959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74736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50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定員数の増加に合わせて人件費も増加傾向にあることから、今後についても引き続き適正な定員管理の実施に努める。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1360</xdr:rowOff>
    </xdr:from>
    <xdr:to>
      <xdr:col>81</xdr:col>
      <xdr:colOff>44450</xdr:colOff>
      <xdr:row>62</xdr:row>
      <xdr:rowOff>8255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31260"/>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8255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2953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160746</xdr:rowOff>
    </xdr:from>
    <xdr:to>
      <xdr:col>72</xdr:col>
      <xdr:colOff>203200</xdr:colOff>
      <xdr:row>61</xdr:row>
      <xdr:rowOff>171087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91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61</xdr:row>
      <xdr:rowOff>160746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402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122010</xdr:rowOff>
    </xdr:from>
    <xdr:to>
      <xdr:col>81</xdr:col>
      <xdr:colOff>95250</xdr:colOff>
      <xdr:row>62</xdr:row>
      <xdr:rowOff>52160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94087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5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120287</xdr:rowOff>
    </xdr:from>
    <xdr:to>
      <xdr:col>73</xdr:col>
      <xdr:colOff>44450</xdr:colOff>
      <xdr:row>62</xdr:row>
      <xdr:rowOff>50437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109946</xdr:rowOff>
    </xdr:from>
    <xdr:to>
      <xdr:col>68</xdr:col>
      <xdr:colOff>203200</xdr:colOff>
      <xdr:row>62</xdr:row>
      <xdr:rowOff>40096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類似団体内平均値比</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ポイント下回っており、</a:t>
          </a:r>
          <a:r>
            <a:rPr kumimoji="1" lang="ja-JP" altLang="ja-JP" sz="1100" u="sng">
              <a:solidFill>
                <a:schemeClr val="dk1"/>
              </a:solidFill>
              <a:effectLst/>
              <a:latin typeface="+mn-lt"/>
              <a:ea typeface="+mn-ea"/>
              <a:cs typeface="+mn-cs"/>
            </a:rPr>
            <a:t>令和</a:t>
          </a:r>
          <a:r>
            <a:rPr kumimoji="1" lang="ja-JP" altLang="en-US" sz="1100" u="sng">
              <a:solidFill>
                <a:schemeClr val="dk1"/>
              </a:solidFill>
              <a:effectLst/>
              <a:latin typeface="+mn-lt"/>
              <a:ea typeface="+mn-ea"/>
              <a:cs typeface="+mn-cs"/>
            </a:rPr>
            <a:t>６</a:t>
          </a:r>
          <a:r>
            <a:rPr kumimoji="1" lang="ja-JP" altLang="ja-JP" sz="1100" u="sng">
              <a:solidFill>
                <a:schemeClr val="dk1"/>
              </a:solidFill>
              <a:effectLst/>
              <a:latin typeface="+mn-lt"/>
              <a:ea typeface="+mn-ea"/>
              <a:cs typeface="+mn-cs"/>
            </a:rPr>
            <a:t>年度単年</a:t>
          </a:r>
          <a:r>
            <a:rPr kumimoji="1" lang="ja-JP" altLang="ja-JP" sz="1100">
              <a:solidFill>
                <a:schemeClr val="dk1"/>
              </a:solidFill>
              <a:effectLst/>
              <a:latin typeface="+mn-lt"/>
              <a:ea typeface="+mn-ea"/>
              <a:cs typeface="+mn-cs"/>
            </a:rPr>
            <a:t>での実質公債費比率は前年度比△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ポイントとなったが、</a:t>
          </a:r>
          <a:r>
            <a:rPr kumimoji="1" lang="ja-JP" altLang="en-US" sz="1100">
              <a:solidFill>
                <a:schemeClr val="dk1"/>
              </a:solidFill>
              <a:effectLst/>
              <a:latin typeface="+mn-lt"/>
              <a:ea typeface="+mn-ea"/>
              <a:cs typeface="+mn-cs"/>
            </a:rPr>
            <a:t>３カ年平均では</a:t>
          </a:r>
          <a:r>
            <a:rPr kumimoji="1" lang="ja-JP" altLang="ja-JP" sz="1100">
              <a:solidFill>
                <a:schemeClr val="dk1"/>
              </a:solidFill>
              <a:effectLst/>
              <a:latin typeface="+mn-lt"/>
              <a:ea typeface="+mn-ea"/>
              <a:cs typeface="+mn-cs"/>
            </a:rPr>
            <a:t>近年上昇傾向にあ</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３カ年平均での実質公債費比率が増加</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要因としては、令和４年度から開始した清掃センター整備事業などの高額な元金償還が主に影響していると捉える。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今後も起債抑制をや基準財政需要額に算入される地方債を中心に借入を行うなど、将来の公債費の推移を把握しながら、最少の経費で最大の事業効果をあげることができるよう財政運営を図る。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151384</xdr:rowOff>
    </xdr:from>
    <xdr:to>
      <xdr:col>81</xdr:col>
      <xdr:colOff>44450</xdr:colOff>
      <xdr:row>38</xdr:row>
      <xdr:rowOff>161036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664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151384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471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132080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5699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168402</xdr:rowOff>
    </xdr:from>
    <xdr:to>
      <xdr:col>68</xdr:col>
      <xdr:colOff>152400</xdr:colOff>
      <xdr:row>38</xdr:row>
      <xdr:rowOff>54864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5120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126763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100584</xdr:rowOff>
    </xdr:from>
    <xdr:to>
      <xdr:col>77</xdr:col>
      <xdr:colOff>95250</xdr:colOff>
      <xdr:row>39</xdr:row>
      <xdr:rowOff>30734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40911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8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4064</xdr:rowOff>
    </xdr:from>
    <xdr:to>
      <xdr:col>68</xdr:col>
      <xdr:colOff>203200</xdr:colOff>
      <xdr:row>38</xdr:row>
      <xdr:rowOff>105664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115841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117602</xdr:rowOff>
    </xdr:from>
    <xdr:to>
      <xdr:col>64</xdr:col>
      <xdr:colOff>152400</xdr:colOff>
      <xdr:row>38</xdr:row>
      <xdr:rowOff>47752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57929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無し（－）となっており、健全な数値を示している。主な要因として、起債抑制を行ってきたことにより、将来負担となる地方債現在高が比較的小さく表れているため、将来負担額が基金や基準財政需要額算入見込額などの充当可能財源等を下回ったことがあ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学校給食センター整備事業や廃棄物処理施設広域化整備事業</a:t>
          </a:r>
          <a:r>
            <a:rPr kumimoji="1" lang="ja-JP" altLang="ja-JP" sz="1100">
              <a:solidFill>
                <a:schemeClr val="dk1"/>
              </a:solidFill>
              <a:effectLst/>
              <a:latin typeface="+mn-lt"/>
              <a:ea typeface="+mn-ea"/>
              <a:cs typeface="+mn-cs"/>
            </a:rPr>
            <a:t>等により、基金残高の減少、地方債残高の増加が見込まれることから、将来負担比率に配慮しながら健全な財政運営に努め、住民サービスの提供と施設長寿命化を含む社会資本整備等を行う。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40,758
39,508
107.01
15,740,198
15,107,732
524,701
10,096,887
9,301,490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令和５年度比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ポイント増加し、類似団体内平均値比でも依然高い推移となっている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要因としては、給与改定に伴う職員給与費の増加及び退職者数の増加によるものであるほか、</a:t>
          </a:r>
          <a:r>
            <a:rPr kumimoji="1" lang="ja-JP" altLang="ja-JP" sz="1100">
              <a:solidFill>
                <a:schemeClr val="dk1"/>
              </a:solidFill>
              <a:effectLst/>
              <a:latin typeface="+mn-lt"/>
              <a:ea typeface="+mn-ea"/>
              <a:cs typeface="+mn-cs"/>
            </a:rPr>
            <a:t>当町は単独消防の運営や保育園</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小学校給食を直営で実施して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人件費の高い数値を示す要因となっている。</a:t>
          </a:r>
          <a:endParaRPr lang="ja-JP" altLang="ja-JP" sz="1400">
            <a:effectLst/>
          </a:endParaRPr>
        </a:p>
        <a:p>
          <a:r>
            <a:rPr kumimoji="1" lang="ja-JP" altLang="ja-JP" sz="1100">
              <a:solidFill>
                <a:schemeClr val="dk1"/>
              </a:solidFill>
              <a:effectLst/>
              <a:latin typeface="+mn-lt"/>
              <a:ea typeface="+mn-ea"/>
              <a:cs typeface="+mn-cs"/>
            </a:rPr>
            <a:t>今後においても事業見直し等を推進し、人件費水準の適正化に努める。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43180</xdr:rowOff>
    </xdr:from>
    <xdr:to>
      <xdr:col>24</xdr:col>
      <xdr:colOff>25400</xdr:colOff>
      <xdr:row>41</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011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01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08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41</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88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137160</xdr:rowOff>
    </xdr:from>
    <xdr:to>
      <xdr:col>24</xdr:col>
      <xdr:colOff>76200</xdr:colOff>
      <xdr:row>41</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163830</xdr:rowOff>
    </xdr:from>
    <xdr:to>
      <xdr:col>20</xdr:col>
      <xdr:colOff>38100</xdr:colOff>
      <xdr:row>40</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114300</xdr:rowOff>
    </xdr:from>
    <xdr:to>
      <xdr:col>15</xdr:col>
      <xdr:colOff>149225</xdr:colOff>
      <xdr:row>41</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26670</xdr:rowOff>
    </xdr:from>
    <xdr:to>
      <xdr:col>6</xdr:col>
      <xdr:colOff>171450</xdr:colOff>
      <xdr:row>41</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令和６年</a:t>
          </a:r>
          <a:r>
            <a:rPr kumimoji="1" lang="ja-JP" altLang="ja-JP" sz="1100">
              <a:solidFill>
                <a:schemeClr val="dk1"/>
              </a:solidFill>
              <a:effectLst/>
              <a:latin typeface="+mn-lt"/>
              <a:ea typeface="+mn-ea"/>
              <a:cs typeface="+mn-cs"/>
            </a:rPr>
            <a:t>度</a:t>
          </a:r>
          <a:r>
            <a:rPr kumimoji="1" lang="ja-JP" altLang="en-US" sz="1100">
              <a:solidFill>
                <a:schemeClr val="dk1"/>
              </a:solidFill>
              <a:effectLst/>
              <a:latin typeface="+mn-lt"/>
              <a:ea typeface="+mn-ea"/>
              <a:cs typeface="+mn-cs"/>
            </a:rPr>
            <a:t>は小学校給食の公会計化により前年度比増</a:t>
          </a:r>
          <a:r>
            <a:rPr kumimoji="1" lang="ja-JP" altLang="ja-JP" sz="1100">
              <a:solidFill>
                <a:schemeClr val="dk1"/>
              </a:solidFill>
              <a:effectLst/>
              <a:latin typeface="+mn-lt"/>
              <a:ea typeface="+mn-ea"/>
              <a:cs typeface="+mn-cs"/>
            </a:rPr>
            <a:t>となり、類似団体内平均値比よりも高い推移となっている。今後においては、物価上昇局面である</a:t>
          </a:r>
          <a:r>
            <a:rPr kumimoji="1" lang="ja-JP" altLang="en-US" sz="1100">
              <a:solidFill>
                <a:schemeClr val="dk1"/>
              </a:solidFill>
              <a:effectLst/>
              <a:latin typeface="+mn-lt"/>
              <a:ea typeface="+mn-ea"/>
              <a:cs typeface="+mn-cs"/>
            </a:rPr>
            <a:t>ことも踏まえ</a:t>
          </a:r>
          <a:r>
            <a:rPr kumimoji="1" lang="ja-JP" altLang="ja-JP" sz="1100">
              <a:solidFill>
                <a:schemeClr val="dk1"/>
              </a:solidFill>
              <a:effectLst/>
              <a:latin typeface="+mn-lt"/>
              <a:ea typeface="+mn-ea"/>
              <a:cs typeface="+mn-cs"/>
            </a:rPr>
            <a:t>、各種事業の見直しを行い、行政コストの削減に努める。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65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19</xdr:row>
      <xdr:rowOff>133350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6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152400</xdr:rowOff>
    </xdr:from>
    <xdr:to>
      <xdr:col>73</xdr:col>
      <xdr:colOff>180975</xdr:colOff>
      <xdr:row>19</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38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152400</xdr:rowOff>
    </xdr:from>
    <xdr:to>
      <xdr:col>69</xdr:col>
      <xdr:colOff>92075</xdr:colOff>
      <xdr:row>19</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3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120650</xdr:rowOff>
    </xdr:from>
    <xdr:to>
      <xdr:col>82</xdr:col>
      <xdr:colOff>158750</xdr:colOff>
      <xdr:row>20</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82550</xdr:rowOff>
    </xdr:from>
    <xdr:to>
      <xdr:col>74</xdr:col>
      <xdr:colOff>31750</xdr:colOff>
      <xdr:row>20</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101600</xdr:rowOff>
    </xdr:from>
    <xdr:to>
      <xdr:col>69</xdr:col>
      <xdr:colOff>142875</xdr:colOff>
      <xdr:row>19</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従来から類似団体内平均値比は下回って推移しているが、令和３年度以降数値</a:t>
          </a:r>
          <a:r>
            <a:rPr kumimoji="1" lang="ja-JP" altLang="en-US" sz="1100">
              <a:solidFill>
                <a:schemeClr val="dk1"/>
              </a:solidFill>
              <a:effectLst/>
              <a:latin typeface="+mn-lt"/>
              <a:ea typeface="+mn-ea"/>
              <a:cs typeface="+mn-cs"/>
            </a:rPr>
            <a:t>が徐々に</a:t>
          </a:r>
          <a:r>
            <a:rPr kumimoji="1" lang="ja-JP" altLang="ja-JP" sz="1100">
              <a:solidFill>
                <a:schemeClr val="dk1"/>
              </a:solidFill>
              <a:effectLst/>
              <a:latin typeface="+mn-lt"/>
              <a:ea typeface="+mn-ea"/>
              <a:cs typeface="+mn-cs"/>
            </a:rPr>
            <a:t>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社会保障費の増大</a:t>
          </a:r>
          <a:r>
            <a:rPr kumimoji="1" lang="ja-JP" altLang="en-US" sz="1100">
              <a:solidFill>
                <a:schemeClr val="dk1"/>
              </a:solidFill>
              <a:effectLst/>
              <a:latin typeface="+mn-lt"/>
              <a:ea typeface="+mn-ea"/>
              <a:cs typeface="+mn-cs"/>
            </a:rPr>
            <a:t>のほか、</a:t>
          </a:r>
          <a:r>
            <a:rPr kumimoji="1" lang="ja-JP" altLang="ja-JP" sz="1100">
              <a:solidFill>
                <a:schemeClr val="dk1"/>
              </a:solidFill>
              <a:effectLst/>
              <a:latin typeface="+mn-lt"/>
              <a:ea typeface="+mn-ea"/>
              <a:cs typeface="+mn-cs"/>
            </a:rPr>
            <a:t>物価高騰対応重点支援地方創生臨時交付金関連事業に係る費用の増加が影響している。</a:t>
          </a:r>
          <a:endParaRPr lang="ja-JP" altLang="ja-JP">
            <a:effectLst/>
          </a:endParaRPr>
        </a:p>
        <a:p>
          <a:r>
            <a:rPr kumimoji="1" lang="ja-JP" altLang="ja-JP" sz="1100">
              <a:solidFill>
                <a:schemeClr val="dk1"/>
              </a:solidFill>
              <a:effectLst/>
              <a:latin typeface="+mn-lt"/>
              <a:ea typeface="+mn-ea"/>
              <a:cs typeface="+mn-cs"/>
            </a:rPr>
            <a:t>国・県の動向を見極めながら事業や施策を精査し、住民に必要なサービスを提供していくよう努める。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15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55</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し、類似団体内平均値比では少し上回って推移している。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特別会計への繰出金の割合が大きく占めているため、負担区分に基づく適正な繰出金の支出に努めるが、</a:t>
          </a:r>
          <a:r>
            <a:rPr kumimoji="1" lang="ja-JP" altLang="en-US" sz="1100">
              <a:solidFill>
                <a:schemeClr val="dk1"/>
              </a:solidFill>
              <a:effectLst/>
              <a:latin typeface="+mn-lt"/>
              <a:ea typeface="+mn-ea"/>
              <a:cs typeface="+mn-cs"/>
            </a:rPr>
            <a:t>職員給与費や下水道事業における整備計画</a:t>
          </a:r>
          <a:r>
            <a:rPr kumimoji="1" lang="ja-JP" altLang="ja-JP" sz="1100">
              <a:solidFill>
                <a:schemeClr val="dk1"/>
              </a:solidFill>
              <a:effectLst/>
              <a:latin typeface="+mn-lt"/>
              <a:ea typeface="+mn-ea"/>
              <a:cs typeface="+mn-cs"/>
            </a:rPr>
            <a:t>への繰出金の増大が懸念される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0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58</xdr:row>
      <xdr:rowOff>101600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1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年度比</a:t>
          </a:r>
          <a:r>
            <a:rPr kumimoji="1" lang="ja-JP" altLang="en-US" sz="1100">
              <a:solidFill>
                <a:schemeClr val="dk1"/>
              </a:solidFill>
              <a:effectLst/>
              <a:latin typeface="+mn-lt"/>
              <a:ea typeface="+mn-ea"/>
              <a:cs typeface="+mn-cs"/>
            </a:rPr>
            <a:t>横ばいとなり、</a:t>
          </a:r>
          <a:r>
            <a:rPr kumimoji="1" lang="ja-JP" altLang="ja-JP" sz="1100">
              <a:solidFill>
                <a:schemeClr val="dk1"/>
              </a:solidFill>
              <a:effectLst/>
              <a:latin typeface="+mn-lt"/>
              <a:ea typeface="+mn-ea"/>
              <a:cs typeface="+mn-cs"/>
            </a:rPr>
            <a:t>類似団体内平均値比でも下回って推移している。下水道事業では未普及区域解消に向けた整備の継続が計画されており、補助費等が上昇していくことが予測されている。今後もより一層、公益性や事業効果の観点から補助金等の見直し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25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25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124714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類似団体内平均値よりも下回って推移</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令和６年度は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年度臨時財政対策債及び減税補てん債の償還終了に伴い、前年比数値は減少した。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しかしながら、給食センター整備事業等</a:t>
          </a:r>
          <a:r>
            <a:rPr kumimoji="1" lang="ja-JP" altLang="ja-JP" sz="1100">
              <a:solidFill>
                <a:schemeClr val="dk1"/>
              </a:solidFill>
              <a:effectLst/>
              <a:latin typeface="+mn-lt"/>
              <a:ea typeface="+mn-ea"/>
              <a:cs typeface="+mn-cs"/>
            </a:rPr>
            <a:t>公共施設の新規投資や施設の長寿命化事業等に係る資金調達</a:t>
          </a:r>
          <a:r>
            <a:rPr kumimoji="1" lang="ja-JP" altLang="en-US" sz="1100">
              <a:solidFill>
                <a:schemeClr val="dk1"/>
              </a:solidFill>
              <a:effectLst/>
              <a:latin typeface="+mn-lt"/>
              <a:ea typeface="+mn-ea"/>
              <a:cs typeface="+mn-cs"/>
            </a:rPr>
            <a:t>を踏まえ</a:t>
          </a:r>
          <a:r>
            <a:rPr kumimoji="1" lang="ja-JP" altLang="ja-JP" sz="1100">
              <a:solidFill>
                <a:schemeClr val="dk1"/>
              </a:solidFill>
              <a:effectLst/>
              <a:latin typeface="+mn-lt"/>
              <a:ea typeface="+mn-ea"/>
              <a:cs typeface="+mn-cs"/>
            </a:rPr>
            <a:t>、将来の公債費推移を予測しながら、より有利な借り入れにより、最少の経費で最大の効果をあげることができるよう事業を遂行</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120142</xdr:rowOff>
    </xdr:from>
    <xdr:to>
      <xdr:col>24</xdr:col>
      <xdr:colOff>25400</xdr:colOff>
      <xdr:row>76</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788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51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74422</xdr:rowOff>
    </xdr:from>
    <xdr:to>
      <xdr:col>11</xdr:col>
      <xdr:colOff>9525</xdr:colOff>
      <xdr:row>75</xdr:row>
      <xdr:rowOff>92710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33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69342</xdr:rowOff>
    </xdr:from>
    <xdr:to>
      <xdr:col>24</xdr:col>
      <xdr:colOff>76200</xdr:colOff>
      <xdr:row>75</xdr:row>
      <xdr:rowOff>170942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85869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し、類似団体内平均値よりも上回って推移している。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社会保障費の増大</a:t>
          </a:r>
          <a:r>
            <a:rPr kumimoji="1" lang="ja-JP" altLang="en-US" sz="1100">
              <a:solidFill>
                <a:schemeClr val="dk1"/>
              </a:solidFill>
              <a:effectLst/>
              <a:latin typeface="+mn-lt"/>
              <a:ea typeface="+mn-ea"/>
              <a:cs typeface="+mn-cs"/>
            </a:rPr>
            <a:t>や公債費負担の増加など、今後</a:t>
          </a:r>
          <a:r>
            <a:rPr kumimoji="1" lang="ja-JP" altLang="ja-JP" sz="1100">
              <a:solidFill>
                <a:schemeClr val="dk1"/>
              </a:solidFill>
              <a:effectLst/>
              <a:latin typeface="+mn-lt"/>
              <a:ea typeface="+mn-ea"/>
              <a:cs typeface="+mn-cs"/>
            </a:rPr>
            <a:t>更なる財政の硬直化が</a:t>
          </a:r>
          <a:r>
            <a:rPr kumimoji="1" lang="ja-JP" altLang="en-US" sz="1100">
              <a:solidFill>
                <a:schemeClr val="dk1"/>
              </a:solidFill>
              <a:effectLst/>
              <a:latin typeface="+mn-lt"/>
              <a:ea typeface="+mn-ea"/>
              <a:cs typeface="+mn-cs"/>
            </a:rPr>
            <a:t>懸念される。</a:t>
          </a:r>
          <a:r>
            <a:rPr kumimoji="1" lang="ja-JP" altLang="ja-JP" sz="1100">
              <a:solidFill>
                <a:schemeClr val="dk1"/>
              </a:solidFill>
              <a:effectLst/>
              <a:latin typeface="+mn-lt"/>
              <a:ea typeface="+mn-ea"/>
              <a:cs typeface="+mn-cs"/>
            </a:rPr>
            <a:t>財源の確保、行政コストの削減、事業・施策の取捨選択を図り、持続可能な財政運営</a:t>
          </a:r>
          <a:r>
            <a:rPr kumimoji="1" lang="ja-JP" altLang="en-US" sz="1100">
              <a:solidFill>
                <a:schemeClr val="dk1"/>
              </a:solidFill>
              <a:effectLst/>
              <a:latin typeface="+mn-lt"/>
              <a:ea typeface="+mn-ea"/>
              <a:cs typeface="+mn-cs"/>
            </a:rPr>
            <a:t>に取り組む。</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78</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269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78</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269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78</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532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78</xdr:row>
      <xdr:rowOff>140715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53213"/>
          <a:ext cx="8890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70449</xdr:rowOff>
    </xdr:from>
    <xdr:to>
      <xdr:col>29</xdr:col>
      <xdr:colOff>127000</xdr:colOff>
      <xdr:row>18</xdr:row>
      <xdr:rowOff>147046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04174"/>
          <a:ext cx="647700" cy="7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141429</xdr:rowOff>
    </xdr:from>
    <xdr:to>
      <xdr:col>26</xdr:col>
      <xdr:colOff>50800</xdr:colOff>
      <xdr:row>18</xdr:row>
      <xdr:rowOff>147046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75154"/>
          <a:ext cx="698500" cy="5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140433</xdr:rowOff>
    </xdr:from>
    <xdr:to>
      <xdr:col>22</xdr:col>
      <xdr:colOff>114300</xdr:colOff>
      <xdr:row>18</xdr:row>
      <xdr:rowOff>141429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74158"/>
          <a:ext cx="698500" cy="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140433</xdr:rowOff>
    </xdr:from>
    <xdr:to>
      <xdr:col>18</xdr:col>
      <xdr:colOff>177800</xdr:colOff>
      <xdr:row>19</xdr:row>
      <xdr:rowOff>24680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4158"/>
          <a:ext cx="698500" cy="5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19649</xdr:rowOff>
    </xdr:from>
    <xdr:to>
      <xdr:col>29</xdr:col>
      <xdr:colOff>177800</xdr:colOff>
      <xdr:row>18</xdr:row>
      <xdr:rowOff>121249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5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163176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96246</xdr:rowOff>
    </xdr:from>
    <xdr:to>
      <xdr:col>26</xdr:col>
      <xdr:colOff>101600</xdr:colOff>
      <xdr:row>19</xdr:row>
      <xdr:rowOff>26396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11173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90629</xdr:rowOff>
    </xdr:from>
    <xdr:to>
      <xdr:col>22</xdr:col>
      <xdr:colOff>165100</xdr:colOff>
      <xdr:row>19</xdr:row>
      <xdr:rowOff>20779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4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5556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89633</xdr:rowOff>
    </xdr:from>
    <xdr:to>
      <xdr:col>19</xdr:col>
      <xdr:colOff>38100</xdr:colOff>
      <xdr:row>19</xdr:row>
      <xdr:rowOff>19783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3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4560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145330</xdr:rowOff>
    </xdr:from>
    <xdr:to>
      <xdr:col>15</xdr:col>
      <xdr:colOff>101600</xdr:colOff>
      <xdr:row>19</xdr:row>
      <xdr:rowOff>75480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60257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6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180198</xdr:rowOff>
    </xdr:from>
    <xdr:to>
      <xdr:col>29</xdr:col>
      <xdr:colOff>127000</xdr:colOff>
      <xdr:row>37</xdr:row>
      <xdr:rowOff>196004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304898"/>
          <a:ext cx="647700" cy="1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179676</xdr:rowOff>
    </xdr:from>
    <xdr:to>
      <xdr:col>26</xdr:col>
      <xdr:colOff>50800</xdr:colOff>
      <xdr:row>37</xdr:row>
      <xdr:rowOff>180198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304376"/>
          <a:ext cx="698500" cy="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179676</xdr:rowOff>
    </xdr:from>
    <xdr:to>
      <xdr:col>22</xdr:col>
      <xdr:colOff>114300</xdr:colOff>
      <xdr:row>37</xdr:row>
      <xdr:rowOff>223502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304376"/>
          <a:ext cx="698500" cy="4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223502</xdr:rowOff>
    </xdr:from>
    <xdr:to>
      <xdr:col>18</xdr:col>
      <xdr:colOff>177800</xdr:colOff>
      <xdr:row>37</xdr:row>
      <xdr:rowOff>253416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348202"/>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145204</xdr:rowOff>
    </xdr:from>
    <xdr:to>
      <xdr:col>29</xdr:col>
      <xdr:colOff>177800</xdr:colOff>
      <xdr:row>37</xdr:row>
      <xdr:rowOff>246804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26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117281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4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129398</xdr:rowOff>
    </xdr:from>
    <xdr:to>
      <xdr:col>26</xdr:col>
      <xdr:colOff>101600</xdr:colOff>
      <xdr:row>37</xdr:row>
      <xdr:rowOff>230998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25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215775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34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128876</xdr:rowOff>
    </xdr:from>
    <xdr:to>
      <xdr:col>22</xdr:col>
      <xdr:colOff>165100</xdr:colOff>
      <xdr:row>37</xdr:row>
      <xdr:rowOff>230476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25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215253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172702</xdr:rowOff>
    </xdr:from>
    <xdr:to>
      <xdr:col>19</xdr:col>
      <xdr:colOff>38100</xdr:colOff>
      <xdr:row>37</xdr:row>
      <xdr:rowOff>274302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297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259079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38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202616</xdr:rowOff>
    </xdr:from>
    <xdr:to>
      <xdr:col>15</xdr:col>
      <xdr:colOff>101600</xdr:colOff>
      <xdr:row>37</xdr:row>
      <xdr:rowOff>304216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32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288993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41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40,758
39,508
107.01
15,740,198
15,107,732
524,701
10,096,887
9,301,490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131166</xdr:rowOff>
    </xdr:from>
    <xdr:to>
      <xdr:col>24</xdr:col>
      <xdr:colOff>63500</xdr:colOff>
      <xdr:row>36</xdr:row>
      <xdr:rowOff>66377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1916"/>
          <a:ext cx="838200" cy="10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66377</xdr:rowOff>
    </xdr:from>
    <xdr:to>
      <xdr:col>19</xdr:col>
      <xdr:colOff>177800</xdr:colOff>
      <xdr:row>36</xdr:row>
      <xdr:rowOff>91884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8577"/>
          <a:ext cx="889000" cy="2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91884</xdr:rowOff>
    </xdr:from>
    <xdr:to>
      <xdr:col>15</xdr:col>
      <xdr:colOff>50800</xdr:colOff>
      <xdr:row>36</xdr:row>
      <xdr:rowOff>100095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4084"/>
          <a:ext cx="8890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100095</xdr:rowOff>
    </xdr:from>
    <xdr:to>
      <xdr:col>10</xdr:col>
      <xdr:colOff>114300</xdr:colOff>
      <xdr:row>36</xdr:row>
      <xdr:rowOff>167761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2295"/>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80366</xdr:rowOff>
    </xdr:from>
    <xdr:to>
      <xdr:col>24</xdr:col>
      <xdr:colOff>114300</xdr:colOff>
      <xdr:row>36</xdr:row>
      <xdr:rowOff>10516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103243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15577</xdr:rowOff>
    </xdr:from>
    <xdr:to>
      <xdr:col>20</xdr:col>
      <xdr:colOff>38100</xdr:colOff>
      <xdr:row>36</xdr:row>
      <xdr:rowOff>117177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133704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6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41084</xdr:rowOff>
    </xdr:from>
    <xdr:to>
      <xdr:col>15</xdr:col>
      <xdr:colOff>101600</xdr:colOff>
      <xdr:row>36</xdr:row>
      <xdr:rowOff>142684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159211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49295</xdr:rowOff>
    </xdr:from>
    <xdr:to>
      <xdr:col>10</xdr:col>
      <xdr:colOff>165100</xdr:colOff>
      <xdr:row>36</xdr:row>
      <xdr:rowOff>150895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167422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9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116961</xdr:rowOff>
    </xdr:from>
    <xdr:to>
      <xdr:col>6</xdr:col>
      <xdr:colOff>38100</xdr:colOff>
      <xdr:row>37</xdr:row>
      <xdr:rowOff>47111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63638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6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120561</xdr:rowOff>
    </xdr:from>
    <xdr:to>
      <xdr:col>24</xdr:col>
      <xdr:colOff>63500</xdr:colOff>
      <xdr:row>57</xdr:row>
      <xdr:rowOff>39967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1761"/>
          <a:ext cx="838200" cy="9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32500</xdr:rowOff>
    </xdr:from>
    <xdr:to>
      <xdr:col>19</xdr:col>
      <xdr:colOff>177800</xdr:colOff>
      <xdr:row>57</xdr:row>
      <xdr:rowOff>39967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5150"/>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135903</xdr:rowOff>
    </xdr:from>
    <xdr:to>
      <xdr:col>15</xdr:col>
      <xdr:colOff>50800</xdr:colOff>
      <xdr:row>57</xdr:row>
      <xdr:rowOff>32500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37103"/>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135903</xdr:rowOff>
    </xdr:from>
    <xdr:to>
      <xdr:col>10</xdr:col>
      <xdr:colOff>114300</xdr:colOff>
      <xdr:row>57</xdr:row>
      <xdr:rowOff>144475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7103"/>
          <a:ext cx="889000" cy="18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69761</xdr:rowOff>
    </xdr:from>
    <xdr:to>
      <xdr:col>24</xdr:col>
      <xdr:colOff>114300</xdr:colOff>
      <xdr:row>56</xdr:row>
      <xdr:rowOff>171361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48188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160617</xdr:rowOff>
    </xdr:from>
    <xdr:to>
      <xdr:col>20</xdr:col>
      <xdr:colOff>38100</xdr:colOff>
      <xdr:row>57</xdr:row>
      <xdr:rowOff>90767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81894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153150</xdr:rowOff>
    </xdr:from>
    <xdr:to>
      <xdr:col>15</xdr:col>
      <xdr:colOff>101600</xdr:colOff>
      <xdr:row>57</xdr:row>
      <xdr:rowOff>83300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74427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85103</xdr:rowOff>
    </xdr:from>
    <xdr:to>
      <xdr:col>10</xdr:col>
      <xdr:colOff>165100</xdr:colOff>
      <xdr:row>57</xdr:row>
      <xdr:rowOff>15253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7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93675</xdr:rowOff>
    </xdr:from>
    <xdr:to>
      <xdr:col>6</xdr:col>
      <xdr:colOff>38100</xdr:colOff>
      <xdr:row>58</xdr:row>
      <xdr:rowOff>23825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67748</xdr:rowOff>
    </xdr:from>
    <xdr:to>
      <xdr:col>24</xdr:col>
      <xdr:colOff>63500</xdr:colOff>
      <xdr:row>76</xdr:row>
      <xdr:rowOff>69348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9794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65348</xdr:rowOff>
    </xdr:from>
    <xdr:to>
      <xdr:col>19</xdr:col>
      <xdr:colOff>177800</xdr:colOff>
      <xdr:row>76</xdr:row>
      <xdr:rowOff>67748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95548"/>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65348</xdr:rowOff>
    </xdr:from>
    <xdr:to>
      <xdr:col>15</xdr:col>
      <xdr:colOff>50800</xdr:colOff>
      <xdr:row>76</xdr:row>
      <xdr:rowOff>71692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95548"/>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167590</xdr:rowOff>
    </xdr:from>
    <xdr:to>
      <xdr:col>10</xdr:col>
      <xdr:colOff>114300</xdr:colOff>
      <xdr:row>76</xdr:row>
      <xdr:rowOff>71692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2634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18548</xdr:rowOff>
    </xdr:from>
    <xdr:to>
      <xdr:col>24</xdr:col>
      <xdr:colOff>114300</xdr:colOff>
      <xdr:row>76</xdr:row>
      <xdr:rowOff>120148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41425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16948</xdr:rowOff>
    </xdr:from>
    <xdr:to>
      <xdr:col>20</xdr:col>
      <xdr:colOff>38100</xdr:colOff>
      <xdr:row>76</xdr:row>
      <xdr:rowOff>118548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135075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2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14548</xdr:rowOff>
    </xdr:from>
    <xdr:to>
      <xdr:col>15</xdr:col>
      <xdr:colOff>101600</xdr:colOff>
      <xdr:row>76</xdr:row>
      <xdr:rowOff>116148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132675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1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20892</xdr:rowOff>
    </xdr:from>
    <xdr:to>
      <xdr:col>10</xdr:col>
      <xdr:colOff>165100</xdr:colOff>
      <xdr:row>76</xdr:row>
      <xdr:rowOff>122492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113619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4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116789</xdr:rowOff>
    </xdr:from>
    <xdr:to>
      <xdr:col>6</xdr:col>
      <xdr:colOff>38100</xdr:colOff>
      <xdr:row>76</xdr:row>
      <xdr:rowOff>46940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63466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5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7784</xdr:rowOff>
    </xdr:from>
    <xdr:to>
      <xdr:col>24</xdr:col>
      <xdr:colOff>63500</xdr:colOff>
      <xdr:row>97</xdr:row>
      <xdr:rowOff>123727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38434"/>
          <a:ext cx="838200" cy="1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123727</xdr:rowOff>
    </xdr:from>
    <xdr:to>
      <xdr:col>19</xdr:col>
      <xdr:colOff>177800</xdr:colOff>
      <xdr:row>98</xdr:row>
      <xdr:rowOff>36759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54377"/>
          <a:ext cx="889000" cy="8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12441</xdr:rowOff>
    </xdr:from>
    <xdr:to>
      <xdr:col>15</xdr:col>
      <xdr:colOff>50800</xdr:colOff>
      <xdr:row>98</xdr:row>
      <xdr:rowOff>36759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43091"/>
          <a:ext cx="889000" cy="19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12441</xdr:rowOff>
    </xdr:from>
    <xdr:to>
      <xdr:col>10</xdr:col>
      <xdr:colOff>114300</xdr:colOff>
      <xdr:row>98</xdr:row>
      <xdr:rowOff>170346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3091"/>
          <a:ext cx="889000" cy="3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128434</xdr:rowOff>
    </xdr:from>
    <xdr:to>
      <xdr:col>24</xdr:col>
      <xdr:colOff>114300</xdr:colOff>
      <xdr:row>97</xdr:row>
      <xdr:rowOff>58584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106861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72927</xdr:rowOff>
    </xdr:from>
    <xdr:to>
      <xdr:col>20</xdr:col>
      <xdr:colOff>38100</xdr:colOff>
      <xdr:row>98</xdr:row>
      <xdr:rowOff>3077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165654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9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157409</xdr:rowOff>
    </xdr:from>
    <xdr:to>
      <xdr:col>15</xdr:col>
      <xdr:colOff>101600</xdr:colOff>
      <xdr:row>98</xdr:row>
      <xdr:rowOff>87559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78686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133091</xdr:rowOff>
    </xdr:from>
    <xdr:to>
      <xdr:col>10</xdr:col>
      <xdr:colOff>165100</xdr:colOff>
      <xdr:row>97</xdr:row>
      <xdr:rowOff>63241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54368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119546</xdr:rowOff>
    </xdr:from>
    <xdr:to>
      <xdr:col>6</xdr:col>
      <xdr:colOff>38100</xdr:colOff>
      <xdr:row>99</xdr:row>
      <xdr:rowOff>49696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40823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119277</xdr:rowOff>
    </xdr:from>
    <xdr:to>
      <xdr:col>55</xdr:col>
      <xdr:colOff>0</xdr:colOff>
      <xdr:row>37</xdr:row>
      <xdr:rowOff>142749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62927"/>
          <a:ext cx="8382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83428</xdr:rowOff>
    </xdr:from>
    <xdr:to>
      <xdr:col>50</xdr:col>
      <xdr:colOff>114300</xdr:colOff>
      <xdr:row>37</xdr:row>
      <xdr:rowOff>119277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7078"/>
          <a:ext cx="889000" cy="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83428</xdr:rowOff>
    </xdr:from>
    <xdr:to>
      <xdr:col>45</xdr:col>
      <xdr:colOff>177800</xdr:colOff>
      <xdr:row>37</xdr:row>
      <xdr:rowOff>125244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27078"/>
          <a:ext cx="889000" cy="4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166702</xdr:rowOff>
    </xdr:from>
    <xdr:to>
      <xdr:col>41</xdr:col>
      <xdr:colOff>50800</xdr:colOff>
      <xdr:row>37</xdr:row>
      <xdr:rowOff>125244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96002"/>
          <a:ext cx="889000" cy="4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91949</xdr:rowOff>
    </xdr:from>
    <xdr:to>
      <xdr:col>55</xdr:col>
      <xdr:colOff>50800</xdr:colOff>
      <xdr:row>38</xdr:row>
      <xdr:rowOff>22099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6876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68477</xdr:rowOff>
    </xdr:from>
    <xdr:to>
      <xdr:col>50</xdr:col>
      <xdr:colOff>165100</xdr:colOff>
      <xdr:row>37</xdr:row>
      <xdr:rowOff>170076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21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161204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0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32628</xdr:rowOff>
    </xdr:from>
    <xdr:to>
      <xdr:col>46</xdr:col>
      <xdr:colOff>38100</xdr:colOff>
      <xdr:row>37</xdr:row>
      <xdr:rowOff>134228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125354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74444</xdr:rowOff>
    </xdr:from>
    <xdr:to>
      <xdr:col>41</xdr:col>
      <xdr:colOff>101600</xdr:colOff>
      <xdr:row>38</xdr:row>
      <xdr:rowOff>4594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167171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115902</xdr:rowOff>
    </xdr:from>
    <xdr:to>
      <xdr:col>36</xdr:col>
      <xdr:colOff>165100</xdr:colOff>
      <xdr:row>35</xdr:row>
      <xdr:rowOff>46052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37179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144150</xdr:rowOff>
    </xdr:from>
    <xdr:to>
      <xdr:col>55</xdr:col>
      <xdr:colOff>0</xdr:colOff>
      <xdr:row>57</xdr:row>
      <xdr:rowOff>167879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16800"/>
          <a:ext cx="8382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144150</xdr:rowOff>
    </xdr:from>
    <xdr:to>
      <xdr:col>50</xdr:col>
      <xdr:colOff>114300</xdr:colOff>
      <xdr:row>58</xdr:row>
      <xdr:rowOff>80919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16800"/>
          <a:ext cx="889000" cy="10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149080</xdr:rowOff>
    </xdr:from>
    <xdr:to>
      <xdr:col>45</xdr:col>
      <xdr:colOff>177800</xdr:colOff>
      <xdr:row>58</xdr:row>
      <xdr:rowOff>80919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2173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89812</xdr:rowOff>
    </xdr:from>
    <xdr:to>
      <xdr:col>41</xdr:col>
      <xdr:colOff>50800</xdr:colOff>
      <xdr:row>57</xdr:row>
      <xdr:rowOff>149080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62462"/>
          <a:ext cx="889000" cy="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117079</xdr:rowOff>
    </xdr:from>
    <xdr:to>
      <xdr:col>55</xdr:col>
      <xdr:colOff>50800</xdr:colOff>
      <xdr:row>58</xdr:row>
      <xdr:rowOff>47229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8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32006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93350</xdr:rowOff>
    </xdr:from>
    <xdr:to>
      <xdr:col>50</xdr:col>
      <xdr:colOff>165100</xdr:colOff>
      <xdr:row>58</xdr:row>
      <xdr:rowOff>23500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6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5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30119</xdr:rowOff>
    </xdr:from>
    <xdr:to>
      <xdr:col>46</xdr:col>
      <xdr:colOff>38100</xdr:colOff>
      <xdr:row>58</xdr:row>
      <xdr:rowOff>131719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122846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98280</xdr:rowOff>
    </xdr:from>
    <xdr:to>
      <xdr:col>41</xdr:col>
      <xdr:colOff>101600</xdr:colOff>
      <xdr:row>58</xdr:row>
      <xdr:rowOff>28430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19557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39012</xdr:rowOff>
    </xdr:from>
    <xdr:to>
      <xdr:col>36</xdr:col>
      <xdr:colOff>165100</xdr:colOff>
      <xdr:row>57</xdr:row>
      <xdr:rowOff>140612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131739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81787</xdr:rowOff>
    </xdr:from>
    <xdr:to>
      <xdr:col>55</xdr:col>
      <xdr:colOff>0</xdr:colOff>
      <xdr:row>79</xdr:row>
      <xdr:rowOff>87709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626337"/>
          <a:ext cx="8382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81505</xdr:rowOff>
    </xdr:from>
    <xdr:to>
      <xdr:col>50</xdr:col>
      <xdr:colOff>114300</xdr:colOff>
      <xdr:row>79</xdr:row>
      <xdr:rowOff>81787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26055"/>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62737</xdr:rowOff>
    </xdr:from>
    <xdr:to>
      <xdr:col>45</xdr:col>
      <xdr:colOff>177800</xdr:colOff>
      <xdr:row>79</xdr:row>
      <xdr:rowOff>81505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607287"/>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44233</xdr:rowOff>
    </xdr:from>
    <xdr:to>
      <xdr:col>41</xdr:col>
      <xdr:colOff>50800</xdr:colOff>
      <xdr:row>79</xdr:row>
      <xdr:rowOff>62737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88783"/>
          <a:ext cx="889000" cy="1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36909</xdr:rowOff>
    </xdr:from>
    <xdr:to>
      <xdr:col>55</xdr:col>
      <xdr:colOff>50800</xdr:colOff>
      <xdr:row>79</xdr:row>
      <xdr:rowOff>138509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123286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9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30987</xdr:rowOff>
    </xdr:from>
    <xdr:to>
      <xdr:col>50</xdr:col>
      <xdr:colOff>165100</xdr:colOff>
      <xdr:row>79</xdr:row>
      <xdr:rowOff>132587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123714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30705</xdr:rowOff>
    </xdr:from>
    <xdr:to>
      <xdr:col>46</xdr:col>
      <xdr:colOff>38100</xdr:colOff>
      <xdr:row>79</xdr:row>
      <xdr:rowOff>132305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123432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6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11937</xdr:rowOff>
    </xdr:from>
    <xdr:to>
      <xdr:col>41</xdr:col>
      <xdr:colOff>101600</xdr:colOff>
      <xdr:row>79</xdr:row>
      <xdr:rowOff>113537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104664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4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164883</xdr:rowOff>
    </xdr:from>
    <xdr:to>
      <xdr:col>36</xdr:col>
      <xdr:colOff>165100</xdr:colOff>
      <xdr:row>79</xdr:row>
      <xdr:rowOff>95033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86160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60173</xdr:rowOff>
    </xdr:from>
    <xdr:to>
      <xdr:col>55</xdr:col>
      <xdr:colOff>0</xdr:colOff>
      <xdr:row>98</xdr:row>
      <xdr:rowOff>7810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90823"/>
          <a:ext cx="838200" cy="1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7810</xdr:rowOff>
    </xdr:from>
    <xdr:to>
      <xdr:col>50</xdr:col>
      <xdr:colOff>114300</xdr:colOff>
      <xdr:row>98</xdr:row>
      <xdr:rowOff>31293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809910"/>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108065</xdr:rowOff>
    </xdr:from>
    <xdr:to>
      <xdr:col>45</xdr:col>
      <xdr:colOff>177800</xdr:colOff>
      <xdr:row>98</xdr:row>
      <xdr:rowOff>31293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38715"/>
          <a:ext cx="889000" cy="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40920</xdr:rowOff>
    </xdr:from>
    <xdr:to>
      <xdr:col>41</xdr:col>
      <xdr:colOff>50800</xdr:colOff>
      <xdr:row>97</xdr:row>
      <xdr:rowOff>108065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71570"/>
          <a:ext cx="889000" cy="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9373</xdr:rowOff>
    </xdr:from>
    <xdr:to>
      <xdr:col>55</xdr:col>
      <xdr:colOff>50800</xdr:colOff>
      <xdr:row>97</xdr:row>
      <xdr:rowOff>110973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159250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128460</xdr:rowOff>
    </xdr:from>
    <xdr:to>
      <xdr:col>50</xdr:col>
      <xdr:colOff>165100</xdr:colOff>
      <xdr:row>98</xdr:row>
      <xdr:rowOff>58610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49737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5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151943</xdr:rowOff>
    </xdr:from>
    <xdr:to>
      <xdr:col>46</xdr:col>
      <xdr:colOff>38100</xdr:colOff>
      <xdr:row>98</xdr:row>
      <xdr:rowOff>82093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73220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7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57265</xdr:rowOff>
    </xdr:from>
    <xdr:to>
      <xdr:col>41</xdr:col>
      <xdr:colOff>101600</xdr:colOff>
      <xdr:row>97</xdr:row>
      <xdr:rowOff>158865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149992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8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161570</xdr:rowOff>
    </xdr:from>
    <xdr:to>
      <xdr:col>36</xdr:col>
      <xdr:colOff>165100</xdr:colOff>
      <xdr:row>97</xdr:row>
      <xdr:rowOff>91720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82847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91629</xdr:rowOff>
    </xdr:from>
    <xdr:to>
      <xdr:col>85</xdr:col>
      <xdr:colOff>127000</xdr:colOff>
      <xdr:row>39</xdr:row>
      <xdr:rowOff>95645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78179"/>
          <a:ext cx="8382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60082</xdr:rowOff>
    </xdr:from>
    <xdr:to>
      <xdr:col>81</xdr:col>
      <xdr:colOff>50800</xdr:colOff>
      <xdr:row>39</xdr:row>
      <xdr:rowOff>91629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46632"/>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60082</xdr:rowOff>
    </xdr:from>
    <xdr:to>
      <xdr:col>76</xdr:col>
      <xdr:colOff>114300</xdr:colOff>
      <xdr:row>39</xdr:row>
      <xdr:rowOff>95972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4663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6753</xdr:rowOff>
    </xdr:from>
    <xdr:to>
      <xdr:col>71</xdr:col>
      <xdr:colOff>177800</xdr:colOff>
      <xdr:row>39</xdr:row>
      <xdr:rowOff>95972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93303"/>
          <a:ext cx="889000" cy="8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44845</xdr:rowOff>
    </xdr:from>
    <xdr:to>
      <xdr:col>85</xdr:col>
      <xdr:colOff>177800</xdr:colOff>
      <xdr:row>39</xdr:row>
      <xdr:rowOff>146445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40829</xdr:rowOff>
    </xdr:from>
    <xdr:to>
      <xdr:col>81</xdr:col>
      <xdr:colOff>101600</xdr:colOff>
      <xdr:row>39</xdr:row>
      <xdr:rowOff>142429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133556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82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9282</xdr:rowOff>
    </xdr:from>
    <xdr:to>
      <xdr:col>76</xdr:col>
      <xdr:colOff>165100</xdr:colOff>
      <xdr:row>39</xdr:row>
      <xdr:rowOff>110882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102009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45172</xdr:rowOff>
    </xdr:from>
    <xdr:to>
      <xdr:col>72</xdr:col>
      <xdr:colOff>38100</xdr:colOff>
      <xdr:row>39</xdr:row>
      <xdr:rowOff>146772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137899</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824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127403</xdr:rowOff>
    </xdr:from>
    <xdr:to>
      <xdr:col>67</xdr:col>
      <xdr:colOff>101600</xdr:colOff>
      <xdr:row>39</xdr:row>
      <xdr:rowOff>57553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48680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3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91199</xdr:rowOff>
    </xdr:from>
    <xdr:to>
      <xdr:col>85</xdr:col>
      <xdr:colOff>127000</xdr:colOff>
      <xdr:row>76</xdr:row>
      <xdr:rowOff>97086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21399"/>
          <a:ext cx="8382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91199</xdr:rowOff>
    </xdr:from>
    <xdr:to>
      <xdr:col>81</xdr:col>
      <xdr:colOff>50800</xdr:colOff>
      <xdr:row>76</xdr:row>
      <xdr:rowOff>109201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21399"/>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109201</xdr:rowOff>
    </xdr:from>
    <xdr:to>
      <xdr:col>76</xdr:col>
      <xdr:colOff>114300</xdr:colOff>
      <xdr:row>76</xdr:row>
      <xdr:rowOff>137091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394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137091</xdr:rowOff>
    </xdr:from>
    <xdr:to>
      <xdr:col>71</xdr:col>
      <xdr:colOff>177800</xdr:colOff>
      <xdr:row>77</xdr:row>
      <xdr:rowOff>20276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67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46286</xdr:rowOff>
    </xdr:from>
    <xdr:to>
      <xdr:col>85</xdr:col>
      <xdr:colOff>177800</xdr:colOff>
      <xdr:row>76</xdr:row>
      <xdr:rowOff>147886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24713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40399</xdr:rowOff>
    </xdr:from>
    <xdr:to>
      <xdr:col>81</xdr:col>
      <xdr:colOff>101600</xdr:colOff>
      <xdr:row>76</xdr:row>
      <xdr:rowOff>141999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133126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6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58401</xdr:rowOff>
    </xdr:from>
    <xdr:to>
      <xdr:col>76</xdr:col>
      <xdr:colOff>165100</xdr:colOff>
      <xdr:row>76</xdr:row>
      <xdr:rowOff>160001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151128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86291</xdr:rowOff>
    </xdr:from>
    <xdr:to>
      <xdr:col>72</xdr:col>
      <xdr:colOff>38100</xdr:colOff>
      <xdr:row>77</xdr:row>
      <xdr:rowOff>16441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7568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140926</xdr:rowOff>
    </xdr:from>
    <xdr:to>
      <xdr:col>67</xdr:col>
      <xdr:colOff>101600</xdr:colOff>
      <xdr:row>77</xdr:row>
      <xdr:rowOff>71076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62203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95895</xdr:rowOff>
    </xdr:from>
    <xdr:to>
      <xdr:col>85</xdr:col>
      <xdr:colOff>127000</xdr:colOff>
      <xdr:row>98</xdr:row>
      <xdr:rowOff>99585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97995"/>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88233</xdr:rowOff>
    </xdr:from>
    <xdr:to>
      <xdr:col>81</xdr:col>
      <xdr:colOff>50800</xdr:colOff>
      <xdr:row>98</xdr:row>
      <xdr:rowOff>99585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90333"/>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85458</xdr:rowOff>
    </xdr:from>
    <xdr:to>
      <xdr:col>76</xdr:col>
      <xdr:colOff>114300</xdr:colOff>
      <xdr:row>98</xdr:row>
      <xdr:rowOff>88233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87558"/>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85458</xdr:rowOff>
    </xdr:from>
    <xdr:to>
      <xdr:col>71</xdr:col>
      <xdr:colOff>177800</xdr:colOff>
      <xdr:row>98</xdr:row>
      <xdr:rowOff>132572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87558"/>
          <a:ext cx="889000" cy="4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45095</xdr:rowOff>
    </xdr:from>
    <xdr:to>
      <xdr:col>85</xdr:col>
      <xdr:colOff>177800</xdr:colOff>
      <xdr:row>98</xdr:row>
      <xdr:rowOff>146695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4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131472</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48785</xdr:rowOff>
    </xdr:from>
    <xdr:to>
      <xdr:col>81</xdr:col>
      <xdr:colOff>101600</xdr:colOff>
      <xdr:row>98</xdr:row>
      <xdr:rowOff>150385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141512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4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37433</xdr:rowOff>
    </xdr:from>
    <xdr:to>
      <xdr:col>76</xdr:col>
      <xdr:colOff>165100</xdr:colOff>
      <xdr:row>98</xdr:row>
      <xdr:rowOff>139033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130160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34658</xdr:rowOff>
    </xdr:from>
    <xdr:to>
      <xdr:col>72</xdr:col>
      <xdr:colOff>38100</xdr:colOff>
      <xdr:row>98</xdr:row>
      <xdr:rowOff>136258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127385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2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81772</xdr:rowOff>
    </xdr:from>
    <xdr:to>
      <xdr:col>67</xdr:col>
      <xdr:colOff>101600</xdr:colOff>
      <xdr:row>99</xdr:row>
      <xdr:rowOff>11922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3049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168808</xdr:rowOff>
    </xdr:from>
    <xdr:to>
      <xdr:col>116</xdr:col>
      <xdr:colOff>63500</xdr:colOff>
      <xdr:row>39</xdr:row>
      <xdr:rowOff>44221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512458"/>
          <a:ext cx="8382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44221</xdr:rowOff>
    </xdr:from>
    <xdr:to>
      <xdr:col>111</xdr:col>
      <xdr:colOff>177800</xdr:colOff>
      <xdr:row>39</xdr:row>
      <xdr:rowOff>44297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7307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44297</xdr:rowOff>
    </xdr:from>
    <xdr:to>
      <xdr:col>107</xdr:col>
      <xdr:colOff>50800</xdr:colOff>
      <xdr:row>39</xdr:row>
      <xdr:rowOff>44297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0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44297</xdr:rowOff>
    </xdr:from>
    <xdr:to>
      <xdr:col>102</xdr:col>
      <xdr:colOff>114300</xdr:colOff>
      <xdr:row>39</xdr:row>
      <xdr:rowOff>44297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0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118008</xdr:rowOff>
    </xdr:from>
    <xdr:to>
      <xdr:col>116</xdr:col>
      <xdr:colOff>114300</xdr:colOff>
      <xdr:row>38</xdr:row>
      <xdr:rowOff>48158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140885</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1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164871</xdr:rowOff>
    </xdr:from>
    <xdr:to>
      <xdr:col>112</xdr:col>
      <xdr:colOff>38100</xdr:colOff>
      <xdr:row>39</xdr:row>
      <xdr:rowOff>95021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86148</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164947</xdr:rowOff>
    </xdr:from>
    <xdr:to>
      <xdr:col>107</xdr:col>
      <xdr:colOff>101600</xdr:colOff>
      <xdr:row>39</xdr:row>
      <xdr:rowOff>95097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86224</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164947</xdr:rowOff>
    </xdr:from>
    <xdr:to>
      <xdr:col>102</xdr:col>
      <xdr:colOff>165100</xdr:colOff>
      <xdr:row>39</xdr:row>
      <xdr:rowOff>95097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86224</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164947</xdr:rowOff>
    </xdr:from>
    <xdr:to>
      <xdr:col>98</xdr:col>
      <xdr:colOff>38100</xdr:colOff>
      <xdr:row>39</xdr:row>
      <xdr:rowOff>95097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86224</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78413</xdr:rowOff>
    </xdr:from>
    <xdr:to>
      <xdr:col>116</xdr:col>
      <xdr:colOff>63500</xdr:colOff>
      <xdr:row>59</xdr:row>
      <xdr:rowOff>78522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93963"/>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77651</xdr:rowOff>
    </xdr:from>
    <xdr:to>
      <xdr:col>111</xdr:col>
      <xdr:colOff>177800</xdr:colOff>
      <xdr:row>59</xdr:row>
      <xdr:rowOff>78522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93201"/>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77651</xdr:rowOff>
    </xdr:from>
    <xdr:to>
      <xdr:col>107</xdr:col>
      <xdr:colOff>50800</xdr:colOff>
      <xdr:row>59</xdr:row>
      <xdr:rowOff>77760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9320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75692</xdr:rowOff>
    </xdr:from>
    <xdr:to>
      <xdr:col>102</xdr:col>
      <xdr:colOff>114300</xdr:colOff>
      <xdr:row>59</xdr:row>
      <xdr:rowOff>77760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91242"/>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27613</xdr:rowOff>
    </xdr:from>
    <xdr:to>
      <xdr:col>116</xdr:col>
      <xdr:colOff>114300</xdr:colOff>
      <xdr:row>59</xdr:row>
      <xdr:rowOff>129213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4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113990</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58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27722</xdr:rowOff>
    </xdr:from>
    <xdr:to>
      <xdr:col>112</xdr:col>
      <xdr:colOff>38100</xdr:colOff>
      <xdr:row>59</xdr:row>
      <xdr:rowOff>129322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120449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23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26851</xdr:rowOff>
    </xdr:from>
    <xdr:to>
      <xdr:col>107</xdr:col>
      <xdr:colOff>101600</xdr:colOff>
      <xdr:row>59</xdr:row>
      <xdr:rowOff>128451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119578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235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26960</xdr:rowOff>
    </xdr:from>
    <xdr:to>
      <xdr:col>102</xdr:col>
      <xdr:colOff>165100</xdr:colOff>
      <xdr:row>59</xdr:row>
      <xdr:rowOff>128560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119687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23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24892</xdr:rowOff>
    </xdr:from>
    <xdr:to>
      <xdr:col>98</xdr:col>
      <xdr:colOff>38100</xdr:colOff>
      <xdr:row>59</xdr:row>
      <xdr:rowOff>126492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117619</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23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170766</xdr:rowOff>
    </xdr:from>
    <xdr:to>
      <xdr:col>116</xdr:col>
      <xdr:colOff>63500</xdr:colOff>
      <xdr:row>77</xdr:row>
      <xdr:rowOff>3409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00966"/>
          <a:ext cx="8382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3409</xdr:rowOff>
    </xdr:from>
    <xdr:to>
      <xdr:col>111</xdr:col>
      <xdr:colOff>177800</xdr:colOff>
      <xdr:row>77</xdr:row>
      <xdr:rowOff>60696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05059"/>
          <a:ext cx="8890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60696</xdr:rowOff>
    </xdr:from>
    <xdr:to>
      <xdr:col>107</xdr:col>
      <xdr:colOff>50800</xdr:colOff>
      <xdr:row>77</xdr:row>
      <xdr:rowOff>71394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62346"/>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66503</xdr:rowOff>
    </xdr:from>
    <xdr:to>
      <xdr:col>102</xdr:col>
      <xdr:colOff>114300</xdr:colOff>
      <xdr:row>77</xdr:row>
      <xdr:rowOff>71394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68153"/>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119966</xdr:rowOff>
    </xdr:from>
    <xdr:to>
      <xdr:col>116</xdr:col>
      <xdr:colOff>114300</xdr:colOff>
      <xdr:row>77</xdr:row>
      <xdr:rowOff>50116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5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98393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2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124059</xdr:rowOff>
    </xdr:from>
    <xdr:to>
      <xdr:col>112</xdr:col>
      <xdr:colOff>38100</xdr:colOff>
      <xdr:row>77</xdr:row>
      <xdr:rowOff>54209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45336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4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9896</xdr:rowOff>
    </xdr:from>
    <xdr:to>
      <xdr:col>107</xdr:col>
      <xdr:colOff>101600</xdr:colOff>
      <xdr:row>77</xdr:row>
      <xdr:rowOff>111496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102623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20594</xdr:rowOff>
    </xdr:from>
    <xdr:to>
      <xdr:col>102</xdr:col>
      <xdr:colOff>165100</xdr:colOff>
      <xdr:row>77</xdr:row>
      <xdr:rowOff>122194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113321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15703</xdr:rowOff>
    </xdr:from>
    <xdr:to>
      <xdr:col>98</xdr:col>
      <xdr:colOff>38100</xdr:colOff>
      <xdr:row>77</xdr:row>
      <xdr:rowOff>117303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108430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住民一人当たりの歳出決算額は、</a:t>
          </a:r>
          <a:r>
            <a:rPr kumimoji="1" lang="en-US" altLang="ja-JP" sz="1100">
              <a:solidFill>
                <a:schemeClr val="dk1"/>
              </a:solidFill>
              <a:effectLst/>
              <a:latin typeface="+mn-lt"/>
              <a:ea typeface="+mn-ea"/>
              <a:cs typeface="+mn-cs"/>
            </a:rPr>
            <a:t>370,669</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16,013</a:t>
          </a:r>
          <a:r>
            <a:rPr kumimoji="1" lang="ja-JP" altLang="ja-JP" sz="1100">
              <a:solidFill>
                <a:schemeClr val="dk1"/>
              </a:solidFill>
              <a:effectLst/>
              <a:latin typeface="+mn-lt"/>
              <a:ea typeface="+mn-ea"/>
              <a:cs typeface="+mn-cs"/>
            </a:rPr>
            <a:t>円増）となっている。決算額増減の主な要因は以下のとおり。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年度住民一人当たりの歳出決算額：</a:t>
          </a:r>
          <a:r>
            <a:rPr kumimoji="1" lang="en-US" altLang="ja-JP" sz="1100">
              <a:solidFill>
                <a:schemeClr val="dk1"/>
              </a:solidFill>
              <a:effectLst/>
              <a:latin typeface="+mn-lt"/>
              <a:ea typeface="+mn-ea"/>
              <a:cs typeface="+mn-cs"/>
            </a:rPr>
            <a:t>354,656</a:t>
          </a:r>
          <a:r>
            <a:rPr kumimoji="1" lang="ja-JP" altLang="ja-JP" sz="1100">
              <a:solidFill>
                <a:schemeClr val="dk1"/>
              </a:solidFill>
              <a:effectLst/>
              <a:latin typeface="+mn-lt"/>
              <a:ea typeface="+mn-ea"/>
              <a:cs typeface="+mn-cs"/>
            </a:rPr>
            <a:t>円</a:t>
          </a:r>
          <a:endParaRPr lang="ja-JP" altLang="ja-JP" sz="1400">
            <a:effectLst/>
          </a:endParaRPr>
        </a:p>
        <a:p>
          <a:r>
            <a:rPr kumimoji="1" lang="ja-JP" altLang="ja-JP" sz="1100" b="1" u="sng">
              <a:solidFill>
                <a:schemeClr val="dk1"/>
              </a:solidFill>
              <a:effectLst/>
              <a:latin typeface="+mn-lt"/>
              <a:ea typeface="+mn-ea"/>
              <a:cs typeface="+mn-cs"/>
            </a:rPr>
            <a:t>主な増加要因</a:t>
          </a:r>
          <a:endParaRPr lang="ja-JP" altLang="ja-JP" sz="1400">
            <a:effectLst/>
          </a:endParaRPr>
        </a:p>
        <a:p>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5,599</a:t>
          </a:r>
          <a:r>
            <a:rPr kumimoji="1" lang="ja-JP" altLang="ja-JP" sz="1100">
              <a:solidFill>
                <a:schemeClr val="dk1"/>
              </a:solidFill>
              <a:effectLst/>
              <a:latin typeface="+mn-lt"/>
              <a:ea typeface="+mn-ea"/>
              <a:cs typeface="+mn-cs"/>
            </a:rPr>
            <a:t>円）：人事院勧告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制度改正</a:t>
          </a:r>
          <a:r>
            <a:rPr kumimoji="1" lang="ja-JP" altLang="en-US" sz="1100">
              <a:solidFill>
                <a:schemeClr val="dk1"/>
              </a:solidFill>
              <a:effectLst/>
              <a:latin typeface="+mn-lt"/>
              <a:ea typeface="+mn-ea"/>
              <a:cs typeface="+mn-cs"/>
            </a:rPr>
            <a:t>による増加、及び退職者数増による退職金の増加。</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8,115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による増加</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7,154</a:t>
          </a:r>
          <a:r>
            <a:rPr kumimoji="1" lang="ja-JP" altLang="ja-JP" sz="1100">
              <a:solidFill>
                <a:schemeClr val="dk1"/>
              </a:solidFill>
              <a:effectLst/>
              <a:latin typeface="+mn-lt"/>
              <a:ea typeface="+mn-ea"/>
              <a:cs typeface="+mn-cs"/>
            </a:rPr>
            <a:t>円）：小学校給食公会計化に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賄材料費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増加。投資及び出資金（</a:t>
          </a:r>
          <a:r>
            <a:rPr kumimoji="1" lang="en-US" altLang="ja-JP" sz="1100">
              <a:solidFill>
                <a:schemeClr val="dk1"/>
              </a:solidFill>
              <a:effectLst/>
              <a:latin typeface="+mn-lt"/>
              <a:ea typeface="+mn-ea"/>
              <a:cs typeface="+mn-cs"/>
            </a:rPr>
            <a:t>2,865</a:t>
          </a:r>
          <a:r>
            <a:rPr kumimoji="1" lang="ja-JP" altLang="ja-JP" sz="1100">
              <a:solidFill>
                <a:schemeClr val="dk1"/>
              </a:solidFill>
              <a:effectLst/>
              <a:latin typeface="+mn-lt"/>
              <a:ea typeface="+mn-ea"/>
              <a:cs typeface="+mn-cs"/>
            </a:rPr>
            <a:t>円）：水道事業ライフライン機能強化事業への出資による増加</a:t>
          </a:r>
          <a:endParaRPr lang="ja-JP" altLang="ja-JP">
            <a:effectLst/>
          </a:endParaRPr>
        </a:p>
        <a:p>
          <a:r>
            <a:rPr kumimoji="1" lang="ja-JP" altLang="ja-JP" sz="1100" b="1" u="sng">
              <a:solidFill>
                <a:schemeClr val="dk1"/>
              </a:solidFill>
              <a:effectLst/>
              <a:latin typeface="+mn-lt"/>
              <a:ea typeface="+mn-ea"/>
              <a:cs typeface="+mn-cs"/>
            </a:rPr>
            <a:t>主な減少要因</a:t>
          </a:r>
          <a:endParaRPr kumimoji="1" lang="en-US" altLang="ja-JP" sz="1100" b="1" u="sng">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3,114</a:t>
          </a:r>
          <a:r>
            <a:rPr kumimoji="1" lang="ja-JP" altLang="ja-JP" sz="1100">
              <a:solidFill>
                <a:schemeClr val="dk1"/>
              </a:solidFill>
              <a:effectLst/>
              <a:latin typeface="+mn-lt"/>
              <a:ea typeface="+mn-ea"/>
              <a:cs typeface="+mn-cs"/>
            </a:rPr>
            <a:t>円）：畜産施設等整備事業費補助金の皆減等によ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改良及び更新では小学校長寿命化事業、大羽東野球場夜間照明ＬＥＤ化等改修事業、斎場火葬炉等更新事業により増加。</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5,134</a:t>
          </a:r>
          <a:r>
            <a:rPr kumimoji="1" lang="ja-JP" altLang="ja-JP" sz="1100">
              <a:solidFill>
                <a:schemeClr val="dk1"/>
              </a:solidFill>
              <a:effectLst/>
              <a:latin typeface="+mn-lt"/>
              <a:ea typeface="+mn-ea"/>
              <a:cs typeface="+mn-cs"/>
            </a:rPr>
            <a:t>円）：新型コロナウイルス感染症</a:t>
          </a:r>
          <a:r>
            <a:rPr kumimoji="1" lang="ja-JP" altLang="en-US" sz="1100">
              <a:solidFill>
                <a:schemeClr val="dk1"/>
              </a:solidFill>
              <a:effectLst/>
              <a:latin typeface="+mn-lt"/>
              <a:ea typeface="+mn-ea"/>
              <a:cs typeface="+mn-cs"/>
            </a:rPr>
            <a:t>対策</a:t>
          </a:r>
          <a:r>
            <a:rPr kumimoji="1" lang="ja-JP" altLang="ja-JP" sz="1100">
              <a:solidFill>
                <a:schemeClr val="dk1"/>
              </a:solidFill>
              <a:effectLst/>
              <a:latin typeface="+mn-lt"/>
              <a:ea typeface="+mn-ea"/>
              <a:cs typeface="+mn-cs"/>
            </a:rPr>
            <a:t>及び物価高騰対応地方創生臨時交付金</a:t>
          </a:r>
          <a:r>
            <a:rPr kumimoji="1" lang="ja-JP" altLang="en-US" sz="1100">
              <a:solidFill>
                <a:schemeClr val="dk1"/>
              </a:solidFill>
              <a:effectLst/>
              <a:latin typeface="+mn-lt"/>
              <a:ea typeface="+mn-ea"/>
              <a:cs typeface="+mn-cs"/>
            </a:rPr>
            <a:t>関係事業の減少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よる減。</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40,758
39,508
107.01
15,740,198
15,107,732
524,701
10,096,887
9,301,490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36177</xdr:rowOff>
    </xdr:from>
    <xdr:to>
      <xdr:col>24</xdr:col>
      <xdr:colOff>63500</xdr:colOff>
      <xdr:row>35</xdr:row>
      <xdr:rowOff>147211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65477"/>
          <a:ext cx="8382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147211</xdr:rowOff>
    </xdr:from>
    <xdr:to>
      <xdr:col>19</xdr:col>
      <xdr:colOff>177800</xdr:colOff>
      <xdr:row>36</xdr:row>
      <xdr:rowOff>45974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4796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45974</xdr:rowOff>
    </xdr:from>
    <xdr:to>
      <xdr:col>15</xdr:col>
      <xdr:colOff>50800</xdr:colOff>
      <xdr:row>36</xdr:row>
      <xdr:rowOff>93327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181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39443</xdr:rowOff>
    </xdr:from>
    <xdr:to>
      <xdr:col>10</xdr:col>
      <xdr:colOff>114300</xdr:colOff>
      <xdr:row>36</xdr:row>
      <xdr:rowOff>93327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116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156827</xdr:rowOff>
    </xdr:from>
    <xdr:to>
      <xdr:col>24</xdr:col>
      <xdr:colOff>114300</xdr:colOff>
      <xdr:row>34</xdr:row>
      <xdr:rowOff>86977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1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8254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6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96411</xdr:rowOff>
    </xdr:from>
    <xdr:to>
      <xdr:col>20</xdr:col>
      <xdr:colOff>38100</xdr:colOff>
      <xdr:row>36</xdr:row>
      <xdr:rowOff>26561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17688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8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166624</xdr:rowOff>
    </xdr:from>
    <xdr:to>
      <xdr:col>15</xdr:col>
      <xdr:colOff>101600</xdr:colOff>
      <xdr:row>36</xdr:row>
      <xdr:rowOff>96774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87901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42527</xdr:rowOff>
    </xdr:from>
    <xdr:to>
      <xdr:col>10</xdr:col>
      <xdr:colOff>165100</xdr:colOff>
      <xdr:row>36</xdr:row>
      <xdr:rowOff>144127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135254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0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160093</xdr:rowOff>
    </xdr:from>
    <xdr:to>
      <xdr:col>6</xdr:col>
      <xdr:colOff>38100</xdr:colOff>
      <xdr:row>36</xdr:row>
      <xdr:rowOff>90243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81370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5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20067</xdr:rowOff>
    </xdr:from>
    <xdr:to>
      <xdr:col>24</xdr:col>
      <xdr:colOff>63500</xdr:colOff>
      <xdr:row>58</xdr:row>
      <xdr:rowOff>26456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4167"/>
          <a:ext cx="8382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26456</xdr:rowOff>
    </xdr:from>
    <xdr:to>
      <xdr:col>19</xdr:col>
      <xdr:colOff>177800</xdr:colOff>
      <xdr:row>58</xdr:row>
      <xdr:rowOff>27057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0556"/>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27057</xdr:rowOff>
    </xdr:from>
    <xdr:to>
      <xdr:col>15</xdr:col>
      <xdr:colOff>50800</xdr:colOff>
      <xdr:row>58</xdr:row>
      <xdr:rowOff>27794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1157"/>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170534</xdr:rowOff>
    </xdr:from>
    <xdr:to>
      <xdr:col>10</xdr:col>
      <xdr:colOff>114300</xdr:colOff>
      <xdr:row>58</xdr:row>
      <xdr:rowOff>27794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1734"/>
          <a:ext cx="889000" cy="20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140717</xdr:rowOff>
    </xdr:from>
    <xdr:to>
      <xdr:col>24</xdr:col>
      <xdr:colOff>114300</xdr:colOff>
      <xdr:row>58</xdr:row>
      <xdr:rowOff>70867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55644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147106</xdr:rowOff>
    </xdr:from>
    <xdr:to>
      <xdr:col>20</xdr:col>
      <xdr:colOff>38100</xdr:colOff>
      <xdr:row>58</xdr:row>
      <xdr:rowOff>77256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68383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147707</xdr:rowOff>
    </xdr:from>
    <xdr:to>
      <xdr:col>15</xdr:col>
      <xdr:colOff>101600</xdr:colOff>
      <xdr:row>58</xdr:row>
      <xdr:rowOff>77857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68984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148444</xdr:rowOff>
    </xdr:from>
    <xdr:to>
      <xdr:col>10</xdr:col>
      <xdr:colOff>165100</xdr:colOff>
      <xdr:row>58</xdr:row>
      <xdr:rowOff>78594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69721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119734</xdr:rowOff>
    </xdr:from>
    <xdr:to>
      <xdr:col>6</xdr:col>
      <xdr:colOff>38100</xdr:colOff>
      <xdr:row>57</xdr:row>
      <xdr:rowOff>49884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41011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1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158978</xdr:rowOff>
    </xdr:from>
    <xdr:to>
      <xdr:col>24</xdr:col>
      <xdr:colOff>63500</xdr:colOff>
      <xdr:row>78</xdr:row>
      <xdr:rowOff>105378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0628"/>
          <a:ext cx="838200" cy="1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105378</xdr:rowOff>
    </xdr:from>
    <xdr:to>
      <xdr:col>19</xdr:col>
      <xdr:colOff>177800</xdr:colOff>
      <xdr:row>79</xdr:row>
      <xdr:rowOff>12740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78478"/>
          <a:ext cx="889000" cy="7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153981</xdr:rowOff>
    </xdr:from>
    <xdr:to>
      <xdr:col>15</xdr:col>
      <xdr:colOff>50800</xdr:colOff>
      <xdr:row>79</xdr:row>
      <xdr:rowOff>12740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55631"/>
          <a:ext cx="889000" cy="20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153981</xdr:rowOff>
    </xdr:from>
    <xdr:to>
      <xdr:col>10</xdr:col>
      <xdr:colOff>114300</xdr:colOff>
      <xdr:row>79</xdr:row>
      <xdr:rowOff>37461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5631"/>
          <a:ext cx="889000" cy="2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108178</xdr:rowOff>
    </xdr:from>
    <xdr:to>
      <xdr:col>24</xdr:col>
      <xdr:colOff>114300</xdr:colOff>
      <xdr:row>78</xdr:row>
      <xdr:rowOff>38328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54578</xdr:rowOff>
    </xdr:from>
    <xdr:to>
      <xdr:col>20</xdr:col>
      <xdr:colOff>38100</xdr:colOff>
      <xdr:row>78</xdr:row>
      <xdr:rowOff>156178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147305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133390</xdr:rowOff>
    </xdr:from>
    <xdr:to>
      <xdr:col>15</xdr:col>
      <xdr:colOff>101600</xdr:colOff>
      <xdr:row>79</xdr:row>
      <xdr:rowOff>63540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54667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9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103181</xdr:rowOff>
    </xdr:from>
    <xdr:to>
      <xdr:col>10</xdr:col>
      <xdr:colOff>165100</xdr:colOff>
      <xdr:row>78</xdr:row>
      <xdr:rowOff>33331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24458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158111</xdr:rowOff>
    </xdr:from>
    <xdr:to>
      <xdr:col>6</xdr:col>
      <xdr:colOff>38100</xdr:colOff>
      <xdr:row>79</xdr:row>
      <xdr:rowOff>88261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79388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2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18476</xdr:rowOff>
    </xdr:from>
    <xdr:to>
      <xdr:col>24</xdr:col>
      <xdr:colOff>63500</xdr:colOff>
      <xdr:row>96</xdr:row>
      <xdr:rowOff>32226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77676"/>
          <a:ext cx="8382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43524</xdr:rowOff>
    </xdr:from>
    <xdr:to>
      <xdr:col>19</xdr:col>
      <xdr:colOff>177800</xdr:colOff>
      <xdr:row>96</xdr:row>
      <xdr:rowOff>18476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331274"/>
          <a:ext cx="889000" cy="14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43524</xdr:rowOff>
    </xdr:from>
    <xdr:to>
      <xdr:col>15</xdr:col>
      <xdr:colOff>50800</xdr:colOff>
      <xdr:row>95</xdr:row>
      <xdr:rowOff>158152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31274"/>
          <a:ext cx="889000" cy="11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158152</xdr:rowOff>
    </xdr:from>
    <xdr:to>
      <xdr:col>10</xdr:col>
      <xdr:colOff>114300</xdr:colOff>
      <xdr:row>97</xdr:row>
      <xdr:rowOff>1659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45902"/>
          <a:ext cx="889000" cy="18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152876</xdr:rowOff>
    </xdr:from>
    <xdr:to>
      <xdr:col>24</xdr:col>
      <xdr:colOff>114300</xdr:colOff>
      <xdr:row>96</xdr:row>
      <xdr:rowOff>83026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4303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139126</xdr:rowOff>
    </xdr:from>
    <xdr:to>
      <xdr:col>20</xdr:col>
      <xdr:colOff>38100</xdr:colOff>
      <xdr:row>96</xdr:row>
      <xdr:rowOff>69276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60403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164174</xdr:rowOff>
    </xdr:from>
    <xdr:to>
      <xdr:col>15</xdr:col>
      <xdr:colOff>101600</xdr:colOff>
      <xdr:row>95</xdr:row>
      <xdr:rowOff>94324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110851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107352</xdr:rowOff>
    </xdr:from>
    <xdr:to>
      <xdr:col>10</xdr:col>
      <xdr:colOff>165100</xdr:colOff>
      <xdr:row>96</xdr:row>
      <xdr:rowOff>37502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28629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8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122309</xdr:rowOff>
    </xdr:from>
    <xdr:to>
      <xdr:col>6</xdr:col>
      <xdr:colOff>38100</xdr:colOff>
      <xdr:row>97</xdr:row>
      <xdr:rowOff>52459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43586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57880</xdr:rowOff>
    </xdr:from>
    <xdr:to>
      <xdr:col>55</xdr:col>
      <xdr:colOff>0</xdr:colOff>
      <xdr:row>57</xdr:row>
      <xdr:rowOff>119145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59080"/>
          <a:ext cx="838200" cy="2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57880</xdr:rowOff>
    </xdr:from>
    <xdr:to>
      <xdr:col>50</xdr:col>
      <xdr:colOff>114300</xdr:colOff>
      <xdr:row>57</xdr:row>
      <xdr:rowOff>125203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59080"/>
          <a:ext cx="889000" cy="2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97124</xdr:rowOff>
    </xdr:from>
    <xdr:to>
      <xdr:col>45</xdr:col>
      <xdr:colOff>177800</xdr:colOff>
      <xdr:row>57</xdr:row>
      <xdr:rowOff>125203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69774"/>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85769</xdr:rowOff>
    </xdr:from>
    <xdr:to>
      <xdr:col>41</xdr:col>
      <xdr:colOff>50800</xdr:colOff>
      <xdr:row>57</xdr:row>
      <xdr:rowOff>97124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58419"/>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68345</xdr:rowOff>
    </xdr:from>
    <xdr:to>
      <xdr:col>55</xdr:col>
      <xdr:colOff>50800</xdr:colOff>
      <xdr:row>57</xdr:row>
      <xdr:rowOff>169945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46772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7080</xdr:rowOff>
    </xdr:from>
    <xdr:to>
      <xdr:col>50</xdr:col>
      <xdr:colOff>165100</xdr:colOff>
      <xdr:row>56</xdr:row>
      <xdr:rowOff>108680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125207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8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74403</xdr:rowOff>
    </xdr:from>
    <xdr:to>
      <xdr:col>46</xdr:col>
      <xdr:colOff>38100</xdr:colOff>
      <xdr:row>58</xdr:row>
      <xdr:rowOff>4553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167130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46324</xdr:rowOff>
    </xdr:from>
    <xdr:to>
      <xdr:col>41</xdr:col>
      <xdr:colOff>101600</xdr:colOff>
      <xdr:row>57</xdr:row>
      <xdr:rowOff>147924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139051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34969</xdr:rowOff>
    </xdr:from>
    <xdr:to>
      <xdr:col>36</xdr:col>
      <xdr:colOff>165100</xdr:colOff>
      <xdr:row>57</xdr:row>
      <xdr:rowOff>136569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127696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65793</xdr:rowOff>
    </xdr:from>
    <xdr:to>
      <xdr:col>55</xdr:col>
      <xdr:colOff>0</xdr:colOff>
      <xdr:row>78</xdr:row>
      <xdr:rowOff>76606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438893"/>
          <a:ext cx="8382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16073</xdr:rowOff>
    </xdr:from>
    <xdr:to>
      <xdr:col>50</xdr:col>
      <xdr:colOff>114300</xdr:colOff>
      <xdr:row>78</xdr:row>
      <xdr:rowOff>76606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89173"/>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12119</xdr:rowOff>
    </xdr:from>
    <xdr:to>
      <xdr:col>45</xdr:col>
      <xdr:colOff>177800</xdr:colOff>
      <xdr:row>78</xdr:row>
      <xdr:rowOff>16073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85219"/>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155496</xdr:rowOff>
    </xdr:from>
    <xdr:to>
      <xdr:col>41</xdr:col>
      <xdr:colOff>50800</xdr:colOff>
      <xdr:row>78</xdr:row>
      <xdr:rowOff>12119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57146"/>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14993</xdr:rowOff>
    </xdr:from>
    <xdr:to>
      <xdr:col>55</xdr:col>
      <xdr:colOff>50800</xdr:colOff>
      <xdr:row>78</xdr:row>
      <xdr:rowOff>116593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101370</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25806</xdr:rowOff>
    </xdr:from>
    <xdr:to>
      <xdr:col>50</xdr:col>
      <xdr:colOff>165100</xdr:colOff>
      <xdr:row>78</xdr:row>
      <xdr:rowOff>127406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118533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136723</xdr:rowOff>
    </xdr:from>
    <xdr:to>
      <xdr:col>46</xdr:col>
      <xdr:colOff>38100</xdr:colOff>
      <xdr:row>78</xdr:row>
      <xdr:rowOff>66873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58000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132769</xdr:rowOff>
    </xdr:from>
    <xdr:to>
      <xdr:col>41</xdr:col>
      <xdr:colOff>101600</xdr:colOff>
      <xdr:row>78</xdr:row>
      <xdr:rowOff>62919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54046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2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104696</xdr:rowOff>
    </xdr:from>
    <xdr:to>
      <xdr:col>36</xdr:col>
      <xdr:colOff>165100</xdr:colOff>
      <xdr:row>78</xdr:row>
      <xdr:rowOff>34846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25973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80035</xdr:rowOff>
    </xdr:from>
    <xdr:to>
      <xdr:col>55</xdr:col>
      <xdr:colOff>0</xdr:colOff>
      <xdr:row>98</xdr:row>
      <xdr:rowOff>132042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82135"/>
          <a:ext cx="8382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113906</xdr:rowOff>
    </xdr:from>
    <xdr:to>
      <xdr:col>50</xdr:col>
      <xdr:colOff>114300</xdr:colOff>
      <xdr:row>98</xdr:row>
      <xdr:rowOff>132042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16006"/>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67768</xdr:rowOff>
    </xdr:from>
    <xdr:to>
      <xdr:col>45</xdr:col>
      <xdr:colOff>177800</xdr:colOff>
      <xdr:row>98</xdr:row>
      <xdr:rowOff>113906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69868"/>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45726</xdr:rowOff>
    </xdr:from>
    <xdr:to>
      <xdr:col>41</xdr:col>
      <xdr:colOff>50800</xdr:colOff>
      <xdr:row>98</xdr:row>
      <xdr:rowOff>67768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47826"/>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29235</xdr:rowOff>
    </xdr:from>
    <xdr:to>
      <xdr:col>55</xdr:col>
      <xdr:colOff>50800</xdr:colOff>
      <xdr:row>98</xdr:row>
      <xdr:rowOff>130835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3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115612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4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81242</xdr:rowOff>
    </xdr:from>
    <xdr:to>
      <xdr:col>50</xdr:col>
      <xdr:colOff>165100</xdr:colOff>
      <xdr:row>99</xdr:row>
      <xdr:rowOff>11392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2519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63106</xdr:rowOff>
    </xdr:from>
    <xdr:to>
      <xdr:col>46</xdr:col>
      <xdr:colOff>38100</xdr:colOff>
      <xdr:row>98</xdr:row>
      <xdr:rowOff>164706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155833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5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16968</xdr:rowOff>
    </xdr:from>
    <xdr:to>
      <xdr:col>41</xdr:col>
      <xdr:colOff>101600</xdr:colOff>
      <xdr:row>98</xdr:row>
      <xdr:rowOff>118568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109695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166376</xdr:rowOff>
    </xdr:from>
    <xdr:to>
      <xdr:col>36</xdr:col>
      <xdr:colOff>165100</xdr:colOff>
      <xdr:row>98</xdr:row>
      <xdr:rowOff>96526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135890</xdr:rowOff>
    </xdr:from>
    <xdr:to>
      <xdr:col>85</xdr:col>
      <xdr:colOff>127000</xdr:colOff>
      <xdr:row>37</xdr:row>
      <xdr:rowOff>159245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79540"/>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159245</xdr:rowOff>
    </xdr:from>
    <xdr:to>
      <xdr:col>81</xdr:col>
      <xdr:colOff>50800</xdr:colOff>
      <xdr:row>38</xdr:row>
      <xdr:rowOff>10960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02895"/>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107467</xdr:rowOff>
    </xdr:from>
    <xdr:to>
      <xdr:col>76</xdr:col>
      <xdr:colOff>114300</xdr:colOff>
      <xdr:row>38</xdr:row>
      <xdr:rowOff>10960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51117"/>
          <a:ext cx="889000" cy="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107467</xdr:rowOff>
    </xdr:from>
    <xdr:to>
      <xdr:col>71</xdr:col>
      <xdr:colOff>177800</xdr:colOff>
      <xdr:row>37</xdr:row>
      <xdr:rowOff>134023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51117"/>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85090</xdr:rowOff>
    </xdr:from>
    <xdr:to>
      <xdr:col>85</xdr:col>
      <xdr:colOff>177800</xdr:colOff>
      <xdr:row>38</xdr:row>
      <xdr:rowOff>15240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108445</xdr:rowOff>
    </xdr:from>
    <xdr:to>
      <xdr:col>81</xdr:col>
      <xdr:colOff>101600</xdr:colOff>
      <xdr:row>38</xdr:row>
      <xdr:rowOff>38595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29722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131610</xdr:rowOff>
    </xdr:from>
    <xdr:to>
      <xdr:col>76</xdr:col>
      <xdr:colOff>165100</xdr:colOff>
      <xdr:row>38</xdr:row>
      <xdr:rowOff>61761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752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52887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56667</xdr:rowOff>
    </xdr:from>
    <xdr:to>
      <xdr:col>72</xdr:col>
      <xdr:colOff>38100</xdr:colOff>
      <xdr:row>37</xdr:row>
      <xdr:rowOff>158267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149394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83223</xdr:rowOff>
    </xdr:from>
    <xdr:to>
      <xdr:col>67</xdr:col>
      <xdr:colOff>101600</xdr:colOff>
      <xdr:row>38</xdr:row>
      <xdr:rowOff>13373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4500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113901</xdr:rowOff>
    </xdr:from>
    <xdr:to>
      <xdr:col>85</xdr:col>
      <xdr:colOff>127000</xdr:colOff>
      <xdr:row>59</xdr:row>
      <xdr:rowOff>59820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58001"/>
          <a:ext cx="838200" cy="11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59820</xdr:rowOff>
    </xdr:from>
    <xdr:to>
      <xdr:col>81</xdr:col>
      <xdr:colOff>50800</xdr:colOff>
      <xdr:row>59</xdr:row>
      <xdr:rowOff>62216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175370"/>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35186</xdr:rowOff>
    </xdr:from>
    <xdr:to>
      <xdr:col>76</xdr:col>
      <xdr:colOff>114300</xdr:colOff>
      <xdr:row>59</xdr:row>
      <xdr:rowOff>62216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10150736"/>
          <a:ext cx="889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35186</xdr:rowOff>
    </xdr:from>
    <xdr:to>
      <xdr:col>71</xdr:col>
      <xdr:colOff>177800</xdr:colOff>
      <xdr:row>59</xdr:row>
      <xdr:rowOff>55042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150736"/>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63101</xdr:rowOff>
    </xdr:from>
    <xdr:to>
      <xdr:col>85</xdr:col>
      <xdr:colOff>177800</xdr:colOff>
      <xdr:row>58</xdr:row>
      <xdr:rowOff>164701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149478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9020</xdr:rowOff>
    </xdr:from>
    <xdr:to>
      <xdr:col>81</xdr:col>
      <xdr:colOff>101600</xdr:colOff>
      <xdr:row>59</xdr:row>
      <xdr:rowOff>110620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1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101747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2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11416</xdr:rowOff>
    </xdr:from>
    <xdr:to>
      <xdr:col>76</xdr:col>
      <xdr:colOff>165100</xdr:colOff>
      <xdr:row>59</xdr:row>
      <xdr:rowOff>113016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1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104143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21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155836</xdr:rowOff>
    </xdr:from>
    <xdr:to>
      <xdr:col>72</xdr:col>
      <xdr:colOff>38100</xdr:colOff>
      <xdr:row>59</xdr:row>
      <xdr:rowOff>85986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77113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4242</xdr:rowOff>
    </xdr:from>
    <xdr:to>
      <xdr:col>67</xdr:col>
      <xdr:colOff>101600</xdr:colOff>
      <xdr:row>59</xdr:row>
      <xdr:rowOff>105842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1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96969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2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91629</xdr:rowOff>
    </xdr:from>
    <xdr:to>
      <xdr:col>85</xdr:col>
      <xdr:colOff>127000</xdr:colOff>
      <xdr:row>79</xdr:row>
      <xdr:rowOff>95645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6179"/>
          <a:ext cx="8382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60082</xdr:rowOff>
    </xdr:from>
    <xdr:to>
      <xdr:col>81</xdr:col>
      <xdr:colOff>50800</xdr:colOff>
      <xdr:row>79</xdr:row>
      <xdr:rowOff>91629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04632"/>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60082</xdr:rowOff>
    </xdr:from>
    <xdr:to>
      <xdr:col>76</xdr:col>
      <xdr:colOff>114300</xdr:colOff>
      <xdr:row>79</xdr:row>
      <xdr:rowOff>95972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0463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6753</xdr:rowOff>
    </xdr:from>
    <xdr:to>
      <xdr:col>71</xdr:col>
      <xdr:colOff>177800</xdr:colOff>
      <xdr:row>79</xdr:row>
      <xdr:rowOff>95972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51303"/>
          <a:ext cx="889000" cy="8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44845</xdr:rowOff>
    </xdr:from>
    <xdr:to>
      <xdr:col>85</xdr:col>
      <xdr:colOff>177800</xdr:colOff>
      <xdr:row>79</xdr:row>
      <xdr:rowOff>146445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159289</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40829</xdr:rowOff>
    </xdr:from>
    <xdr:to>
      <xdr:col>81</xdr:col>
      <xdr:colOff>101600</xdr:colOff>
      <xdr:row>79</xdr:row>
      <xdr:rowOff>142429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133556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78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9282</xdr:rowOff>
    </xdr:from>
    <xdr:to>
      <xdr:col>76</xdr:col>
      <xdr:colOff>165100</xdr:colOff>
      <xdr:row>79</xdr:row>
      <xdr:rowOff>110882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102009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4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45172</xdr:rowOff>
    </xdr:from>
    <xdr:to>
      <xdr:col>72</xdr:col>
      <xdr:colOff>38100</xdr:colOff>
      <xdr:row>79</xdr:row>
      <xdr:rowOff>146772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137899</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2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127403</xdr:rowOff>
    </xdr:from>
    <xdr:to>
      <xdr:col>67</xdr:col>
      <xdr:colOff>101600</xdr:colOff>
      <xdr:row>79</xdr:row>
      <xdr:rowOff>57553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48680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9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91199</xdr:rowOff>
    </xdr:from>
    <xdr:to>
      <xdr:col>85</xdr:col>
      <xdr:colOff>127000</xdr:colOff>
      <xdr:row>96</xdr:row>
      <xdr:rowOff>97086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50399"/>
          <a:ext cx="8382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91199</xdr:rowOff>
    </xdr:from>
    <xdr:to>
      <xdr:col>81</xdr:col>
      <xdr:colOff>50800</xdr:colOff>
      <xdr:row>96</xdr:row>
      <xdr:rowOff>109201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50399"/>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109201</xdr:rowOff>
    </xdr:from>
    <xdr:to>
      <xdr:col>76</xdr:col>
      <xdr:colOff>114300</xdr:colOff>
      <xdr:row>96</xdr:row>
      <xdr:rowOff>137091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684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137091</xdr:rowOff>
    </xdr:from>
    <xdr:to>
      <xdr:col>71</xdr:col>
      <xdr:colOff>177800</xdr:colOff>
      <xdr:row>97</xdr:row>
      <xdr:rowOff>20276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96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46286</xdr:rowOff>
    </xdr:from>
    <xdr:to>
      <xdr:col>85</xdr:col>
      <xdr:colOff>177800</xdr:colOff>
      <xdr:row>96</xdr:row>
      <xdr:rowOff>147886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24713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8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40399</xdr:rowOff>
    </xdr:from>
    <xdr:to>
      <xdr:col>81</xdr:col>
      <xdr:colOff>101600</xdr:colOff>
      <xdr:row>96</xdr:row>
      <xdr:rowOff>141999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133126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9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58401</xdr:rowOff>
    </xdr:from>
    <xdr:to>
      <xdr:col>76</xdr:col>
      <xdr:colOff>165100</xdr:colOff>
      <xdr:row>96</xdr:row>
      <xdr:rowOff>160001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151128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86291</xdr:rowOff>
    </xdr:from>
    <xdr:to>
      <xdr:col>72</xdr:col>
      <xdr:colOff>38100</xdr:colOff>
      <xdr:row>97</xdr:row>
      <xdr:rowOff>16441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140926</xdr:rowOff>
    </xdr:from>
    <xdr:to>
      <xdr:col>67</xdr:col>
      <xdr:colOff>101600</xdr:colOff>
      <xdr:row>97</xdr:row>
      <xdr:rowOff>71076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62203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目的別における住民一人当たりの決算額の主な増減要因は以下のとおりです。</a:t>
          </a:r>
          <a:endParaRPr lang="ja-JP" altLang="ja-JP" sz="1400">
            <a:effectLst/>
          </a:endParaRPr>
        </a:p>
        <a:p>
          <a:r>
            <a:rPr kumimoji="1" lang="ja-JP" altLang="ja-JP" sz="1100" b="1" u="sng">
              <a:solidFill>
                <a:schemeClr val="dk1"/>
              </a:solidFill>
              <a:effectLst/>
              <a:latin typeface="+mn-lt"/>
              <a:ea typeface="+mn-ea"/>
              <a:cs typeface="+mn-cs"/>
            </a:rPr>
            <a:t>主な増加要因</a:t>
          </a:r>
          <a:endParaRPr kumimoji="1" lang="en-US" altLang="ja-JP" sz="1100" b="1" u="sng">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総務費（</a:t>
          </a:r>
          <a:r>
            <a:rPr kumimoji="1" lang="en-US" altLang="ja-JP" sz="1100">
              <a:solidFill>
                <a:schemeClr val="dk1"/>
              </a:solidFill>
              <a:effectLst/>
              <a:latin typeface="+mn-lt"/>
              <a:ea typeface="+mn-ea"/>
              <a:cs typeface="+mn-cs"/>
            </a:rPr>
            <a:t>2,795</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大羽東野球場夜間照明ＬＥＤ化等改修事業</a:t>
          </a:r>
          <a:r>
            <a:rPr kumimoji="1" lang="ja-JP" altLang="en-US" sz="1100">
              <a:solidFill>
                <a:schemeClr val="dk1"/>
              </a:solidFill>
              <a:effectLst/>
              <a:latin typeface="+mn-lt"/>
              <a:ea typeface="+mn-ea"/>
              <a:cs typeface="+mn-cs"/>
            </a:rPr>
            <a:t>、衆議院議員選挙費、ＤＸ推進事業による増加。</a:t>
          </a:r>
          <a:r>
            <a:rPr kumimoji="1" lang="ja-JP" altLang="ja-JP"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10,826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定額減税調整給付金等物価高騰対応重点支援地方創生臨時交付金関連事業による増加。教育費（</a:t>
          </a:r>
          <a:r>
            <a:rPr kumimoji="1" lang="en-US" altLang="ja-JP" sz="1100">
              <a:solidFill>
                <a:schemeClr val="dk1"/>
              </a:solidFill>
              <a:effectLst/>
              <a:latin typeface="+mn-lt"/>
              <a:ea typeface="+mn-ea"/>
              <a:cs typeface="+mn-cs"/>
            </a:rPr>
            <a:t>10,782</a:t>
          </a:r>
          <a:r>
            <a:rPr kumimoji="1" lang="ja-JP" altLang="en-US" sz="1100">
              <a:solidFill>
                <a:schemeClr val="dk1"/>
              </a:solidFill>
              <a:effectLst/>
              <a:latin typeface="+mn-lt"/>
              <a:ea typeface="+mn-ea"/>
              <a:cs typeface="+mn-cs"/>
            </a:rPr>
            <a:t>円）：小学校給食の公会計化による増加のほか、小学校長寿命化事業及び図書館照明ＬＥＤ化改修事業による増加。</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主な減少要因</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農林水産業費（△</a:t>
          </a:r>
          <a:r>
            <a:rPr kumimoji="1" lang="en-US" altLang="ja-JP" sz="1100">
              <a:solidFill>
                <a:schemeClr val="dk1"/>
              </a:solidFill>
              <a:effectLst/>
              <a:latin typeface="+mn-lt"/>
              <a:ea typeface="+mn-ea"/>
              <a:cs typeface="+mn-cs"/>
            </a:rPr>
            <a:t>12,216</a:t>
          </a:r>
          <a:r>
            <a:rPr kumimoji="1" lang="ja-JP" altLang="ja-JP" sz="1100">
              <a:solidFill>
                <a:schemeClr val="dk1"/>
              </a:solidFill>
              <a:effectLst/>
              <a:latin typeface="+mn-lt"/>
              <a:ea typeface="+mn-ea"/>
              <a:cs typeface="+mn-cs"/>
            </a:rPr>
            <a:t>円）：畜産施設当整備事業費補助金</a:t>
          </a:r>
          <a:r>
            <a:rPr kumimoji="1" lang="ja-JP" altLang="en-US" sz="1100">
              <a:solidFill>
                <a:schemeClr val="dk1"/>
              </a:solidFill>
              <a:effectLst/>
              <a:latin typeface="+mn-lt"/>
              <a:ea typeface="+mn-ea"/>
              <a:cs typeface="+mn-cs"/>
            </a:rPr>
            <a:t>の皆減等</a:t>
          </a:r>
          <a:r>
            <a:rPr kumimoji="1" lang="ja-JP" altLang="ja-JP" sz="1100">
              <a:solidFill>
                <a:schemeClr val="dk1"/>
              </a:solidFill>
              <a:effectLst/>
              <a:latin typeface="+mn-lt"/>
              <a:ea typeface="+mn-ea"/>
              <a:cs typeface="+mn-cs"/>
            </a:rPr>
            <a:t>による減少。衛生費（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421</a:t>
          </a:r>
          <a:r>
            <a:rPr kumimoji="1" lang="ja-JP" altLang="ja-JP" sz="1100">
              <a:solidFill>
                <a:schemeClr val="dk1"/>
              </a:solidFill>
              <a:effectLst/>
              <a:latin typeface="+mn-lt"/>
              <a:ea typeface="+mn-ea"/>
              <a:cs typeface="+mn-cs"/>
            </a:rPr>
            <a:t>円）：新型コロナウイルス感染症</a:t>
          </a:r>
          <a:r>
            <a:rPr kumimoji="1" lang="ja-JP" altLang="en-US" sz="1100">
              <a:solidFill>
                <a:schemeClr val="dk1"/>
              </a:solidFill>
              <a:effectLst/>
              <a:latin typeface="+mn-lt"/>
              <a:ea typeface="+mn-ea"/>
              <a:cs typeface="+mn-cs"/>
            </a:rPr>
            <a:t>対策</a:t>
          </a:r>
          <a:r>
            <a:rPr kumimoji="1" lang="ja-JP" altLang="ja-JP" sz="1100">
              <a:solidFill>
                <a:schemeClr val="dk1"/>
              </a:solidFill>
              <a:effectLst/>
              <a:latin typeface="+mn-lt"/>
              <a:ea typeface="+mn-ea"/>
              <a:cs typeface="+mn-cs"/>
            </a:rPr>
            <a:t>及び物価高騰対応地方創生臨時交付金関係</a:t>
          </a:r>
          <a:r>
            <a:rPr kumimoji="1" lang="ja-JP" altLang="en-US" sz="1100">
              <a:solidFill>
                <a:schemeClr val="dk1"/>
              </a:solidFill>
              <a:effectLst/>
              <a:latin typeface="+mn-lt"/>
              <a:ea typeface="+mn-ea"/>
              <a:cs typeface="+mn-cs"/>
            </a:rPr>
            <a:t>事業の減少による</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309</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年度臨時財政対策債及び減税補てん債の償還終了に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新型コロナウイルス感染症対策に影響を受けた令和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年度を除き、実質収支額は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代</a:t>
          </a:r>
          <a:r>
            <a:rPr kumimoji="1" lang="ja-JP" altLang="ja-JP" sz="1100">
              <a:solidFill>
                <a:schemeClr val="dk1"/>
              </a:solidFill>
              <a:effectLst/>
              <a:latin typeface="+mn-lt"/>
              <a:ea typeface="+mn-ea"/>
              <a:cs typeface="+mn-cs"/>
            </a:rPr>
            <a:t>で推移して</a:t>
          </a:r>
          <a:r>
            <a:rPr kumimoji="1" lang="ja-JP" altLang="en-US" sz="1100">
              <a:solidFill>
                <a:schemeClr val="dk1"/>
              </a:solidFill>
              <a:effectLst/>
              <a:latin typeface="+mn-lt"/>
              <a:ea typeface="+mn-ea"/>
              <a:cs typeface="+mn-cs"/>
            </a:rPr>
            <a:t>います。令和６年度は単年度収支がマイナスとなったことが影響し、前年度比実質収支額では</a:t>
          </a:r>
          <a:r>
            <a:rPr kumimoji="1" lang="en-US" altLang="ja-JP" sz="1100">
              <a:solidFill>
                <a:schemeClr val="dk1"/>
              </a:solidFill>
              <a:effectLst/>
              <a:latin typeface="+mn-lt"/>
              <a:ea typeface="+mn-ea"/>
              <a:cs typeface="+mn-cs"/>
            </a:rPr>
            <a:t>0.37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1.36</a:t>
          </a:r>
          <a:r>
            <a:rPr kumimoji="1" lang="ja-JP" altLang="en-US" sz="1100">
              <a:solidFill>
                <a:schemeClr val="dk1"/>
              </a:solidFill>
              <a:effectLst/>
              <a:latin typeface="+mn-lt"/>
              <a:ea typeface="+mn-ea"/>
              <a:cs typeface="+mn-cs"/>
            </a:rPr>
            <a:t>ポイント低下して</a:t>
          </a:r>
          <a:r>
            <a:rPr kumimoji="1" lang="ja-JP" altLang="en-US" sz="1100">
              <a:solidFill>
                <a:sysClr val="windowText" lastClr="000000"/>
              </a:solidFill>
              <a:effectLst/>
              <a:latin typeface="+mn-lt"/>
              <a:ea typeface="+mn-ea"/>
              <a:cs typeface="+mn-cs"/>
            </a:rPr>
            <a:t>います。財政調整基金残高でも前年度比</a:t>
          </a:r>
          <a:r>
            <a:rPr kumimoji="1" lang="en-US" altLang="ja-JP" sz="1100">
              <a:solidFill>
                <a:sysClr val="windowText" lastClr="000000"/>
              </a:solidFill>
              <a:effectLst/>
              <a:latin typeface="+mn-lt"/>
              <a:ea typeface="+mn-ea"/>
              <a:cs typeface="+mn-cs"/>
            </a:rPr>
            <a:t>1.59</a:t>
          </a:r>
          <a:r>
            <a:rPr kumimoji="1" lang="ja-JP" altLang="en-US" sz="1100">
              <a:solidFill>
                <a:sysClr val="windowText" lastClr="000000"/>
              </a:solidFill>
              <a:effectLst/>
              <a:latin typeface="+mn-lt"/>
              <a:ea typeface="+mn-ea"/>
              <a:cs typeface="+mn-cs"/>
            </a:rPr>
            <a:t>ポイント低下しました。</a:t>
          </a:r>
          <a:r>
            <a:rPr kumimoji="1" lang="ja-JP" altLang="ja-JP" sz="1100">
              <a:solidFill>
                <a:sysClr val="windowText" lastClr="000000"/>
              </a:solidFill>
              <a:effectLst/>
              <a:latin typeface="+mn-lt"/>
              <a:ea typeface="+mn-ea"/>
              <a:cs typeface="+mn-cs"/>
            </a:rPr>
            <a:t>基金全体</a:t>
          </a:r>
          <a:r>
            <a:rPr kumimoji="1" lang="ja-JP" altLang="en-US" sz="1100">
              <a:solidFill>
                <a:sysClr val="windowText" lastClr="000000"/>
              </a:solidFill>
              <a:effectLst/>
              <a:latin typeface="+mn-lt"/>
              <a:ea typeface="+mn-ea"/>
              <a:cs typeface="+mn-cs"/>
            </a:rPr>
            <a:t>として</a:t>
          </a:r>
          <a:r>
            <a:rPr kumimoji="1" lang="ja-JP" altLang="ja-JP" sz="1100">
              <a:solidFill>
                <a:sysClr val="windowText" lastClr="000000"/>
              </a:solidFill>
              <a:effectLst/>
              <a:latin typeface="+mn-lt"/>
              <a:ea typeface="+mn-ea"/>
              <a:cs typeface="+mn-cs"/>
            </a:rPr>
            <a:t>は増加</a:t>
          </a:r>
          <a:r>
            <a:rPr kumimoji="1" lang="ja-JP" altLang="en-US" sz="1100">
              <a:solidFill>
                <a:sysClr val="windowText" lastClr="000000"/>
              </a:solidFill>
              <a:effectLst/>
              <a:latin typeface="+mn-lt"/>
              <a:ea typeface="+mn-ea"/>
              <a:cs typeface="+mn-cs"/>
            </a:rPr>
            <a:t>しており、</a:t>
          </a:r>
          <a:r>
            <a:rPr kumimoji="1" lang="ja-JP" altLang="ja-JP" sz="1100">
              <a:solidFill>
                <a:sysClr val="windowText" lastClr="000000"/>
              </a:solidFill>
              <a:effectLst/>
              <a:latin typeface="+mn-lt"/>
              <a:ea typeface="+mn-ea"/>
              <a:cs typeface="+mn-cs"/>
            </a:rPr>
            <a:t>使途の明確化</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必要に応じた</a:t>
          </a:r>
          <a:r>
            <a:rPr kumimoji="1" lang="ja-JP" altLang="en-US" sz="1100">
              <a:solidFill>
                <a:sysClr val="windowText" lastClr="000000"/>
              </a:solidFill>
              <a:effectLst/>
              <a:latin typeface="+mn-lt"/>
              <a:ea typeface="+mn-ea"/>
              <a:cs typeface="+mn-cs"/>
            </a:rPr>
            <a:t>基金運用</a:t>
          </a:r>
          <a:r>
            <a:rPr kumimoji="1" lang="ja-JP" altLang="ja-JP" sz="1100">
              <a:solidFill>
                <a:sysClr val="windowText" lastClr="000000"/>
              </a:solidFill>
              <a:effectLst/>
              <a:latin typeface="+mn-lt"/>
              <a:ea typeface="+mn-ea"/>
              <a:cs typeface="+mn-cs"/>
            </a:rPr>
            <a:t>を行</a:t>
          </a:r>
          <a:r>
            <a:rPr kumimoji="1" lang="ja-JP" altLang="en-US" sz="1100">
              <a:solidFill>
                <a:sysClr val="windowText" lastClr="000000"/>
              </a:solidFill>
              <a:effectLst/>
              <a:latin typeface="+mn-lt"/>
              <a:ea typeface="+mn-ea"/>
              <a:cs typeface="+mn-cs"/>
            </a:rPr>
            <a:t>いながら、</a:t>
          </a:r>
          <a:r>
            <a:rPr kumimoji="1" lang="ja-JP" altLang="ja-JP" sz="1100">
              <a:solidFill>
                <a:schemeClr val="dk1"/>
              </a:solidFill>
              <a:effectLst/>
              <a:latin typeface="+mn-lt"/>
              <a:ea typeface="+mn-ea"/>
              <a:cs typeface="+mn-cs"/>
            </a:rPr>
            <a:t>社会保障費や</a:t>
          </a:r>
          <a:r>
            <a:rPr kumimoji="1" lang="ja-JP" altLang="en-US" sz="1100">
              <a:solidFill>
                <a:sysClr val="windowText" lastClr="000000"/>
              </a:solidFill>
              <a:effectLst/>
              <a:latin typeface="+mn-lt"/>
              <a:ea typeface="+mn-ea"/>
              <a:cs typeface="+mn-cs"/>
            </a:rPr>
            <a:t>各種更新事業に係る公債費の</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に備え、</a:t>
          </a:r>
          <a:r>
            <a:rPr kumimoji="1" lang="ja-JP" altLang="ja-JP" sz="1100">
              <a:solidFill>
                <a:sysClr val="windowText" lastClr="000000"/>
              </a:solidFill>
              <a:effectLst/>
              <a:latin typeface="+mn-lt"/>
              <a:ea typeface="+mn-ea"/>
              <a:cs typeface="+mn-cs"/>
            </a:rPr>
            <a:t>計画性を持った財政運営を行</a:t>
          </a:r>
          <a:r>
            <a:rPr kumimoji="1" lang="ja-JP" altLang="en-US" sz="1100">
              <a:solidFill>
                <a:sysClr val="windowText" lastClr="000000"/>
              </a:solidFill>
              <a:effectLst/>
              <a:latin typeface="+mn-lt"/>
              <a:ea typeface="+mn-ea"/>
              <a:cs typeface="+mn-cs"/>
            </a:rPr>
            <a:t>い</a:t>
          </a:r>
          <a:r>
            <a:rPr kumimoji="1" lang="ja-JP" altLang="ja-JP" sz="1100">
              <a:solidFill>
                <a:sysClr val="windowText" lastClr="000000"/>
              </a:solidFill>
              <a:effectLst/>
              <a:latin typeface="+mn-lt"/>
              <a:ea typeface="+mn-ea"/>
              <a:cs typeface="+mn-cs"/>
            </a:rPr>
            <a:t>、財政の健全化に取り組</a:t>
          </a:r>
          <a:r>
            <a:rPr kumimoji="1" lang="ja-JP" altLang="en-US" sz="1100">
              <a:solidFill>
                <a:sysClr val="windowText" lastClr="000000"/>
              </a:solidFill>
              <a:effectLst/>
              <a:latin typeface="+mn-lt"/>
              <a:ea typeface="+mn-ea"/>
              <a:cs typeface="+mn-cs"/>
            </a:rPr>
            <a:t>みます。</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土地取得会計は公有財産購入費</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赤字</a:t>
          </a:r>
          <a:r>
            <a:rPr kumimoji="1" lang="ja-JP" altLang="ja-JP" sz="1100">
              <a:solidFill>
                <a:schemeClr val="dk1"/>
              </a:solidFill>
              <a:effectLst/>
              <a:latin typeface="+mn-lt"/>
              <a:ea typeface="+mn-ea"/>
              <a:cs typeface="+mn-cs"/>
            </a:rPr>
            <a:t>なっているが、その他の会計において黒字となっている。今後においても税収の確保、適正な利用者負担を求め、行政のスリム化及び効率化を図り、持続可能な財政運営</a:t>
          </a:r>
          <a:r>
            <a:rPr kumimoji="1" lang="ja-JP" altLang="en-US" sz="1100">
              <a:solidFill>
                <a:schemeClr val="dk1"/>
              </a:solidFill>
              <a:effectLst/>
              <a:latin typeface="+mn-lt"/>
              <a:ea typeface="+mn-ea"/>
              <a:cs typeface="+mn-cs"/>
            </a:rPr>
            <a:t>に取り組む</a:t>
          </a:r>
          <a:r>
            <a:rPr kumimoji="1" lang="ja-JP" altLang="ja-JP" sz="1100">
              <a:solidFill>
                <a:schemeClr val="dk1"/>
              </a:solidFill>
              <a:effectLst/>
              <a:latin typeface="+mn-lt"/>
              <a:ea typeface="+mn-ea"/>
              <a:cs typeface="+mn-cs"/>
            </a:rPr>
            <a:t>。また、一般会計から他の会計に対する繰出金等については、負担区分に基づいた適正な繰出を行い、運営・経営の健全化に努め</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15740198</v>
      </c>
      <c r="BO4" s="371"/>
      <c r="BP4" s="371"/>
      <c r="BQ4" s="371"/>
      <c r="BR4" s="371"/>
      <c r="BS4" s="371"/>
      <c r="BT4" s="371"/>
      <c r="BU4" s="372"/>
      <c r="BV4" s="370">
        <v>15169657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5.2</v>
      </c>
      <c r="CU4" s="377"/>
      <c r="CV4" s="377"/>
      <c r="CW4" s="377"/>
      <c r="CX4" s="377"/>
      <c r="CY4" s="377"/>
      <c r="CZ4" s="377"/>
      <c r="DA4" s="378"/>
      <c r="DB4" s="376">
        <v>5.6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15107732</v>
      </c>
      <c r="BO5" s="408"/>
      <c r="BP5" s="408"/>
      <c r="BQ5" s="408"/>
      <c r="BR5" s="408"/>
      <c r="BS5" s="408"/>
      <c r="BT5" s="408"/>
      <c r="BU5" s="409"/>
      <c r="BV5" s="407">
        <v>14560757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89.3</v>
      </c>
      <c r="CU5" s="405"/>
      <c r="CV5" s="405"/>
      <c r="CW5" s="405"/>
      <c r="CX5" s="405"/>
      <c r="CY5" s="405"/>
      <c r="CZ5" s="405"/>
      <c r="DA5" s="406"/>
      <c r="DB5" s="404">
        <v>88.4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632466</v>
      </c>
      <c r="BO6" s="408"/>
      <c r="BP6" s="408"/>
      <c r="BQ6" s="408"/>
      <c r="BR6" s="408"/>
      <c r="BS6" s="408"/>
      <c r="BT6" s="408"/>
      <c r="BU6" s="409"/>
      <c r="BV6" s="407">
        <v>608900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89.8</v>
      </c>
      <c r="CU6" s="445"/>
      <c r="CV6" s="445"/>
      <c r="CW6" s="445"/>
      <c r="CX6" s="445"/>
      <c r="CY6" s="445"/>
      <c r="CZ6" s="445"/>
      <c r="DA6" s="446"/>
      <c r="DB6" s="444">
        <v>89.2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107765</v>
      </c>
      <c r="BO7" s="408"/>
      <c r="BP7" s="408"/>
      <c r="BQ7" s="408"/>
      <c r="BR7" s="408"/>
      <c r="BS7" s="408"/>
      <c r="BT7" s="408"/>
      <c r="BU7" s="409"/>
      <c r="BV7" s="407">
        <v>57731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10096887</v>
      </c>
      <c r="CU7" s="408"/>
      <c r="CV7" s="408"/>
      <c r="CW7" s="408"/>
      <c r="CX7" s="408"/>
      <c r="CY7" s="408"/>
      <c r="CZ7" s="408"/>
      <c r="DA7" s="409"/>
      <c r="DB7" s="407">
        <v>9887873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524701</v>
      </c>
      <c r="BO8" s="408"/>
      <c r="BP8" s="408"/>
      <c r="BQ8" s="408"/>
      <c r="BR8" s="408"/>
      <c r="BS8" s="408"/>
      <c r="BT8" s="408"/>
      <c r="BU8" s="409"/>
      <c r="BV8" s="407">
        <v>551169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0.74</v>
      </c>
      <c r="CU8" s="448"/>
      <c r="CV8" s="448"/>
      <c r="CW8" s="448"/>
      <c r="CX8" s="448"/>
      <c r="CY8" s="448"/>
      <c r="CZ8" s="448"/>
      <c r="DA8" s="449"/>
      <c r="DB8" s="447">
        <v>0.74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40559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-26468</v>
      </c>
      <c r="BO9" s="408"/>
      <c r="BP9" s="408"/>
      <c r="BQ9" s="408"/>
      <c r="BR9" s="408"/>
      <c r="BS9" s="408"/>
      <c r="BT9" s="408"/>
      <c r="BU9" s="409"/>
      <c r="BV9" s="407">
        <v>134386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v>
      </c>
      <c r="CU9" s="405"/>
      <c r="CV9" s="405"/>
      <c r="CW9" s="405"/>
      <c r="CX9" s="405"/>
      <c r="CY9" s="405"/>
      <c r="CZ9" s="405"/>
      <c r="DA9" s="406"/>
      <c r="DB9" s="404">
        <v>8.8000000000000007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40210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3038</v>
      </c>
      <c r="BO10" s="408"/>
      <c r="BP10" s="408"/>
      <c r="BQ10" s="408"/>
      <c r="BR10" s="408"/>
      <c r="BS10" s="408"/>
      <c r="BT10" s="408"/>
      <c r="BU10" s="409"/>
      <c r="BV10" s="407">
        <v>2234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40758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388000</v>
      </c>
      <c r="BO12" s="408"/>
      <c r="BP12" s="408"/>
      <c r="BQ12" s="408"/>
      <c r="BR12" s="408"/>
      <c r="BS12" s="408"/>
      <c r="BT12" s="408"/>
      <c r="BU12" s="409"/>
      <c r="BV12" s="407">
        <v>405000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39508</v>
      </c>
      <c r="S13" s="492"/>
      <c r="T13" s="492"/>
      <c r="U13" s="492"/>
      <c r="V13" s="493"/>
      <c r="W13" s="423" t="s">
        <v>131</v>
      </c>
      <c r="X13" s="424"/>
      <c r="Y13" s="424"/>
      <c r="Z13" s="424"/>
      <c r="AA13" s="424"/>
      <c r="AB13" s="414"/>
      <c r="AC13" s="458">
        <v>459</v>
      </c>
      <c r="AD13" s="459"/>
      <c r="AE13" s="459"/>
      <c r="AF13" s="459"/>
      <c r="AG13" s="501"/>
      <c r="AH13" s="458">
        <v>469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-411430</v>
      </c>
      <c r="BO13" s="408"/>
      <c r="BP13" s="408"/>
      <c r="BQ13" s="408"/>
      <c r="BR13" s="408"/>
      <c r="BS13" s="408"/>
      <c r="BT13" s="408"/>
      <c r="BU13" s="409"/>
      <c r="BV13" s="407">
        <v>-268380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4.3</v>
      </c>
      <c r="CU13" s="405"/>
      <c r="CV13" s="405"/>
      <c r="CW13" s="405"/>
      <c r="CX13" s="405"/>
      <c r="CY13" s="405"/>
      <c r="CZ13" s="405"/>
      <c r="DA13" s="406"/>
      <c r="DB13" s="404">
        <v>4.2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41056</v>
      </c>
      <c r="S14" s="492"/>
      <c r="T14" s="492"/>
      <c r="U14" s="492"/>
      <c r="V14" s="493"/>
      <c r="W14" s="397"/>
      <c r="X14" s="398"/>
      <c r="Y14" s="398"/>
      <c r="Z14" s="398"/>
      <c r="AA14" s="398"/>
      <c r="AB14" s="387"/>
      <c r="AC14" s="494">
        <v>2.4</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39876</v>
      </c>
      <c r="S15" s="492"/>
      <c r="T15" s="492"/>
      <c r="U15" s="492"/>
      <c r="V15" s="493"/>
      <c r="W15" s="423" t="s">
        <v>137</v>
      </c>
      <c r="X15" s="424"/>
      <c r="Y15" s="424"/>
      <c r="Z15" s="424"/>
      <c r="AA15" s="424"/>
      <c r="AB15" s="414"/>
      <c r="AC15" s="458">
        <v>7381</v>
      </c>
      <c r="AD15" s="459"/>
      <c r="AE15" s="459"/>
      <c r="AF15" s="459"/>
      <c r="AG15" s="501"/>
      <c r="AH15" s="458">
        <v>7291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5992980</v>
      </c>
      <c r="BO15" s="371"/>
      <c r="BP15" s="371"/>
      <c r="BQ15" s="371"/>
      <c r="BR15" s="371"/>
      <c r="BS15" s="371"/>
      <c r="BT15" s="371"/>
      <c r="BU15" s="372"/>
      <c r="BV15" s="370">
        <v>6160043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v>
      </c>
      <c r="AD16" s="495"/>
      <c r="AE16" s="495"/>
      <c r="AF16" s="495"/>
      <c r="AG16" s="496"/>
      <c r="AH16" s="494">
        <v>38.4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8429536</v>
      </c>
      <c r="BO16" s="408"/>
      <c r="BP16" s="408"/>
      <c r="BQ16" s="408"/>
      <c r="BR16" s="408"/>
      <c r="BS16" s="408"/>
      <c r="BT16" s="408"/>
      <c r="BU16" s="409"/>
      <c r="BV16" s="407">
        <v>8145619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11571</v>
      </c>
      <c r="AD17" s="459"/>
      <c r="AE17" s="459"/>
      <c r="AF17" s="459"/>
      <c r="AG17" s="501"/>
      <c r="AH17" s="458">
        <v>11222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7600768</v>
      </c>
      <c r="BO17" s="408"/>
      <c r="BP17" s="408"/>
      <c r="BQ17" s="408"/>
      <c r="BR17" s="408"/>
      <c r="BS17" s="408"/>
      <c r="BT17" s="408"/>
      <c r="BU17" s="409"/>
      <c r="BV17" s="407">
        <v>7818031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107.01</v>
      </c>
      <c r="M18" s="531"/>
      <c r="N18" s="531"/>
      <c r="O18" s="531"/>
      <c r="P18" s="531"/>
      <c r="Q18" s="531"/>
      <c r="R18" s="532"/>
      <c r="S18" s="532"/>
      <c r="T18" s="532"/>
      <c r="U18" s="532"/>
      <c r="V18" s="533"/>
      <c r="W18" s="425"/>
      <c r="X18" s="426"/>
      <c r="Y18" s="426"/>
      <c r="Z18" s="426"/>
      <c r="AA18" s="426"/>
      <c r="AB18" s="417"/>
      <c r="AC18" s="534">
        <v>59.6</v>
      </c>
      <c r="AD18" s="535"/>
      <c r="AE18" s="535"/>
      <c r="AF18" s="535"/>
      <c r="AG18" s="536"/>
      <c r="AH18" s="534">
        <v>59.1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9303984</v>
      </c>
      <c r="BO18" s="408"/>
      <c r="BP18" s="408"/>
      <c r="BQ18" s="408"/>
      <c r="BR18" s="408"/>
      <c r="BS18" s="408"/>
      <c r="BT18" s="408"/>
      <c r="BU18" s="409"/>
      <c r="BV18" s="407">
        <v>8861849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379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11982968</v>
      </c>
      <c r="BO19" s="408"/>
      <c r="BP19" s="408"/>
      <c r="BQ19" s="408"/>
      <c r="BR19" s="408"/>
      <c r="BS19" s="408"/>
      <c r="BT19" s="408"/>
      <c r="BU19" s="409"/>
      <c r="BV19" s="407">
        <v>11481986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15382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9301490</v>
      </c>
      <c r="BO22" s="371"/>
      <c r="BP22" s="371"/>
      <c r="BQ22" s="371"/>
      <c r="BR22" s="371"/>
      <c r="BS22" s="371"/>
      <c r="BT22" s="371"/>
      <c r="BU22" s="372"/>
      <c r="BV22" s="370">
        <v>9702550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8021142</v>
      </c>
      <c r="BO23" s="408"/>
      <c r="BP23" s="408"/>
      <c r="BQ23" s="408"/>
      <c r="BR23" s="408"/>
      <c r="BS23" s="408"/>
      <c r="BT23" s="408"/>
      <c r="BU23" s="409"/>
      <c r="BV23" s="407">
        <v>8261550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8900</v>
      </c>
      <c r="R24" s="459"/>
      <c r="S24" s="459"/>
      <c r="T24" s="459"/>
      <c r="U24" s="459"/>
      <c r="V24" s="501"/>
      <c r="W24" s="553"/>
      <c r="X24" s="554"/>
      <c r="Y24" s="555"/>
      <c r="Z24" s="457" t="s">
        <v>162</v>
      </c>
      <c r="AA24" s="437"/>
      <c r="AB24" s="437"/>
      <c r="AC24" s="437"/>
      <c r="AD24" s="437"/>
      <c r="AE24" s="437"/>
      <c r="AF24" s="437"/>
      <c r="AG24" s="438"/>
      <c r="AH24" s="458">
        <v>328</v>
      </c>
      <c r="AI24" s="459"/>
      <c r="AJ24" s="459"/>
      <c r="AK24" s="459"/>
      <c r="AL24" s="501"/>
      <c r="AM24" s="458">
        <v>1021064</v>
      </c>
      <c r="AN24" s="459"/>
      <c r="AO24" s="459"/>
      <c r="AP24" s="459"/>
      <c r="AQ24" s="459"/>
      <c r="AR24" s="501"/>
      <c r="AS24" s="458">
        <v>3113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4113031</v>
      </c>
      <c r="BO24" s="408"/>
      <c r="BP24" s="408"/>
      <c r="BQ24" s="408"/>
      <c r="BR24" s="408"/>
      <c r="BS24" s="408"/>
      <c r="BT24" s="408"/>
      <c r="BU24" s="409"/>
      <c r="BV24" s="407">
        <v>4106103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6800</v>
      </c>
      <c r="R25" s="459"/>
      <c r="S25" s="459"/>
      <c r="T25" s="459"/>
      <c r="U25" s="459"/>
      <c r="V25" s="501"/>
      <c r="W25" s="553"/>
      <c r="X25" s="554"/>
      <c r="Y25" s="555"/>
      <c r="Z25" s="457" t="s">
        <v>165</v>
      </c>
      <c r="AA25" s="437"/>
      <c r="AB25" s="437"/>
      <c r="AC25" s="437"/>
      <c r="AD25" s="437"/>
      <c r="AE25" s="437"/>
      <c r="AF25" s="437"/>
      <c r="AG25" s="438"/>
      <c r="AH25" s="458">
        <v>56</v>
      </c>
      <c r="AI25" s="459"/>
      <c r="AJ25" s="459"/>
      <c r="AK25" s="459"/>
      <c r="AL25" s="501"/>
      <c r="AM25" s="458">
        <v>180264</v>
      </c>
      <c r="AN25" s="459"/>
      <c r="AO25" s="459"/>
      <c r="AP25" s="459"/>
      <c r="AQ25" s="459"/>
      <c r="AR25" s="501"/>
      <c r="AS25" s="458">
        <v>3219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624454</v>
      </c>
      <c r="BO25" s="371"/>
      <c r="BP25" s="371"/>
      <c r="BQ25" s="371"/>
      <c r="BR25" s="371"/>
      <c r="BS25" s="371"/>
      <c r="BT25" s="371"/>
      <c r="BU25" s="372"/>
      <c r="BV25" s="370">
        <v>337977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6000</v>
      </c>
      <c r="R26" s="459"/>
      <c r="S26" s="459"/>
      <c r="T26" s="459"/>
      <c r="U26" s="459"/>
      <c r="V26" s="501"/>
      <c r="W26" s="553"/>
      <c r="X26" s="554"/>
      <c r="Y26" s="555"/>
      <c r="Z26" s="457" t="s">
        <v>168</v>
      </c>
      <c r="AA26" s="559"/>
      <c r="AB26" s="559"/>
      <c r="AC26" s="559"/>
      <c r="AD26" s="559"/>
      <c r="AE26" s="559"/>
      <c r="AF26" s="559"/>
      <c r="AG26" s="560"/>
      <c r="AH26" s="458">
        <v>14</v>
      </c>
      <c r="AI26" s="459"/>
      <c r="AJ26" s="459"/>
      <c r="AK26" s="459"/>
      <c r="AL26" s="501"/>
      <c r="AM26" s="458">
        <v>43120</v>
      </c>
      <c r="AN26" s="459"/>
      <c r="AO26" s="459"/>
      <c r="AP26" s="459"/>
      <c r="AQ26" s="459"/>
      <c r="AR26" s="501"/>
      <c r="AS26" s="458">
        <v>3080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2492137</v>
      </c>
      <c r="BO28" s="371"/>
      <c r="BP28" s="371"/>
      <c r="BQ28" s="371"/>
      <c r="BR28" s="371"/>
      <c r="BS28" s="371"/>
      <c r="BT28" s="371"/>
      <c r="BU28" s="372"/>
      <c r="BV28" s="370">
        <v>2597098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3000</v>
      </c>
      <c r="R29" s="459"/>
      <c r="S29" s="459"/>
      <c r="T29" s="459"/>
      <c r="U29" s="459"/>
      <c r="V29" s="501"/>
      <c r="W29" s="556"/>
      <c r="X29" s="557"/>
      <c r="Y29" s="558"/>
      <c r="Z29" s="457" t="s">
        <v>177</v>
      </c>
      <c r="AA29" s="437"/>
      <c r="AB29" s="437"/>
      <c r="AC29" s="437"/>
      <c r="AD29" s="437"/>
      <c r="AE29" s="437"/>
      <c r="AF29" s="437"/>
      <c r="AG29" s="438"/>
      <c r="AH29" s="458">
        <v>328</v>
      </c>
      <c r="AI29" s="459"/>
      <c r="AJ29" s="459"/>
      <c r="AK29" s="459"/>
      <c r="AL29" s="501"/>
      <c r="AM29" s="458">
        <v>1021064</v>
      </c>
      <c r="AN29" s="459"/>
      <c r="AO29" s="459"/>
      <c r="AP29" s="459"/>
      <c r="AQ29" s="459"/>
      <c r="AR29" s="501"/>
      <c r="AS29" s="458">
        <v>3113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789729</v>
      </c>
      <c r="BO29" s="408"/>
      <c r="BP29" s="408"/>
      <c r="BQ29" s="408"/>
      <c r="BR29" s="408"/>
      <c r="BS29" s="408"/>
      <c r="BT29" s="408"/>
      <c r="BU29" s="409"/>
      <c r="BV29" s="407">
        <v>750506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3007560</v>
      </c>
      <c r="BO30" s="527"/>
      <c r="BP30" s="527"/>
      <c r="BQ30" s="527"/>
      <c r="BR30" s="527"/>
      <c r="BS30" s="527"/>
      <c r="BT30" s="527"/>
      <c r="BU30" s="528"/>
      <c r="BV30" s="526">
        <v>2759291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三重県三重郡老人福祉施設組合（一般会計）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（介護サービス事業特別会計）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e">
        <f t="shared" si="2"/>
        <v>#VALUE!</v>
      </c>
      <c r="BX37" s="597"/>
      <c r="BY37" s="598" t="str">
        <f>IF('各会計、関係団体の財政状況及び健全化判断比率'!B71="","",'各会計、関係団体の財政状況及び健全化判断比率'!B71)</f>
        <v>朝明広域衛生組合（一般会計）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e">
        <f t="shared" si="2"/>
        <v>#VALUE!</v>
      </c>
      <c r="BX39" s="597"/>
      <c r="BY39" s="598" t="str">
        <f>IF('各会計、関係団体の財政状況及び健全化判断比率'!B73="","",'各会計、関係団体の財政状況及び健全化判断比率'!B73)</f>
        <v>三重県市町総合事務組合（一般会計）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e">
        <f t="shared" si="2"/>
        <v>#VALUE!</v>
      </c>
      <c r="BX40" s="597"/>
      <c r="BY40" s="598" t="str">
        <f>IF('各会計、関係団体の財政状況及び健全化判断比率'!B74="","",'各会計、関係団体の財政状況及び健全化判断比率'!B74)</f>
        <v>（共同研修特別会計）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e">
        <f t="shared" si="2"/>
        <v>#VALUE!</v>
      </c>
      <c r="BX41" s="597"/>
      <c r="BY41" s="598" t="str">
        <f>IF('各会計、関係団体の財政状況及び健全化判断比率'!B75="","",'各会計、関係団体の財政状況及び健全化判断比率'!B75)</f>
        <v>（デジタル地図特別会計）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e">
        <f t="shared" si="2"/>
        <v>#VALUE!</v>
      </c>
      <c r="BX42" s="597"/>
      <c r="BY42" s="598" t="str">
        <f>IF('各会計、関係団体の財政状況及び健全化判断比率'!B76="","",'各会計、関係団体の財政状況及び健全化判断比率'!B76)</f>
        <v>（物品特別会計）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e">
        <f t="shared" si="2"/>
        <v>#VALUE!</v>
      </c>
      <c r="BX43" s="597"/>
      <c r="BY43" s="598" t="str">
        <f>IF('各会計、関係団体の財政状況及び健全化判断比率'!B77="","",'各会計、関係団体の財政状況及び健全化判断比率'!B77)</f>
        <v>（退職手当特別会計）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phb2+75QJnt73RdxdeAw/FzPYJFKd85Lf+xpoKxbi2qikAW6Smf1fyWc6LStXkOHxMqD/YgoYVUhJIOPiqGW8Q==" saltValue="jTOzUMOLTC3x0l2Q9nX4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3"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0</v>
      </c>
      <c r="G34" s="33">
        <v>0</v>
      </c>
      <c r="H34" s="33">
        <v>0</v>
      </c>
      <c r="I34" s="33" t="s">
        <v>535</v>
      </c>
      <c r="J34" s="34" t="s">
        <v>536</v>
      </c>
      <c r="K34" s="22"/>
      <c r="L34" s="22"/>
      <c r="M34" s="22"/>
      <c r="N34" s="22"/>
      <c r="O34" s="22"/>
      <c r="P34" s="22"/>
    </row>
    <row r="35" spans="1:16" ht="39" customHeight="1" x14ac:dyDescent="0.2">
      <c r="A35" s="22"/>
      <c r="B35" s="35"/>
      <c r="C35" s="1145" t="s">
        <v>537</v>
      </c>
      <c r="D35" s="1146"/>
      <c r="E35" s="1147"/>
      <c r="F35" s="36">
        <v>6.37</v>
      </c>
      <c r="G35" s="37">
        <v>6.93</v>
      </c>
      <c r="H35" s="37">
        <v>8.3000000000000007</v>
      </c>
      <c r="I35" s="37">
        <v>7.77</v>
      </c>
      <c r="J35" s="38">
        <v>7.27</v>
      </c>
      <c r="K35" s="22"/>
      <c r="L35" s="22"/>
      <c r="M35" s="22"/>
      <c r="N35" s="22"/>
      <c r="O35" s="22"/>
      <c r="P35" s="22"/>
    </row>
    <row r="36" spans="1:16" ht="39" customHeight="1" x14ac:dyDescent="0.2">
      <c r="A36" s="22"/>
      <c r="B36" s="35"/>
      <c r="C36" s="1145" t="s">
        <v>538</v>
      </c>
      <c r="D36" s="1146"/>
      <c r="E36" s="1147"/>
      <c r="F36" s="36">
        <v>4.9400000000000004</v>
      </c>
      <c r="G36" s="37">
        <v>8.8699999999999992</v>
      </c>
      <c r="H36" s="37">
        <v>4.37</v>
      </c>
      <c r="I36" s="37">
        <v>5.63</v>
      </c>
      <c r="J36" s="38">
        <v>5.21</v>
      </c>
      <c r="K36" s="22"/>
      <c r="L36" s="22"/>
      <c r="M36" s="22"/>
      <c r="N36" s="22"/>
      <c r="O36" s="22"/>
      <c r="P36" s="22"/>
    </row>
    <row r="37" spans="1:16" ht="39" customHeight="1" x14ac:dyDescent="0.2">
      <c r="A37" s="22"/>
      <c r="B37" s="35"/>
      <c r="C37" s="1145" t="s">
        <v>539</v>
      </c>
      <c r="D37" s="1146"/>
      <c r="E37" s="1147"/>
      <c r="F37" s="36">
        <v>7.43</v>
      </c>
      <c r="G37" s="37">
        <v>7.33</v>
      </c>
      <c r="H37" s="37">
        <v>7.51</v>
      </c>
      <c r="I37" s="37">
        <v>7.8</v>
      </c>
      <c r="J37" s="38">
        <v>5.2</v>
      </c>
      <c r="K37" s="22"/>
      <c r="L37" s="22"/>
      <c r="M37" s="22"/>
      <c r="N37" s="22"/>
      <c r="O37" s="22"/>
      <c r="P37" s="22"/>
    </row>
    <row r="38" spans="1:16" ht="39" customHeight="1" x14ac:dyDescent="0.2">
      <c r="A38" s="22"/>
      <c r="B38" s="35"/>
      <c r="C38" s="1145" t="s">
        <v>540</v>
      </c>
      <c r="D38" s="1146"/>
      <c r="E38" s="1147"/>
      <c r="F38" s="36">
        <v>2.91</v>
      </c>
      <c r="G38" s="37">
        <v>2.2000000000000002</v>
      </c>
      <c r="H38" s="37">
        <v>2.2999999999999998</v>
      </c>
      <c r="I38" s="37">
        <v>2.11</v>
      </c>
      <c r="J38" s="38">
        <v>1.32</v>
      </c>
      <c r="K38" s="22"/>
      <c r="L38" s="22"/>
      <c r="M38" s="22"/>
      <c r="N38" s="22"/>
      <c r="O38" s="22"/>
      <c r="P38" s="22"/>
    </row>
    <row r="39" spans="1:16" ht="39" customHeight="1" x14ac:dyDescent="0.2">
      <c r="A39" s="22"/>
      <c r="B39" s="35"/>
      <c r="C39" s="1145" t="s">
        <v>541</v>
      </c>
      <c r="D39" s="1146"/>
      <c r="E39" s="1147"/>
      <c r="F39" s="36">
        <v>1.06</v>
      </c>
      <c r="G39" s="37">
        <v>0.87</v>
      </c>
      <c r="H39" s="37">
        <v>0.33</v>
      </c>
      <c r="I39" s="37">
        <v>0.59</v>
      </c>
      <c r="J39" s="38">
        <v>1.24</v>
      </c>
      <c r="K39" s="22"/>
      <c r="L39" s="22"/>
      <c r="M39" s="22"/>
      <c r="N39" s="22"/>
      <c r="O39" s="22"/>
      <c r="P39" s="22"/>
    </row>
    <row r="40" spans="1:16" ht="39" customHeight="1" x14ac:dyDescent="0.2">
      <c r="A40" s="22"/>
      <c r="B40" s="35"/>
      <c r="C40" s="1145" t="s">
        <v>542</v>
      </c>
      <c r="D40" s="1146"/>
      <c r="E40" s="1147"/>
      <c r="F40" s="36">
        <v>0.1</v>
      </c>
      <c r="G40" s="37">
        <v>0.08</v>
      </c>
      <c r="H40" s="37">
        <v>0.1</v>
      </c>
      <c r="I40" s="37">
        <v>0.11</v>
      </c>
      <c r="J40" s="38">
        <v>0.19</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543</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544</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TFn/qhO73hD5jT6vQgphdrX4QjAaERLE2+MsgQ3Ue4J61CTt2OAJR7X/M+z3ZO2OsS6bhBCU3jP5RLJzZplsA==" saltValue="KJGzKzxRRJku0tmgpyWW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K32" zoomScale="110" zoomScaleNormal="110" zoomScaleSheetLayoutView="55" workbookViewId="0">
      <selection activeCell="E53" sqref="E53:J5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802</v>
      </c>
      <c r="L45" s="60">
        <v>918</v>
      </c>
      <c r="M45" s="60">
        <v>974</v>
      </c>
      <c r="N45" s="60">
        <v>1008</v>
      </c>
      <c r="O45" s="61">
        <v>988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493</v>
      </c>
      <c r="L48" s="64">
        <v>445</v>
      </c>
      <c r="M48" s="64">
        <v>458</v>
      </c>
      <c r="N48" s="64">
        <v>439</v>
      </c>
      <c r="O48" s="65">
        <v>455</v>
      </c>
      <c r="P48" s="48"/>
      <c r="Q48" s="48"/>
      <c r="R48" s="48"/>
      <c r="S48" s="48"/>
      <c r="T48" s="48"/>
      <c r="U48" s="48"/>
    </row>
    <row r="49" spans="1:21" ht="30.75" customHeight="1" x14ac:dyDescent="0.2">
      <c r="A49" s="48"/>
      <c r="B49" s="1155"/>
      <c r="C49" s="1156"/>
      <c r="D49" s="62"/>
      <c r="E49" s="1161" t="s">
        <v>14</v>
      </c>
      <c r="F49" s="1161"/>
      <c r="G49" s="1161"/>
      <c r="H49" s="1161"/>
      <c r="I49" s="1161"/>
      <c r="J49" s="1162"/>
      <c r="K49" s="63">
        <v>6</v>
      </c>
      <c r="L49" s="64">
        <v>6</v>
      </c>
      <c r="M49" s="64">
        <v>6</v>
      </c>
      <c r="N49" s="64">
        <v>6</v>
      </c>
      <c r="O49" s="65">
        <v>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1004</v>
      </c>
      <c r="L52" s="64">
        <v>1035</v>
      </c>
      <c r="M52" s="64">
        <v>1052</v>
      </c>
      <c r="N52" s="64">
        <v>1068</v>
      </c>
      <c r="O52" s="65">
        <v>1089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297</v>
      </c>
      <c r="L53" s="69">
        <v>334</v>
      </c>
      <c r="M53" s="69">
        <v>386</v>
      </c>
      <c r="N53" s="69">
        <v>385</v>
      </c>
      <c r="O53" s="70">
        <v>363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FjN5DO25g7BIx8EGVbLcO+dfkwDnLmt2/RCbcqIhIzpKhB5+TBn5HTxXkZ7c1/y3d6CNyWoneGVzf7PgLPXgA==" saltValue="jCQCdiwU3aHrMTJZjHu/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20" zoomScale="80" zoomScaleNormal="8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10534</v>
      </c>
      <c r="J41" s="344">
        <v>10774</v>
      </c>
      <c r="K41" s="344">
        <v>10332</v>
      </c>
      <c r="L41" s="344">
        <v>9703</v>
      </c>
      <c r="M41" s="345">
        <v>9301</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8353</v>
      </c>
      <c r="J43" s="347">
        <v>8223</v>
      </c>
      <c r="K43" s="347">
        <v>8035</v>
      </c>
      <c r="L43" s="347">
        <v>7629</v>
      </c>
      <c r="M43" s="348">
        <v>7401</v>
      </c>
    </row>
    <row r="44" spans="2:13" ht="27.75" customHeight="1" x14ac:dyDescent="0.2">
      <c r="B44" s="1186"/>
      <c r="C44" s="1187"/>
      <c r="D44" s="106"/>
      <c r="E44" s="1192" t="s">
        <v>34</v>
      </c>
      <c r="F44" s="1192"/>
      <c r="G44" s="1192"/>
      <c r="H44" s="1193"/>
      <c r="I44" s="346">
        <v>29</v>
      </c>
      <c r="J44" s="347">
        <v>20</v>
      </c>
      <c r="K44" s="347">
        <v>21</v>
      </c>
      <c r="L44" s="347">
        <v>12</v>
      </c>
      <c r="M44" s="348">
        <v>16</v>
      </c>
    </row>
    <row r="45" spans="2:13" ht="27.75" customHeight="1" x14ac:dyDescent="0.2">
      <c r="B45" s="1186"/>
      <c r="C45" s="1187"/>
      <c r="D45" s="106"/>
      <c r="E45" s="1192" t="s">
        <v>35</v>
      </c>
      <c r="F45" s="1192"/>
      <c r="G45" s="1192"/>
      <c r="H45" s="1193"/>
      <c r="I45" s="346">
        <v>169</v>
      </c>
      <c r="J45" s="347" t="s">
        <v>486</v>
      </c>
      <c r="K45" s="347" t="s">
        <v>486</v>
      </c>
      <c r="L45" s="347" t="s">
        <v>486</v>
      </c>
      <c r="M45" s="348" t="s">
        <v>486</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5649</v>
      </c>
      <c r="J50" s="347">
        <v>6258</v>
      </c>
      <c r="K50" s="347">
        <v>6873</v>
      </c>
      <c r="L50" s="347">
        <v>6985</v>
      </c>
      <c r="M50" s="348">
        <v>7189</v>
      </c>
    </row>
    <row r="51" spans="2:13" ht="27.75" customHeight="1" x14ac:dyDescent="0.2">
      <c r="B51" s="1186"/>
      <c r="C51" s="1187"/>
      <c r="D51" s="106"/>
      <c r="E51" s="1192" t="s">
        <v>42</v>
      </c>
      <c r="F51" s="1192"/>
      <c r="G51" s="1192"/>
      <c r="H51" s="1193"/>
      <c r="I51" s="346" t="s">
        <v>486</v>
      </c>
      <c r="J51" s="347" t="s">
        <v>486</v>
      </c>
      <c r="K51" s="347" t="s">
        <v>486</v>
      </c>
      <c r="L51" s="347" t="s">
        <v>486</v>
      </c>
      <c r="M51" s="348" t="s">
        <v>486</v>
      </c>
    </row>
    <row r="52" spans="2:13" ht="27.75" customHeight="1" x14ac:dyDescent="0.2">
      <c r="B52" s="1188"/>
      <c r="C52" s="1189"/>
      <c r="D52" s="106"/>
      <c r="E52" s="1192" t="s">
        <v>43</v>
      </c>
      <c r="F52" s="1192"/>
      <c r="G52" s="1192"/>
      <c r="H52" s="1193"/>
      <c r="I52" s="346">
        <v>15275</v>
      </c>
      <c r="J52" s="347">
        <v>15311</v>
      </c>
      <c r="K52" s="347">
        <v>14974</v>
      </c>
      <c r="L52" s="347">
        <v>14536</v>
      </c>
      <c r="M52" s="348">
        <v>13963</v>
      </c>
    </row>
    <row r="53" spans="2:13" ht="27.75" customHeight="1" thickBot="1" x14ac:dyDescent="0.25">
      <c r="B53" s="1199" t="s">
        <v>19</v>
      </c>
      <c r="C53" s="1200"/>
      <c r="D53" s="110"/>
      <c r="E53" s="1201" t="s">
        <v>44</v>
      </c>
      <c r="F53" s="1201"/>
      <c r="G53" s="1201"/>
      <c r="H53" s="1202"/>
      <c r="I53" s="349">
        <v>-1840</v>
      </c>
      <c r="J53" s="350">
        <v>-2552</v>
      </c>
      <c r="K53" s="350">
        <v>-3459</v>
      </c>
      <c r="L53" s="350">
        <v>-4177</v>
      </c>
      <c r="M53" s="351">
        <v>-4433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Pc7FAzZpY7o+TxG8xbqr7IFWBmaed8qnPVmfoucMB7rbN1LvyPZanqCIPm9Yxf8cssGzZ+3QRKiKuiPALkpzHg==" saltValue="DAHxXmQYn5NhgqkOthC1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election activeCell="G59" sqref="G5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2790</v>
      </c>
      <c r="G55" s="352">
        <v>2597</v>
      </c>
      <c r="H55" s="353">
        <v>2492</v>
      </c>
    </row>
    <row r="56" spans="2:8" ht="52.5" customHeight="1" x14ac:dyDescent="0.2">
      <c r="B56" s="122"/>
      <c r="C56" s="1213" t="s">
        <v>47</v>
      </c>
      <c r="D56" s="1213"/>
      <c r="E56" s="1214"/>
      <c r="F56" s="354">
        <v>704</v>
      </c>
      <c r="G56" s="354">
        <v>751</v>
      </c>
      <c r="H56" s="355">
        <v>790</v>
      </c>
    </row>
    <row r="57" spans="2:8" ht="53.25" customHeight="1" x14ac:dyDescent="0.2">
      <c r="B57" s="122"/>
      <c r="C57" s="1215" t="s">
        <v>48</v>
      </c>
      <c r="D57" s="1215"/>
      <c r="E57" s="1216"/>
      <c r="F57" s="356">
        <v>2481</v>
      </c>
      <c r="G57" s="356">
        <v>2759</v>
      </c>
      <c r="H57" s="357">
        <v>3008</v>
      </c>
    </row>
    <row r="58" spans="2:8" ht="45.75" customHeight="1" x14ac:dyDescent="0.2">
      <c r="B58" s="123"/>
      <c r="C58" s="1203" t="s">
        <v>550</v>
      </c>
      <c r="D58" s="1204"/>
      <c r="E58" s="1205"/>
      <c r="F58" s="358">
        <v>1306</v>
      </c>
      <c r="G58" s="358">
        <v>1557</v>
      </c>
      <c r="H58" s="359">
        <v>1759</v>
      </c>
    </row>
    <row r="59" spans="2:8" ht="45.75" customHeight="1" x14ac:dyDescent="0.2">
      <c r="B59" s="123"/>
      <c r="C59" s="1203" t="s">
        <v>551</v>
      </c>
      <c r="D59" s="1204"/>
      <c r="E59" s="1205"/>
      <c r="F59" s="358">
        <v>364</v>
      </c>
      <c r="G59" s="358">
        <v>399</v>
      </c>
      <c r="H59" s="359">
        <v>440</v>
      </c>
    </row>
    <row r="60" spans="2:8" ht="45.75" customHeight="1" x14ac:dyDescent="0.2">
      <c r="B60" s="123"/>
      <c r="C60" s="1203" t="s">
        <v>552</v>
      </c>
      <c r="D60" s="1204"/>
      <c r="E60" s="1205"/>
      <c r="F60" s="358">
        <v>373</v>
      </c>
      <c r="G60" s="358">
        <v>374</v>
      </c>
      <c r="H60" s="359">
        <v>374</v>
      </c>
    </row>
    <row r="61" spans="2:8" ht="45.75" customHeight="1" x14ac:dyDescent="0.2">
      <c r="B61" s="123"/>
      <c r="C61" s="1203" t="s">
        <v>553</v>
      </c>
      <c r="D61" s="1204"/>
      <c r="E61" s="1205"/>
      <c r="F61" s="358">
        <v>356</v>
      </c>
      <c r="G61" s="358">
        <v>354</v>
      </c>
      <c r="H61" s="359">
        <v>354</v>
      </c>
    </row>
    <row r="62" spans="2:8" ht="45.75" customHeight="1" thickBot="1" x14ac:dyDescent="0.25">
      <c r="B62" s="124"/>
      <c r="C62" s="1206" t="s">
        <v>554</v>
      </c>
      <c r="D62" s="1207"/>
      <c r="E62" s="1208"/>
      <c r="F62" s="360">
        <v>19</v>
      </c>
      <c r="G62" s="360">
        <v>20</v>
      </c>
      <c r="H62" s="361">
        <v>23</v>
      </c>
    </row>
    <row r="63" spans="2:8" ht="52.5" customHeight="1" thickBot="1" x14ac:dyDescent="0.25">
      <c r="B63" s="125"/>
      <c r="C63" s="1209" t="s">
        <v>49</v>
      </c>
      <c r="D63" s="1209"/>
      <c r="E63" s="1210"/>
      <c r="F63" s="362">
        <v>5975</v>
      </c>
      <c r="G63" s="362">
        <v>6107</v>
      </c>
      <c r="H63" s="363">
        <v>6289</v>
      </c>
    </row>
    <row r="64" spans="2:8" ht="13" x14ac:dyDescent="0.2"/>
  </sheetData>
  <sheetProtection algorithmName="SHA-512" hashValue="g8whTxRcH+fvvQg2ln6eelsNGf0X/fFRIp1YJ9GDHnUhYXgJHhecxcUZgvO+uE987Cv+RyJti5eb7BoXN+Q8lw==" saltValue="N2PvwZkA1pSAaQefB8n4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39047</v>
      </c>
      <c r="E3" s="144"/>
      <c r="F3" s="145">
        <v>53895</v>
      </c>
      <c r="G3" s="146"/>
      <c r="H3" s="147"/>
    </row>
    <row r="4" spans="1:8" x14ac:dyDescent="0.2">
      <c r="A4" s="148"/>
      <c r="B4" s="149"/>
      <c r="C4" s="150"/>
      <c r="D4" s="151">
        <v>27381</v>
      </c>
      <c r="E4" s="152"/>
      <c r="F4" s="153">
        <v>31224</v>
      </c>
      <c r="G4" s="154"/>
      <c r="H4" s="155"/>
    </row>
    <row r="5" spans="1:8" x14ac:dyDescent="0.2">
      <c r="A5" s="136" t="s">
        <v>519</v>
      </c>
      <c r="B5" s="141"/>
      <c r="C5" s="142"/>
      <c r="D5" s="143">
        <v>31269</v>
      </c>
      <c r="E5" s="144"/>
      <c r="F5" s="145">
        <v>56181</v>
      </c>
      <c r="G5" s="146"/>
      <c r="H5" s="147"/>
    </row>
    <row r="6" spans="1:8" x14ac:dyDescent="0.2">
      <c r="A6" s="148"/>
      <c r="B6" s="149"/>
      <c r="C6" s="150"/>
      <c r="D6" s="151">
        <v>19517</v>
      </c>
      <c r="E6" s="152"/>
      <c r="F6" s="153">
        <v>32039</v>
      </c>
      <c r="G6" s="154"/>
      <c r="H6" s="155"/>
    </row>
    <row r="7" spans="1:8" x14ac:dyDescent="0.2">
      <c r="A7" s="136" t="s">
        <v>520</v>
      </c>
      <c r="B7" s="141"/>
      <c r="C7" s="142"/>
      <c r="D7" s="143">
        <v>17714</v>
      </c>
      <c r="E7" s="144"/>
      <c r="F7" s="145">
        <v>47730</v>
      </c>
      <c r="G7" s="146"/>
      <c r="H7" s="147"/>
    </row>
    <row r="8" spans="1:8" x14ac:dyDescent="0.2">
      <c r="A8" s="148"/>
      <c r="B8" s="149"/>
      <c r="C8" s="150"/>
      <c r="D8" s="151">
        <v>11725</v>
      </c>
      <c r="E8" s="152"/>
      <c r="F8" s="153">
        <v>26378</v>
      </c>
      <c r="G8" s="154"/>
      <c r="H8" s="155"/>
    </row>
    <row r="9" spans="1:8" x14ac:dyDescent="0.2">
      <c r="A9" s="136" t="s">
        <v>521</v>
      </c>
      <c r="B9" s="141"/>
      <c r="C9" s="142"/>
      <c r="D9" s="143">
        <v>31916</v>
      </c>
      <c r="E9" s="144"/>
      <c r="F9" s="145">
        <v>61921</v>
      </c>
      <c r="G9" s="146"/>
      <c r="H9" s="147"/>
    </row>
    <row r="10" spans="1:8" x14ac:dyDescent="0.2">
      <c r="A10" s="148"/>
      <c r="B10" s="149"/>
      <c r="C10" s="150"/>
      <c r="D10" s="151">
        <v>14034</v>
      </c>
      <c r="E10" s="152"/>
      <c r="F10" s="153">
        <v>34719</v>
      </c>
      <c r="G10" s="154"/>
      <c r="H10" s="155"/>
    </row>
    <row r="11" spans="1:8" x14ac:dyDescent="0.2">
      <c r="A11" s="136" t="s">
        <v>522</v>
      </c>
      <c r="B11" s="141"/>
      <c r="C11" s="142"/>
      <c r="D11" s="143">
        <v>28802</v>
      </c>
      <c r="E11" s="144"/>
      <c r="F11" s="145">
        <v>62764</v>
      </c>
      <c r="G11" s="146"/>
      <c r="H11" s="147"/>
    </row>
    <row r="12" spans="1:8" x14ac:dyDescent="0.2">
      <c r="A12" s="148"/>
      <c r="B12" s="149"/>
      <c r="C12" s="156"/>
      <c r="D12" s="151">
        <v>21745</v>
      </c>
      <c r="E12" s="152"/>
      <c r="F12" s="153">
        <v>36476</v>
      </c>
      <c r="G12" s="154"/>
      <c r="H12" s="155"/>
    </row>
    <row r="13" spans="1:8" x14ac:dyDescent="0.2">
      <c r="A13" s="136"/>
      <c r="B13" s="141"/>
      <c r="C13" s="157"/>
      <c r="D13" s="158">
        <v>29750</v>
      </c>
      <c r="E13" s="159"/>
      <c r="F13" s="160">
        <v>56498</v>
      </c>
      <c r="G13" s="161"/>
      <c r="H13" s="147"/>
    </row>
    <row r="14" spans="1:8" x14ac:dyDescent="0.2">
      <c r="A14" s="148"/>
      <c r="B14" s="149"/>
      <c r="C14" s="150"/>
      <c r="D14" s="151">
        <v>18880</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4.95</v>
      </c>
      <c r="C19" s="162">
        <f>ROUND(VALUE(SUBSTITUTE(実質収支比率等に係る経年分析!G$48,"▲","-")),2)</f>
        <v>8.8800000000000008</v>
      </c>
      <c r="D19" s="162">
        <f>ROUND(VALUE(SUBSTITUTE(実質収支比率等に係る経年分析!H$48,"▲","-")),2)</f>
        <v>4.37</v>
      </c>
      <c r="E19" s="162">
        <f>ROUND(VALUE(SUBSTITUTE(実質収支比率等に係る経年分析!I$48,"▲","-")),2)</f>
        <v>5.57</v>
      </c>
      <c r="F19" s="162">
        <f>ROUND(VALUE(SUBSTITUTE(実質収支比率等に係る経年分析!J$48,"▲","-")),2)</f>
        <v>5.2</v>
      </c>
    </row>
    <row r="20" spans="1:11" x14ac:dyDescent="0.2">
      <c r="A20" s="162" t="s">
        <v>53</v>
      </c>
      <c r="B20" s="162">
        <f>ROUND(VALUE(SUBSTITUTE(実質収支比率等に係る経年分析!F$47,"▲","-")),2)</f>
        <v>28.31</v>
      </c>
      <c r="C20" s="162">
        <f>ROUND(VALUE(SUBSTITUTE(実質収支比率等に係る経年分析!G$47,"▲","-")),2)</f>
        <v>27.76</v>
      </c>
      <c r="D20" s="162">
        <f>ROUND(VALUE(SUBSTITUTE(実質収支比率等に係る経年分析!H$47,"▲","-")),2)</f>
        <v>29.28</v>
      </c>
      <c r="E20" s="162">
        <f>ROUND(VALUE(SUBSTITUTE(実質収支比率等に係る経年分析!I$47,"▲","-")),2)</f>
        <v>26.27</v>
      </c>
      <c r="F20" s="162">
        <f>ROUND(VALUE(SUBSTITUTE(実質収支比率等に係る経年分析!J$47,"▲","-")),2)</f>
        <v>24.68</v>
      </c>
    </row>
    <row r="21" spans="1:11" x14ac:dyDescent="0.2">
      <c r="A21" s="162" t="s">
        <v>54</v>
      </c>
      <c r="B21" s="162">
        <f>IF(ISNUMBER(VALUE(SUBSTITUTE(実質収支比率等に係る経年分析!F$49,"▲","-"))),ROUND(VALUE(SUBSTITUTE(実質収支比率等に係る経年分析!F$49,"▲","-")),2),NA())</f>
        <v>-5.82</v>
      </c>
      <c r="C21" s="162">
        <f>IF(ISNUMBER(VALUE(SUBSTITUTE(実質収支比率等に係る経年分析!G$49,"▲","-"))),ROUND(VALUE(SUBSTITUTE(実質収支比率等に係る経年分析!G$49,"▲","-")),2),NA())</f>
        <v>2.84</v>
      </c>
      <c r="D21" s="162">
        <f>IF(ISNUMBER(VALUE(SUBSTITUTE(実質収支比率等に係る経年分析!H$49,"▲","-"))),ROUND(VALUE(SUBSTITUTE(実質収支比率等に係る経年分析!H$49,"▲","-")),2),NA())</f>
        <v>-8.61</v>
      </c>
      <c r="E21" s="162">
        <f>IF(ISNUMBER(VALUE(SUBSTITUTE(実質収支比率等に係る経年分析!I$49,"▲","-"))),ROUND(VALUE(SUBSTITUTE(実質収支比率等に係る経年分析!I$49,"▲","-")),2),NA())</f>
        <v>-2.71</v>
      </c>
      <c r="F21" s="162">
        <f>IF(ISNUMBER(VALUE(SUBSTITUTE(実質収支比率等に係る経年分析!J$49,"▲","-"))),ROUND(VALUE(SUBSTITUTE(実質収支比率等に係る経年分析!J$49,"▲","-")),2),NA())</f>
        <v>-4.07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0.19</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1.24</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2.91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2.2000000000000002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2.2999999999999998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1.32</v>
      </c>
    </row>
    <row r="33" spans="1:16" x14ac:dyDescent="0.2">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7.43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5.2</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4.9400000000000004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8.8699999999999992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5.21</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6.37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6.93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8.3000000000000007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7.27</v>
      </c>
    </row>
    <row r="36" spans="1:16" x14ac:dyDescent="0.2">
      <c r="A36" s="163" t="str">
        <f>IF(連結実質赤字比率に係る赤字・黒字の構成分析!C$34="",NA(),連結実質赤字比率に係る赤字・黒字の構成分析!C$34)</f>
        <v>土地取得特別会計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f>IF(ROUND(VALUE(SUBSTITUTE(連結実質赤字比率に係る赤字・黒字の構成分析!I$34,"▲", "-")), 2) &lt; 0, ABS(ROUND(VALUE(SUBSTITUTE(連結実質赤字比率に係る赤字・黒字の構成分析!I$34,"▲", "-")), 2)), NA())</f>
        <v>0.05</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0.01</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1004</v>
      </c>
      <c r="E42" s="164"/>
      <c r="F42" s="164"/>
      <c r="G42" s="164">
        <f>'実質公債費比率（分子）の構造'!L$52</f>
        <v>1035</v>
      </c>
      <c r="H42" s="164"/>
      <c r="I42" s="164"/>
      <c r="J42" s="164">
        <f>'実質公債費比率（分子）の構造'!M$52</f>
        <v>1052</v>
      </c>
      <c r="K42" s="164"/>
      <c r="L42" s="164"/>
      <c r="M42" s="164">
        <f>'実質公債費比率（分子）の構造'!N$52</f>
        <v>1068</v>
      </c>
      <c r="N42" s="164"/>
      <c r="O42" s="164"/>
      <c r="P42" s="164">
        <f>'実質公債費比率（分子）の構造'!O$52</f>
        <v>1089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v>
      </c>
      <c r="C45" s="164"/>
      <c r="D45" s="164"/>
      <c r="E45" s="164">
        <f>'実質公債費比率（分子）の構造'!L$49</f>
        <v>6</v>
      </c>
      <c r="F45" s="164"/>
      <c r="G45" s="164"/>
      <c r="H45" s="164">
        <f>'実質公債費比率（分子）の構造'!M$49</f>
        <v>6</v>
      </c>
      <c r="I45" s="164"/>
      <c r="J45" s="164"/>
      <c r="K45" s="164">
        <f>'実質公債費比率（分子）の構造'!N$49</f>
        <v>6</v>
      </c>
      <c r="L45" s="164"/>
      <c r="M45" s="164"/>
      <c r="N45" s="164">
        <f>'実質公債費比率（分子）の構造'!O$49</f>
        <v>9</v>
      </c>
      <c r="O45" s="164"/>
      <c r="P45" s="164"/>
    </row>
    <row r="46" spans="1:16" x14ac:dyDescent="0.2">
      <c r="A46" s="164" t="s">
        <v>64</v>
      </c>
      <c r="B46" s="164">
        <f>'実質公債費比率（分子）の構造'!K$48</f>
        <v>493</v>
      </c>
      <c r="C46" s="164"/>
      <c r="D46" s="164"/>
      <c r="E46" s="164">
        <f>'実質公債費比率（分子）の構造'!L$48</f>
        <v>445</v>
      </c>
      <c r="F46" s="164"/>
      <c r="G46" s="164"/>
      <c r="H46" s="164">
        <f>'実質公債費比率（分子）の構造'!M$48</f>
        <v>458</v>
      </c>
      <c r="I46" s="164"/>
      <c r="J46" s="164"/>
      <c r="K46" s="164">
        <f>'実質公債費比率（分子）の構造'!N$48</f>
        <v>439</v>
      </c>
      <c r="L46" s="164"/>
      <c r="M46" s="164"/>
      <c r="N46" s="164">
        <f>'実質公債費比率（分子）の構造'!O$48</f>
        <v>455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802</v>
      </c>
      <c r="C49" s="164"/>
      <c r="D49" s="164"/>
      <c r="E49" s="164">
        <f>'実質公債費比率（分子）の構造'!L$45</f>
        <v>918</v>
      </c>
      <c r="F49" s="164"/>
      <c r="G49" s="164"/>
      <c r="H49" s="164">
        <f>'実質公債費比率（分子）の構造'!M$45</f>
        <v>974</v>
      </c>
      <c r="I49" s="164"/>
      <c r="J49" s="164"/>
      <c r="K49" s="164">
        <f>'実質公債費比率（分子）の構造'!N$45</f>
        <v>1008</v>
      </c>
      <c r="L49" s="164"/>
      <c r="M49" s="164"/>
      <c r="N49" s="164">
        <f>'実質公債費比率（分子）の構造'!O$45</f>
        <v>988</v>
      </c>
      <c r="O49" s="164"/>
      <c r="P49" s="164"/>
    </row>
    <row r="50" spans="1:16" x14ac:dyDescent="0.2">
      <c r="A50" s="164" t="s">
        <v>67</v>
      </c>
      <c r="B50" s="164" t="e">
        <f>NA()</f>
        <v>#N/A</v>
      </c>
      <c r="C50" s="164">
        <f>IF(ISNUMBER('実質公債費比率（分子）の構造'!K$53),'実質公債費比率（分子）の構造'!K$53,NA())</f>
        <v>297</v>
      </c>
      <c r="D50" s="164" t="e">
        <f>NA()</f>
        <v>#N/A</v>
      </c>
      <c r="E50" s="164" t="e">
        <f>NA()</f>
        <v>#N/A</v>
      </c>
      <c r="F50" s="164">
        <f>IF(ISNUMBER('実質公債費比率（分子）の構造'!L$53),'実質公債費比率（分子）の構造'!L$53,NA())</f>
        <v>334</v>
      </c>
      <c r="G50" s="164" t="e">
        <f>NA()</f>
        <v>#N/A</v>
      </c>
      <c r="H50" s="164" t="e">
        <f>NA()</f>
        <v>#N/A</v>
      </c>
      <c r="I50" s="164">
        <f>IF(ISNUMBER('実質公債費比率（分子）の構造'!M$53),'実質公債費比率（分子）の構造'!M$53,NA())</f>
        <v>386</v>
      </c>
      <c r="J50" s="164" t="e">
        <f>NA()</f>
        <v>#N/A</v>
      </c>
      <c r="K50" s="164" t="e">
        <f>NA()</f>
        <v>#N/A</v>
      </c>
      <c r="L50" s="164">
        <f>IF(ISNUMBER('実質公債費比率（分子）の構造'!N$53),'実質公債費比率（分子）の構造'!N$53,NA())</f>
        <v>385</v>
      </c>
      <c r="M50" s="164" t="e">
        <f>NA()</f>
        <v>#N/A</v>
      </c>
      <c r="N50" s="164" t="e">
        <f>NA()</f>
        <v>#N/A</v>
      </c>
      <c r="O50" s="164">
        <f>IF(ISNUMBER('実質公債費比率（分子）の構造'!O$53),'実質公債費比率（分子）の構造'!O$53,NA())</f>
        <v>363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15275</v>
      </c>
      <c r="E56" s="163"/>
      <c r="F56" s="163"/>
      <c r="G56" s="163">
        <f>'将来負担比率（分子）の構造'!J$52</f>
        <v>15311</v>
      </c>
      <c r="H56" s="163"/>
      <c r="I56" s="163"/>
      <c r="J56" s="163">
        <f>'将来負担比率（分子）の構造'!K$52</f>
        <v>14974</v>
      </c>
      <c r="K56" s="163"/>
      <c r="L56" s="163"/>
      <c r="M56" s="163">
        <f>'将来負担比率（分子）の構造'!L$52</f>
        <v>14536</v>
      </c>
      <c r="N56" s="163"/>
      <c r="O56" s="163"/>
      <c r="P56" s="163">
        <f>'将来負担比率（分子）の構造'!M$52</f>
        <v>13963</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5649</v>
      </c>
      <c r="E58" s="163"/>
      <c r="F58" s="163"/>
      <c r="G58" s="163">
        <f>'将来負担比率（分子）の構造'!J$50</f>
        <v>6258</v>
      </c>
      <c r="H58" s="163"/>
      <c r="I58" s="163"/>
      <c r="J58" s="163">
        <f>'将来負担比率（分子）の構造'!K$50</f>
        <v>6873</v>
      </c>
      <c r="K58" s="163"/>
      <c r="L58" s="163"/>
      <c r="M58" s="163">
        <f>'将来負担比率（分子）の構造'!L$50</f>
        <v>6985</v>
      </c>
      <c r="N58" s="163"/>
      <c r="O58" s="163"/>
      <c r="P58" s="163">
        <f>'将来負担比率（分子）の構造'!M$50</f>
        <v>7189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169</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29</v>
      </c>
      <c r="C63" s="163"/>
      <c r="D63" s="163"/>
      <c r="E63" s="163">
        <f>'将来負担比率（分子）の構造'!J$44</f>
        <v>20</v>
      </c>
      <c r="F63" s="163"/>
      <c r="G63" s="163"/>
      <c r="H63" s="163">
        <f>'将来負担比率（分子）の構造'!K$44</f>
        <v>21</v>
      </c>
      <c r="I63" s="163"/>
      <c r="J63" s="163"/>
      <c r="K63" s="163">
        <f>'将来負担比率（分子）の構造'!L$44</f>
        <v>12</v>
      </c>
      <c r="L63" s="163"/>
      <c r="M63" s="163"/>
      <c r="N63" s="163">
        <f>'将来負担比率（分子）の構造'!M$44</f>
        <v>16</v>
      </c>
      <c r="O63" s="163"/>
      <c r="P63" s="163"/>
    </row>
    <row r="64" spans="1:16" x14ac:dyDescent="0.2">
      <c r="A64" s="163" t="s">
        <v>33</v>
      </c>
      <c r="B64" s="163">
        <f>'将来負担比率（分子）の構造'!I$43</f>
        <v>8353</v>
      </c>
      <c r="C64" s="163"/>
      <c r="D64" s="163"/>
      <c r="E64" s="163">
        <f>'将来負担比率（分子）の構造'!J$43</f>
        <v>8223</v>
      </c>
      <c r="F64" s="163"/>
      <c r="G64" s="163"/>
      <c r="H64" s="163">
        <f>'将来負担比率（分子）の構造'!K$43</f>
        <v>8035</v>
      </c>
      <c r="I64" s="163"/>
      <c r="J64" s="163"/>
      <c r="K64" s="163">
        <f>'将来負担比率（分子）の構造'!L$43</f>
        <v>7629</v>
      </c>
      <c r="L64" s="163"/>
      <c r="M64" s="163"/>
      <c r="N64" s="163">
        <f>'将来負担比率（分子）の構造'!M$43</f>
        <v>7401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10534</v>
      </c>
      <c r="C66" s="163"/>
      <c r="D66" s="163"/>
      <c r="E66" s="163">
        <f>'将来負担比率（分子）の構造'!J$41</f>
        <v>10774</v>
      </c>
      <c r="F66" s="163"/>
      <c r="G66" s="163"/>
      <c r="H66" s="163">
        <f>'将来負担比率（分子）の構造'!K$41</f>
        <v>10332</v>
      </c>
      <c r="I66" s="163"/>
      <c r="J66" s="163"/>
      <c r="K66" s="163">
        <f>'将来負担比率（分子）の構造'!L$41</f>
        <v>9703</v>
      </c>
      <c r="L66" s="163"/>
      <c r="M66" s="163"/>
      <c r="N66" s="163">
        <f>'将来負担比率（分子）の構造'!M$41</f>
        <v>9301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2790</v>
      </c>
      <c r="C72" s="167">
        <f>基金残高に係る経年分析!G55</f>
        <v>2597</v>
      </c>
      <c r="D72" s="167">
        <f>基金残高に係る経年分析!H55</f>
        <v>2492</v>
      </c>
    </row>
    <row r="73" spans="1:16" x14ac:dyDescent="0.2">
      <c r="A73" s="166" t="s">
        <v>74</v>
      </c>
      <c r="B73" s="167">
        <f>基金残高に係る経年分析!F56</f>
        <v>704</v>
      </c>
      <c r="C73" s="167">
        <f>基金残高に係る経年分析!G56</f>
        <v>751</v>
      </c>
      <c r="D73" s="167">
        <f>基金残高に係る経年分析!H56</f>
        <v>790</v>
      </c>
    </row>
    <row r="74" spans="1:16" x14ac:dyDescent="0.2">
      <c r="A74" s="166" t="s">
        <v>75</v>
      </c>
      <c r="B74" s="167">
        <f>基金残高に係る経年分析!F57</f>
        <v>2481</v>
      </c>
      <c r="C74" s="167">
        <f>基金残高に係る経年分析!G57</f>
        <v>2759</v>
      </c>
      <c r="D74" s="167">
        <f>基金残高に係る経年分析!H57</f>
        <v>3008</v>
      </c>
    </row>
  </sheetData>
  <sheetProtection algorithmName="SHA-512" hashValue="ZTHecscwL4E7pcEGKsW4k9XZXdAT6P3wXiPCTxqjtdFguuP4RlntDfBT6vy0nk6JjvX/CXR9CxGPys8dU++ZCw==" saltValue="wjgLg0aeeUA5rizfTTIDJ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6039555</v>
      </c>
      <c r="S5" s="613"/>
      <c r="T5" s="613"/>
      <c r="U5" s="613"/>
      <c r="V5" s="613"/>
      <c r="W5" s="613"/>
      <c r="X5" s="613"/>
      <c r="Y5" s="614"/>
      <c r="Z5" s="615">
        <v>38.4</v>
      </c>
      <c r="AA5" s="615"/>
      <c r="AB5" s="615"/>
      <c r="AC5" s="615"/>
      <c r="AD5" s="616">
        <v>6039555</v>
      </c>
      <c r="AE5" s="616"/>
      <c r="AF5" s="616"/>
      <c r="AG5" s="616"/>
      <c r="AH5" s="616"/>
      <c r="AI5" s="616"/>
      <c r="AJ5" s="616"/>
      <c r="AK5" s="616"/>
      <c r="AL5" s="617">
        <v>58.3</v>
      </c>
      <c r="AM5" s="618"/>
      <c r="AN5" s="618"/>
      <c r="AO5" s="619"/>
      <c r="AP5" s="609" t="s">
        <v>216</v>
      </c>
      <c r="AQ5" s="610"/>
      <c r="AR5" s="610"/>
      <c r="AS5" s="610"/>
      <c r="AT5" s="610"/>
      <c r="AU5" s="610"/>
      <c r="AV5" s="610"/>
      <c r="AW5" s="610"/>
      <c r="AX5" s="610"/>
      <c r="AY5" s="610"/>
      <c r="AZ5" s="610"/>
      <c r="BA5" s="610"/>
      <c r="BB5" s="610"/>
      <c r="BC5" s="610"/>
      <c r="BD5" s="610"/>
      <c r="BE5" s="610"/>
      <c r="BF5" s="611"/>
      <c r="BG5" s="623">
        <v>6011703</v>
      </c>
      <c r="BH5" s="624"/>
      <c r="BI5" s="624"/>
      <c r="BJ5" s="624"/>
      <c r="BK5" s="624"/>
      <c r="BL5" s="624"/>
      <c r="BM5" s="624"/>
      <c r="BN5" s="625"/>
      <c r="BO5" s="626">
        <v>99.5</v>
      </c>
      <c r="BP5" s="626"/>
      <c r="BQ5" s="626"/>
      <c r="BR5" s="626"/>
      <c r="BS5" s="627">
        <v>43495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191205</v>
      </c>
      <c r="S6" s="624"/>
      <c r="T6" s="624"/>
      <c r="U6" s="624"/>
      <c r="V6" s="624"/>
      <c r="W6" s="624"/>
      <c r="X6" s="624"/>
      <c r="Y6" s="625"/>
      <c r="Z6" s="626">
        <v>1.2</v>
      </c>
      <c r="AA6" s="626"/>
      <c r="AB6" s="626"/>
      <c r="AC6" s="626"/>
      <c r="AD6" s="627">
        <v>191205</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6011703</v>
      </c>
      <c r="BH6" s="624"/>
      <c r="BI6" s="624"/>
      <c r="BJ6" s="624"/>
      <c r="BK6" s="624"/>
      <c r="BL6" s="624"/>
      <c r="BM6" s="624"/>
      <c r="BN6" s="625"/>
      <c r="BO6" s="626">
        <v>99.5</v>
      </c>
      <c r="BP6" s="626"/>
      <c r="BQ6" s="626"/>
      <c r="BR6" s="626"/>
      <c r="BS6" s="627">
        <v>43495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196346</v>
      </c>
      <c r="CS6" s="624"/>
      <c r="CT6" s="624"/>
      <c r="CU6" s="624"/>
      <c r="CV6" s="624"/>
      <c r="CW6" s="624"/>
      <c r="CX6" s="624"/>
      <c r="CY6" s="625"/>
      <c r="CZ6" s="617">
        <v>1.3</v>
      </c>
      <c r="DA6" s="618"/>
      <c r="DB6" s="618"/>
      <c r="DC6" s="634"/>
      <c r="DD6" s="632">
        <v>30800</v>
      </c>
      <c r="DE6" s="624"/>
      <c r="DF6" s="624"/>
      <c r="DG6" s="624"/>
      <c r="DH6" s="624"/>
      <c r="DI6" s="624"/>
      <c r="DJ6" s="624"/>
      <c r="DK6" s="624"/>
      <c r="DL6" s="624"/>
      <c r="DM6" s="624"/>
      <c r="DN6" s="624"/>
      <c r="DO6" s="624"/>
      <c r="DP6" s="625"/>
      <c r="DQ6" s="632">
        <v>180946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3088</v>
      </c>
      <c r="S7" s="624"/>
      <c r="T7" s="624"/>
      <c r="U7" s="624"/>
      <c r="V7" s="624"/>
      <c r="W7" s="624"/>
      <c r="X7" s="624"/>
      <c r="Y7" s="625"/>
      <c r="Z7" s="626">
        <v>0</v>
      </c>
      <c r="AA7" s="626"/>
      <c r="AB7" s="626"/>
      <c r="AC7" s="626"/>
      <c r="AD7" s="627">
        <v>3088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2810364</v>
      </c>
      <c r="BH7" s="624"/>
      <c r="BI7" s="624"/>
      <c r="BJ7" s="624"/>
      <c r="BK7" s="624"/>
      <c r="BL7" s="624"/>
      <c r="BM7" s="624"/>
      <c r="BN7" s="625"/>
      <c r="BO7" s="626">
        <v>46.5</v>
      </c>
      <c r="BP7" s="626"/>
      <c r="BQ7" s="626"/>
      <c r="BR7" s="626"/>
      <c r="BS7" s="627">
        <v>43495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2132972</v>
      </c>
      <c r="CS7" s="624"/>
      <c r="CT7" s="624"/>
      <c r="CU7" s="624"/>
      <c r="CV7" s="624"/>
      <c r="CW7" s="624"/>
      <c r="CX7" s="624"/>
      <c r="CY7" s="625"/>
      <c r="CZ7" s="626">
        <v>14.1</v>
      </c>
      <c r="DA7" s="626"/>
      <c r="DB7" s="626"/>
      <c r="DC7" s="626"/>
      <c r="DD7" s="632">
        <v>49485</v>
      </c>
      <c r="DE7" s="624"/>
      <c r="DF7" s="624"/>
      <c r="DG7" s="624"/>
      <c r="DH7" s="624"/>
      <c r="DI7" s="624"/>
      <c r="DJ7" s="624"/>
      <c r="DK7" s="624"/>
      <c r="DL7" s="624"/>
      <c r="DM7" s="624"/>
      <c r="DN7" s="624"/>
      <c r="DO7" s="624"/>
      <c r="DP7" s="625"/>
      <c r="DQ7" s="632">
        <v>1890041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72774</v>
      </c>
      <c r="S8" s="624"/>
      <c r="T8" s="624"/>
      <c r="U8" s="624"/>
      <c r="V8" s="624"/>
      <c r="W8" s="624"/>
      <c r="X8" s="624"/>
      <c r="Y8" s="625"/>
      <c r="Z8" s="626">
        <v>0.5</v>
      </c>
      <c r="AA8" s="626"/>
      <c r="AB8" s="626"/>
      <c r="AC8" s="626"/>
      <c r="AD8" s="627">
        <v>72774</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67445</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5949797</v>
      </c>
      <c r="CS8" s="624"/>
      <c r="CT8" s="624"/>
      <c r="CU8" s="624"/>
      <c r="CV8" s="624"/>
      <c r="CW8" s="624"/>
      <c r="CX8" s="624"/>
      <c r="CY8" s="625"/>
      <c r="CZ8" s="626">
        <v>39.4</v>
      </c>
      <c r="DA8" s="626"/>
      <c r="DB8" s="626"/>
      <c r="DC8" s="626"/>
      <c r="DD8" s="632">
        <v>22672</v>
      </c>
      <c r="DE8" s="624"/>
      <c r="DF8" s="624"/>
      <c r="DG8" s="624"/>
      <c r="DH8" s="624"/>
      <c r="DI8" s="624"/>
      <c r="DJ8" s="624"/>
      <c r="DK8" s="624"/>
      <c r="DL8" s="624"/>
      <c r="DM8" s="624"/>
      <c r="DN8" s="624"/>
      <c r="DO8" s="624"/>
      <c r="DP8" s="625"/>
      <c r="DQ8" s="632">
        <v>3722466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101506</v>
      </c>
      <c r="S9" s="624"/>
      <c r="T9" s="624"/>
      <c r="U9" s="624"/>
      <c r="V9" s="624"/>
      <c r="W9" s="624"/>
      <c r="X9" s="624"/>
      <c r="Y9" s="625"/>
      <c r="Z9" s="626">
        <v>0.6</v>
      </c>
      <c r="AA9" s="626"/>
      <c r="AB9" s="626"/>
      <c r="AC9" s="626"/>
      <c r="AD9" s="627">
        <v>101506</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2326685</v>
      </c>
      <c r="BH9" s="624"/>
      <c r="BI9" s="624"/>
      <c r="BJ9" s="624"/>
      <c r="BK9" s="624"/>
      <c r="BL9" s="624"/>
      <c r="BM9" s="624"/>
      <c r="BN9" s="625"/>
      <c r="BO9" s="626">
        <v>38.5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1540275</v>
      </c>
      <c r="CS9" s="624"/>
      <c r="CT9" s="624"/>
      <c r="CU9" s="624"/>
      <c r="CV9" s="624"/>
      <c r="CW9" s="624"/>
      <c r="CX9" s="624"/>
      <c r="CY9" s="625"/>
      <c r="CZ9" s="626">
        <v>10.199999999999999</v>
      </c>
      <c r="DA9" s="626"/>
      <c r="DB9" s="626"/>
      <c r="DC9" s="626"/>
      <c r="DD9" s="632">
        <v>170903</v>
      </c>
      <c r="DE9" s="624"/>
      <c r="DF9" s="624"/>
      <c r="DG9" s="624"/>
      <c r="DH9" s="624"/>
      <c r="DI9" s="624"/>
      <c r="DJ9" s="624"/>
      <c r="DK9" s="624"/>
      <c r="DL9" s="624"/>
      <c r="DM9" s="624"/>
      <c r="DN9" s="624"/>
      <c r="DO9" s="624"/>
      <c r="DP9" s="625"/>
      <c r="DQ9" s="632">
        <v>1208320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109600</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1020230</v>
      </c>
      <c r="S11" s="624"/>
      <c r="T11" s="624"/>
      <c r="U11" s="624"/>
      <c r="V11" s="624"/>
      <c r="W11" s="624"/>
      <c r="X11" s="624"/>
      <c r="Y11" s="625"/>
      <c r="Z11" s="628">
        <v>6.5</v>
      </c>
      <c r="AA11" s="629"/>
      <c r="AB11" s="629"/>
      <c r="AC11" s="635"/>
      <c r="AD11" s="632">
        <v>1020230</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306634</v>
      </c>
      <c r="BH11" s="624"/>
      <c r="BI11" s="624"/>
      <c r="BJ11" s="624"/>
      <c r="BK11" s="624"/>
      <c r="BL11" s="624"/>
      <c r="BM11" s="624"/>
      <c r="BN11" s="625"/>
      <c r="BO11" s="626">
        <v>5.0999999999999996</v>
      </c>
      <c r="BP11" s="626"/>
      <c r="BQ11" s="626"/>
      <c r="BR11" s="626"/>
      <c r="BS11" s="627">
        <v>43495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573828</v>
      </c>
      <c r="CS11" s="624"/>
      <c r="CT11" s="624"/>
      <c r="CU11" s="624"/>
      <c r="CV11" s="624"/>
      <c r="CW11" s="624"/>
      <c r="CX11" s="624"/>
      <c r="CY11" s="625"/>
      <c r="CZ11" s="626">
        <v>3.8</v>
      </c>
      <c r="DA11" s="626"/>
      <c r="DB11" s="626"/>
      <c r="DC11" s="626"/>
      <c r="DD11" s="632">
        <v>66744</v>
      </c>
      <c r="DE11" s="624"/>
      <c r="DF11" s="624"/>
      <c r="DG11" s="624"/>
      <c r="DH11" s="624"/>
      <c r="DI11" s="624"/>
      <c r="DJ11" s="624"/>
      <c r="DK11" s="624"/>
      <c r="DL11" s="624"/>
      <c r="DM11" s="624"/>
      <c r="DN11" s="624"/>
      <c r="DO11" s="624"/>
      <c r="DP11" s="625"/>
      <c r="DQ11" s="632">
        <v>372432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50359</v>
      </c>
      <c r="S12" s="624"/>
      <c r="T12" s="624"/>
      <c r="U12" s="624"/>
      <c r="V12" s="624"/>
      <c r="W12" s="624"/>
      <c r="X12" s="624"/>
      <c r="Y12" s="625"/>
      <c r="Z12" s="626">
        <v>0.3</v>
      </c>
      <c r="AA12" s="626"/>
      <c r="AB12" s="626"/>
      <c r="AC12" s="626"/>
      <c r="AD12" s="627">
        <v>50359</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2740120</v>
      </c>
      <c r="BH12" s="624"/>
      <c r="BI12" s="624"/>
      <c r="BJ12" s="624"/>
      <c r="BK12" s="624"/>
      <c r="BL12" s="624"/>
      <c r="BM12" s="624"/>
      <c r="BN12" s="625"/>
      <c r="BO12" s="626">
        <v>45.4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131768</v>
      </c>
      <c r="CS12" s="624"/>
      <c r="CT12" s="624"/>
      <c r="CU12" s="624"/>
      <c r="CV12" s="624"/>
      <c r="CW12" s="624"/>
      <c r="CX12" s="624"/>
      <c r="CY12" s="625"/>
      <c r="CZ12" s="626">
        <v>0.9</v>
      </c>
      <c r="DA12" s="626"/>
      <c r="DB12" s="626"/>
      <c r="DC12" s="626"/>
      <c r="DD12" s="632">
        <v>4919</v>
      </c>
      <c r="DE12" s="624"/>
      <c r="DF12" s="624"/>
      <c r="DG12" s="624"/>
      <c r="DH12" s="624"/>
      <c r="DI12" s="624"/>
      <c r="DJ12" s="624"/>
      <c r="DK12" s="624"/>
      <c r="DL12" s="624"/>
      <c r="DM12" s="624"/>
      <c r="DN12" s="624"/>
      <c r="DO12" s="624"/>
      <c r="DP12" s="625"/>
      <c r="DQ12" s="632">
        <v>119009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2739370</v>
      </c>
      <c r="BH13" s="624"/>
      <c r="BI13" s="624"/>
      <c r="BJ13" s="624"/>
      <c r="BK13" s="624"/>
      <c r="BL13" s="624"/>
      <c r="BM13" s="624"/>
      <c r="BN13" s="625"/>
      <c r="BO13" s="626">
        <v>45.4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1105846</v>
      </c>
      <c r="CS13" s="624"/>
      <c r="CT13" s="624"/>
      <c r="CU13" s="624"/>
      <c r="CV13" s="624"/>
      <c r="CW13" s="624"/>
      <c r="CX13" s="624"/>
      <c r="CY13" s="625"/>
      <c r="CZ13" s="626">
        <v>7.3</v>
      </c>
      <c r="DA13" s="626"/>
      <c r="DB13" s="626"/>
      <c r="DC13" s="626"/>
      <c r="DD13" s="632">
        <v>460734</v>
      </c>
      <c r="DE13" s="624"/>
      <c r="DF13" s="624"/>
      <c r="DG13" s="624"/>
      <c r="DH13" s="624"/>
      <c r="DI13" s="624"/>
      <c r="DJ13" s="624"/>
      <c r="DK13" s="624"/>
      <c r="DL13" s="624"/>
      <c r="DM13" s="624"/>
      <c r="DN13" s="624"/>
      <c r="DO13" s="624"/>
      <c r="DP13" s="625"/>
      <c r="DQ13" s="632">
        <v>768870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166392</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676573</v>
      </c>
      <c r="CS14" s="624"/>
      <c r="CT14" s="624"/>
      <c r="CU14" s="624"/>
      <c r="CV14" s="624"/>
      <c r="CW14" s="624"/>
      <c r="CX14" s="624"/>
      <c r="CY14" s="625"/>
      <c r="CZ14" s="626">
        <v>4.5</v>
      </c>
      <c r="DA14" s="626"/>
      <c r="DB14" s="626"/>
      <c r="DC14" s="626"/>
      <c r="DD14" s="632">
        <v>49346</v>
      </c>
      <c r="DE14" s="624"/>
      <c r="DF14" s="624"/>
      <c r="DG14" s="624"/>
      <c r="DH14" s="624"/>
      <c r="DI14" s="624"/>
      <c r="DJ14" s="624"/>
      <c r="DK14" s="624"/>
      <c r="DL14" s="624"/>
      <c r="DM14" s="624"/>
      <c r="DN14" s="624"/>
      <c r="DO14" s="624"/>
      <c r="DP14" s="625"/>
      <c r="DQ14" s="632">
        <v>623380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32373</v>
      </c>
      <c r="S15" s="624"/>
      <c r="T15" s="624"/>
      <c r="U15" s="624"/>
      <c r="V15" s="624"/>
      <c r="W15" s="624"/>
      <c r="X15" s="624"/>
      <c r="Y15" s="625"/>
      <c r="Z15" s="626">
        <v>0.2</v>
      </c>
      <c r="AA15" s="626"/>
      <c r="AB15" s="626"/>
      <c r="AC15" s="626"/>
      <c r="AD15" s="627">
        <v>32373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294827</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1808434</v>
      </c>
      <c r="CS15" s="624"/>
      <c r="CT15" s="624"/>
      <c r="CU15" s="624"/>
      <c r="CV15" s="624"/>
      <c r="CW15" s="624"/>
      <c r="CX15" s="624"/>
      <c r="CY15" s="625"/>
      <c r="CZ15" s="626">
        <v>12</v>
      </c>
      <c r="DA15" s="626"/>
      <c r="DB15" s="626"/>
      <c r="DC15" s="626"/>
      <c r="DD15" s="632">
        <v>318327</v>
      </c>
      <c r="DE15" s="624"/>
      <c r="DF15" s="624"/>
      <c r="DG15" s="624"/>
      <c r="DH15" s="624"/>
      <c r="DI15" s="624"/>
      <c r="DJ15" s="624"/>
      <c r="DK15" s="624"/>
      <c r="DL15" s="624"/>
      <c r="DM15" s="624"/>
      <c r="DN15" s="624"/>
      <c r="DO15" s="624"/>
      <c r="DP15" s="625"/>
      <c r="DQ15" s="632">
        <v>1498010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107826</v>
      </c>
      <c r="S16" s="624"/>
      <c r="T16" s="624"/>
      <c r="U16" s="624"/>
      <c r="V16" s="624"/>
      <c r="W16" s="624"/>
      <c r="X16" s="624"/>
      <c r="Y16" s="625"/>
      <c r="Z16" s="626">
        <v>0.7</v>
      </c>
      <c r="AA16" s="626"/>
      <c r="AB16" s="626"/>
      <c r="AC16" s="626"/>
      <c r="AD16" s="627">
        <v>107826</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4034</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2014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265397</v>
      </c>
      <c r="S17" s="624"/>
      <c r="T17" s="624"/>
      <c r="U17" s="624"/>
      <c r="V17" s="624"/>
      <c r="W17" s="624"/>
      <c r="X17" s="624"/>
      <c r="Y17" s="625"/>
      <c r="Z17" s="626">
        <v>1.7</v>
      </c>
      <c r="AA17" s="626"/>
      <c r="AB17" s="626"/>
      <c r="AC17" s="626"/>
      <c r="AD17" s="627">
        <v>265397</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987859</v>
      </c>
      <c r="CS17" s="624"/>
      <c r="CT17" s="624"/>
      <c r="CU17" s="624"/>
      <c r="CV17" s="624"/>
      <c r="CW17" s="624"/>
      <c r="CX17" s="624"/>
      <c r="CY17" s="625"/>
      <c r="CZ17" s="626">
        <v>6.5</v>
      </c>
      <c r="DA17" s="626"/>
      <c r="DB17" s="626"/>
      <c r="DC17" s="626"/>
      <c r="DD17" s="632" t="s">
        <v>122</v>
      </c>
      <c r="DE17" s="624"/>
      <c r="DF17" s="624"/>
      <c r="DG17" s="624"/>
      <c r="DH17" s="624"/>
      <c r="DI17" s="624"/>
      <c r="DJ17" s="624"/>
      <c r="DK17" s="624"/>
      <c r="DL17" s="624"/>
      <c r="DM17" s="624"/>
      <c r="DN17" s="624"/>
      <c r="DO17" s="624"/>
      <c r="DP17" s="625"/>
      <c r="DQ17" s="632">
        <v>965014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54576</v>
      </c>
      <c r="S18" s="624"/>
      <c r="T18" s="624"/>
      <c r="U18" s="624"/>
      <c r="V18" s="624"/>
      <c r="W18" s="624"/>
      <c r="X18" s="624"/>
      <c r="Y18" s="625"/>
      <c r="Z18" s="626">
        <v>0.3</v>
      </c>
      <c r="AA18" s="626"/>
      <c r="AB18" s="626"/>
      <c r="AC18" s="626"/>
      <c r="AD18" s="627">
        <v>54576</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196630</v>
      </c>
      <c r="S19" s="624"/>
      <c r="T19" s="624"/>
      <c r="U19" s="624"/>
      <c r="V19" s="624"/>
      <c r="W19" s="624"/>
      <c r="X19" s="624"/>
      <c r="Y19" s="625"/>
      <c r="Z19" s="626">
        <v>1.2</v>
      </c>
      <c r="AA19" s="626"/>
      <c r="AB19" s="626"/>
      <c r="AC19" s="626"/>
      <c r="AD19" s="627">
        <v>196630</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27852</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14191</v>
      </c>
      <c r="S20" s="624"/>
      <c r="T20" s="624"/>
      <c r="U20" s="624"/>
      <c r="V20" s="624"/>
      <c r="W20" s="624"/>
      <c r="X20" s="624"/>
      <c r="Y20" s="625"/>
      <c r="Z20" s="626">
        <v>0.1</v>
      </c>
      <c r="AA20" s="626"/>
      <c r="AB20" s="626"/>
      <c r="AC20" s="626"/>
      <c r="AD20" s="627">
        <v>14191</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27852</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15107732</v>
      </c>
      <c r="CS20" s="624"/>
      <c r="CT20" s="624"/>
      <c r="CU20" s="624"/>
      <c r="CV20" s="624"/>
      <c r="CW20" s="624"/>
      <c r="CX20" s="624"/>
      <c r="CY20" s="625"/>
      <c r="CZ20" s="626">
        <v>100</v>
      </c>
      <c r="DA20" s="626"/>
      <c r="DB20" s="626"/>
      <c r="DC20" s="626"/>
      <c r="DD20" s="632">
        <v>1173930</v>
      </c>
      <c r="DE20" s="624"/>
      <c r="DF20" s="624"/>
      <c r="DG20" s="624"/>
      <c r="DH20" s="624"/>
      <c r="DI20" s="624"/>
      <c r="DJ20" s="624"/>
      <c r="DK20" s="624"/>
      <c r="DL20" s="624"/>
      <c r="DM20" s="624"/>
      <c r="DN20" s="624"/>
      <c r="DO20" s="624"/>
      <c r="DP20" s="625"/>
      <c r="DQ20" s="632">
        <v>11350502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2602039</v>
      </c>
      <c r="S21" s="624"/>
      <c r="T21" s="624"/>
      <c r="U21" s="624"/>
      <c r="V21" s="624"/>
      <c r="W21" s="624"/>
      <c r="X21" s="624"/>
      <c r="Y21" s="625"/>
      <c r="Z21" s="626">
        <v>16.5</v>
      </c>
      <c r="AA21" s="626"/>
      <c r="AB21" s="626"/>
      <c r="AC21" s="626"/>
      <c r="AD21" s="627">
        <v>2443568</v>
      </c>
      <c r="AE21" s="627"/>
      <c r="AF21" s="627"/>
      <c r="AG21" s="627"/>
      <c r="AH21" s="627"/>
      <c r="AI21" s="627"/>
      <c r="AJ21" s="627"/>
      <c r="AK21" s="627"/>
      <c r="AL21" s="628">
        <v>23.6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27852</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2443568</v>
      </c>
      <c r="S22" s="624"/>
      <c r="T22" s="624"/>
      <c r="U22" s="624"/>
      <c r="V22" s="624"/>
      <c r="W22" s="624"/>
      <c r="X22" s="624"/>
      <c r="Y22" s="625"/>
      <c r="Z22" s="626">
        <v>15.5</v>
      </c>
      <c r="AA22" s="626"/>
      <c r="AB22" s="626"/>
      <c r="AC22" s="626"/>
      <c r="AD22" s="627">
        <v>2443568</v>
      </c>
      <c r="AE22" s="627"/>
      <c r="AF22" s="627"/>
      <c r="AG22" s="627"/>
      <c r="AH22" s="627"/>
      <c r="AI22" s="627"/>
      <c r="AJ22" s="627"/>
      <c r="AK22" s="627"/>
      <c r="AL22" s="628">
        <v>23.6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158471</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7699945</v>
      </c>
      <c r="CS24" s="613"/>
      <c r="CT24" s="613"/>
      <c r="CU24" s="613"/>
      <c r="CV24" s="613"/>
      <c r="CW24" s="613"/>
      <c r="CX24" s="613"/>
      <c r="CY24" s="614"/>
      <c r="CZ24" s="617">
        <v>51</v>
      </c>
      <c r="DA24" s="618"/>
      <c r="DB24" s="618"/>
      <c r="DC24" s="634"/>
      <c r="DD24" s="653">
        <v>5734549</v>
      </c>
      <c r="DE24" s="613"/>
      <c r="DF24" s="613"/>
      <c r="DG24" s="613"/>
      <c r="DH24" s="613"/>
      <c r="DI24" s="613"/>
      <c r="DJ24" s="613"/>
      <c r="DK24" s="614"/>
      <c r="DL24" s="653">
        <v>5187377</v>
      </c>
      <c r="DM24" s="613"/>
      <c r="DN24" s="613"/>
      <c r="DO24" s="613"/>
      <c r="DP24" s="613"/>
      <c r="DQ24" s="613"/>
      <c r="DR24" s="613"/>
      <c r="DS24" s="613"/>
      <c r="DT24" s="613"/>
      <c r="DU24" s="613"/>
      <c r="DV24" s="614"/>
      <c r="DW24" s="617">
        <v>49.8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10486352</v>
      </c>
      <c r="S25" s="624"/>
      <c r="T25" s="624"/>
      <c r="U25" s="624"/>
      <c r="V25" s="624"/>
      <c r="W25" s="624"/>
      <c r="X25" s="624"/>
      <c r="Y25" s="625"/>
      <c r="Z25" s="626">
        <v>66.599999999999994</v>
      </c>
      <c r="AA25" s="626"/>
      <c r="AB25" s="626"/>
      <c r="AC25" s="626"/>
      <c r="AD25" s="627">
        <v>10327881</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3727247</v>
      </c>
      <c r="CS25" s="656"/>
      <c r="CT25" s="656"/>
      <c r="CU25" s="656"/>
      <c r="CV25" s="656"/>
      <c r="CW25" s="656"/>
      <c r="CX25" s="656"/>
      <c r="CY25" s="657"/>
      <c r="CZ25" s="628">
        <v>24.7</v>
      </c>
      <c r="DA25" s="654"/>
      <c r="DB25" s="654"/>
      <c r="DC25" s="658"/>
      <c r="DD25" s="632">
        <v>3555186</v>
      </c>
      <c r="DE25" s="656"/>
      <c r="DF25" s="656"/>
      <c r="DG25" s="656"/>
      <c r="DH25" s="656"/>
      <c r="DI25" s="656"/>
      <c r="DJ25" s="656"/>
      <c r="DK25" s="657"/>
      <c r="DL25" s="632">
        <v>3471692</v>
      </c>
      <c r="DM25" s="656"/>
      <c r="DN25" s="656"/>
      <c r="DO25" s="656"/>
      <c r="DP25" s="656"/>
      <c r="DQ25" s="656"/>
      <c r="DR25" s="656"/>
      <c r="DS25" s="656"/>
      <c r="DT25" s="656"/>
      <c r="DU25" s="656"/>
      <c r="DV25" s="657"/>
      <c r="DW25" s="628">
        <v>33.299999999999997</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3215</v>
      </c>
      <c r="S26" s="624"/>
      <c r="T26" s="624"/>
      <c r="U26" s="624"/>
      <c r="V26" s="624"/>
      <c r="W26" s="624"/>
      <c r="X26" s="624"/>
      <c r="Y26" s="625"/>
      <c r="Z26" s="626">
        <v>0</v>
      </c>
      <c r="AA26" s="626"/>
      <c r="AB26" s="626"/>
      <c r="AC26" s="626"/>
      <c r="AD26" s="627">
        <v>3215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2400675</v>
      </c>
      <c r="CS26" s="624"/>
      <c r="CT26" s="624"/>
      <c r="CU26" s="624"/>
      <c r="CV26" s="624"/>
      <c r="CW26" s="624"/>
      <c r="CX26" s="624"/>
      <c r="CY26" s="625"/>
      <c r="CZ26" s="628">
        <v>15.9</v>
      </c>
      <c r="DA26" s="654"/>
      <c r="DB26" s="654"/>
      <c r="DC26" s="658"/>
      <c r="DD26" s="632">
        <v>2228614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41661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6039555</v>
      </c>
      <c r="BH27" s="624"/>
      <c r="BI27" s="624"/>
      <c r="BJ27" s="624"/>
      <c r="BK27" s="624"/>
      <c r="BL27" s="624"/>
      <c r="BM27" s="624"/>
      <c r="BN27" s="625"/>
      <c r="BO27" s="626">
        <v>100</v>
      </c>
      <c r="BP27" s="626"/>
      <c r="BQ27" s="626"/>
      <c r="BR27" s="626"/>
      <c r="BS27" s="627">
        <v>43495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2984839</v>
      </c>
      <c r="CS27" s="656"/>
      <c r="CT27" s="656"/>
      <c r="CU27" s="656"/>
      <c r="CV27" s="656"/>
      <c r="CW27" s="656"/>
      <c r="CX27" s="656"/>
      <c r="CY27" s="657"/>
      <c r="CZ27" s="628">
        <v>19.8</v>
      </c>
      <c r="DA27" s="654"/>
      <c r="DB27" s="654"/>
      <c r="DC27" s="658"/>
      <c r="DD27" s="632">
        <v>1214349</v>
      </c>
      <c r="DE27" s="656"/>
      <c r="DF27" s="656"/>
      <c r="DG27" s="656"/>
      <c r="DH27" s="656"/>
      <c r="DI27" s="656"/>
      <c r="DJ27" s="656"/>
      <c r="DK27" s="657"/>
      <c r="DL27" s="632">
        <v>750671</v>
      </c>
      <c r="DM27" s="656"/>
      <c r="DN27" s="656"/>
      <c r="DO27" s="656"/>
      <c r="DP27" s="656"/>
      <c r="DQ27" s="656"/>
      <c r="DR27" s="656"/>
      <c r="DS27" s="656"/>
      <c r="DT27" s="656"/>
      <c r="DU27" s="656"/>
      <c r="DV27" s="657"/>
      <c r="DW27" s="628">
        <v>7.2</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120730</v>
      </c>
      <c r="S28" s="624"/>
      <c r="T28" s="624"/>
      <c r="U28" s="624"/>
      <c r="V28" s="624"/>
      <c r="W28" s="624"/>
      <c r="X28" s="624"/>
      <c r="Y28" s="625"/>
      <c r="Z28" s="626">
        <v>0.8</v>
      </c>
      <c r="AA28" s="626"/>
      <c r="AB28" s="626"/>
      <c r="AC28" s="626"/>
      <c r="AD28" s="627">
        <v>25779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987859</v>
      </c>
      <c r="CS28" s="624"/>
      <c r="CT28" s="624"/>
      <c r="CU28" s="624"/>
      <c r="CV28" s="624"/>
      <c r="CW28" s="624"/>
      <c r="CX28" s="624"/>
      <c r="CY28" s="625"/>
      <c r="CZ28" s="628">
        <v>6.5</v>
      </c>
      <c r="DA28" s="654"/>
      <c r="DB28" s="654"/>
      <c r="DC28" s="658"/>
      <c r="DD28" s="632">
        <v>965014</v>
      </c>
      <c r="DE28" s="624"/>
      <c r="DF28" s="624"/>
      <c r="DG28" s="624"/>
      <c r="DH28" s="624"/>
      <c r="DI28" s="624"/>
      <c r="DJ28" s="624"/>
      <c r="DK28" s="625"/>
      <c r="DL28" s="632">
        <v>965014</v>
      </c>
      <c r="DM28" s="624"/>
      <c r="DN28" s="624"/>
      <c r="DO28" s="624"/>
      <c r="DP28" s="624"/>
      <c r="DQ28" s="624"/>
      <c r="DR28" s="624"/>
      <c r="DS28" s="624"/>
      <c r="DT28" s="624"/>
      <c r="DU28" s="624"/>
      <c r="DV28" s="625"/>
      <c r="DW28" s="628">
        <v>9.3000000000000007</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68837</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987859</v>
      </c>
      <c r="CS29" s="656"/>
      <c r="CT29" s="656"/>
      <c r="CU29" s="656"/>
      <c r="CV29" s="656"/>
      <c r="CW29" s="656"/>
      <c r="CX29" s="656"/>
      <c r="CY29" s="657"/>
      <c r="CZ29" s="628">
        <v>6.5</v>
      </c>
      <c r="DA29" s="654"/>
      <c r="DB29" s="654"/>
      <c r="DC29" s="658"/>
      <c r="DD29" s="632">
        <v>965014</v>
      </c>
      <c r="DE29" s="656"/>
      <c r="DF29" s="656"/>
      <c r="DG29" s="656"/>
      <c r="DH29" s="656"/>
      <c r="DI29" s="656"/>
      <c r="DJ29" s="656"/>
      <c r="DK29" s="657"/>
      <c r="DL29" s="632">
        <v>965014</v>
      </c>
      <c r="DM29" s="656"/>
      <c r="DN29" s="656"/>
      <c r="DO29" s="656"/>
      <c r="DP29" s="656"/>
      <c r="DQ29" s="656"/>
      <c r="DR29" s="656"/>
      <c r="DS29" s="656"/>
      <c r="DT29" s="656"/>
      <c r="DU29" s="656"/>
      <c r="DV29" s="657"/>
      <c r="DW29" s="628">
        <v>9.3000000000000007</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2134460</v>
      </c>
      <c r="S30" s="624"/>
      <c r="T30" s="624"/>
      <c r="U30" s="624"/>
      <c r="V30" s="624"/>
      <c r="W30" s="624"/>
      <c r="X30" s="624"/>
      <c r="Y30" s="625"/>
      <c r="Z30" s="626">
        <v>13.6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957011</v>
      </c>
      <c r="CS30" s="624"/>
      <c r="CT30" s="624"/>
      <c r="CU30" s="624"/>
      <c r="CV30" s="624"/>
      <c r="CW30" s="624"/>
      <c r="CX30" s="624"/>
      <c r="CY30" s="625"/>
      <c r="CZ30" s="628">
        <v>6.3</v>
      </c>
      <c r="DA30" s="654"/>
      <c r="DB30" s="654"/>
      <c r="DC30" s="658"/>
      <c r="DD30" s="632">
        <v>934166</v>
      </c>
      <c r="DE30" s="624"/>
      <c r="DF30" s="624"/>
      <c r="DG30" s="624"/>
      <c r="DH30" s="624"/>
      <c r="DI30" s="624"/>
      <c r="DJ30" s="624"/>
      <c r="DK30" s="625"/>
      <c r="DL30" s="632">
        <v>934166</v>
      </c>
      <c r="DM30" s="624"/>
      <c r="DN30" s="624"/>
      <c r="DO30" s="624"/>
      <c r="DP30" s="624"/>
      <c r="DQ30" s="624"/>
      <c r="DR30" s="624"/>
      <c r="DS30" s="624"/>
      <c r="DT30" s="624"/>
      <c r="DU30" s="624"/>
      <c r="DV30" s="625"/>
      <c r="DW30" s="628">
        <v>9</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97.8</v>
      </c>
      <c r="BN31" s="667"/>
      <c r="BO31" s="667"/>
      <c r="BP31" s="667"/>
      <c r="BQ31" s="668"/>
      <c r="BR31" s="679">
        <v>99.2</v>
      </c>
      <c r="BS31" s="667"/>
      <c r="BT31" s="667"/>
      <c r="BU31" s="667"/>
      <c r="BV31" s="667"/>
      <c r="BW31" s="667"/>
      <c r="BX31" s="618">
        <v>97.7</v>
      </c>
      <c r="BY31" s="667"/>
      <c r="BZ31" s="667"/>
      <c r="CA31" s="667"/>
      <c r="CB31" s="668"/>
      <c r="CD31" s="661"/>
      <c r="CE31" s="662"/>
      <c r="CF31" s="620" t="s">
        <v>300</v>
      </c>
      <c r="CG31" s="621"/>
      <c r="CH31" s="621"/>
      <c r="CI31" s="621"/>
      <c r="CJ31" s="621"/>
      <c r="CK31" s="621"/>
      <c r="CL31" s="621"/>
      <c r="CM31" s="621"/>
      <c r="CN31" s="621"/>
      <c r="CO31" s="621"/>
      <c r="CP31" s="621"/>
      <c r="CQ31" s="622"/>
      <c r="CR31" s="623">
        <v>30848</v>
      </c>
      <c r="CS31" s="656"/>
      <c r="CT31" s="656"/>
      <c r="CU31" s="656"/>
      <c r="CV31" s="656"/>
      <c r="CW31" s="656"/>
      <c r="CX31" s="656"/>
      <c r="CY31" s="657"/>
      <c r="CZ31" s="628">
        <v>0.2</v>
      </c>
      <c r="DA31" s="654"/>
      <c r="DB31" s="654"/>
      <c r="DC31" s="658"/>
      <c r="DD31" s="632">
        <v>30848</v>
      </c>
      <c r="DE31" s="656"/>
      <c r="DF31" s="656"/>
      <c r="DG31" s="656"/>
      <c r="DH31" s="656"/>
      <c r="DI31" s="656"/>
      <c r="DJ31" s="656"/>
      <c r="DK31" s="657"/>
      <c r="DL31" s="632">
        <v>30848</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1035592</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6"/>
      <c r="BI32" s="656"/>
      <c r="BJ32" s="656"/>
      <c r="BK32" s="656"/>
      <c r="BL32" s="656"/>
      <c r="BM32" s="629">
        <v>97.3</v>
      </c>
      <c r="BN32" s="656"/>
      <c r="BO32" s="656"/>
      <c r="BP32" s="656"/>
      <c r="BQ32" s="678"/>
      <c r="BR32" s="680">
        <v>99.2</v>
      </c>
      <c r="BS32" s="656"/>
      <c r="BT32" s="656"/>
      <c r="BU32" s="656"/>
      <c r="BV32" s="656"/>
      <c r="BW32" s="656"/>
      <c r="BX32" s="629">
        <v>97.5</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20651</v>
      </c>
      <c r="S33" s="624"/>
      <c r="T33" s="624"/>
      <c r="U33" s="624"/>
      <c r="V33" s="624"/>
      <c r="W33" s="624"/>
      <c r="X33" s="624"/>
      <c r="Y33" s="625"/>
      <c r="Z33" s="626">
        <v>0.1</v>
      </c>
      <c r="AA33" s="626"/>
      <c r="AB33" s="626"/>
      <c r="AC33" s="626"/>
      <c r="AD33" s="627">
        <v>3772</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98.3</v>
      </c>
      <c r="BN33" s="682"/>
      <c r="BO33" s="682"/>
      <c r="BP33" s="682"/>
      <c r="BQ33" s="684"/>
      <c r="BR33" s="681">
        <v>99.3</v>
      </c>
      <c r="BS33" s="682"/>
      <c r="BT33" s="682"/>
      <c r="BU33" s="682"/>
      <c r="BV33" s="682"/>
      <c r="BW33" s="682"/>
      <c r="BX33" s="683">
        <v>98</v>
      </c>
      <c r="BY33" s="682"/>
      <c r="BZ33" s="682"/>
      <c r="CA33" s="682"/>
      <c r="CB33" s="684"/>
      <c r="CD33" s="620" t="s">
        <v>307</v>
      </c>
      <c r="CE33" s="621"/>
      <c r="CF33" s="621"/>
      <c r="CG33" s="621"/>
      <c r="CH33" s="621"/>
      <c r="CI33" s="621"/>
      <c r="CJ33" s="621"/>
      <c r="CK33" s="621"/>
      <c r="CL33" s="621"/>
      <c r="CM33" s="621"/>
      <c r="CN33" s="621"/>
      <c r="CO33" s="621"/>
      <c r="CP33" s="621"/>
      <c r="CQ33" s="622"/>
      <c r="CR33" s="623">
        <v>6229823</v>
      </c>
      <c r="CS33" s="656"/>
      <c r="CT33" s="656"/>
      <c r="CU33" s="656"/>
      <c r="CV33" s="656"/>
      <c r="CW33" s="656"/>
      <c r="CX33" s="656"/>
      <c r="CY33" s="657"/>
      <c r="CZ33" s="628">
        <v>41.2</v>
      </c>
      <c r="DA33" s="654"/>
      <c r="DB33" s="654"/>
      <c r="DC33" s="658"/>
      <c r="DD33" s="632">
        <v>5047343</v>
      </c>
      <c r="DE33" s="656"/>
      <c r="DF33" s="656"/>
      <c r="DG33" s="656"/>
      <c r="DH33" s="656"/>
      <c r="DI33" s="656"/>
      <c r="DJ33" s="656"/>
      <c r="DK33" s="657"/>
      <c r="DL33" s="632">
        <v>4116607</v>
      </c>
      <c r="DM33" s="656"/>
      <c r="DN33" s="656"/>
      <c r="DO33" s="656"/>
      <c r="DP33" s="656"/>
      <c r="DQ33" s="656"/>
      <c r="DR33" s="656"/>
      <c r="DS33" s="656"/>
      <c r="DT33" s="656"/>
      <c r="DU33" s="656"/>
      <c r="DV33" s="657"/>
      <c r="DW33" s="628">
        <v>39.5</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27420</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2629183</v>
      </c>
      <c r="CS34" s="624"/>
      <c r="CT34" s="624"/>
      <c r="CU34" s="624"/>
      <c r="CV34" s="624"/>
      <c r="CW34" s="624"/>
      <c r="CX34" s="624"/>
      <c r="CY34" s="625"/>
      <c r="CZ34" s="628">
        <v>17.399999999999999</v>
      </c>
      <c r="DA34" s="654"/>
      <c r="DB34" s="654"/>
      <c r="DC34" s="658"/>
      <c r="DD34" s="632">
        <v>2041174</v>
      </c>
      <c r="DE34" s="624"/>
      <c r="DF34" s="624"/>
      <c r="DG34" s="624"/>
      <c r="DH34" s="624"/>
      <c r="DI34" s="624"/>
      <c r="DJ34" s="624"/>
      <c r="DK34" s="625"/>
      <c r="DL34" s="632">
        <v>1930858</v>
      </c>
      <c r="DM34" s="624"/>
      <c r="DN34" s="624"/>
      <c r="DO34" s="624"/>
      <c r="DP34" s="624"/>
      <c r="DQ34" s="624"/>
      <c r="DR34" s="624"/>
      <c r="DS34" s="624"/>
      <c r="DT34" s="624"/>
      <c r="DU34" s="624"/>
      <c r="DV34" s="625"/>
      <c r="DW34" s="628">
        <v>18.5</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582648</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213185</v>
      </c>
      <c r="CS35" s="656"/>
      <c r="CT35" s="656"/>
      <c r="CU35" s="656"/>
      <c r="CV35" s="656"/>
      <c r="CW35" s="656"/>
      <c r="CX35" s="656"/>
      <c r="CY35" s="657"/>
      <c r="CZ35" s="628">
        <v>1.4</v>
      </c>
      <c r="DA35" s="654"/>
      <c r="DB35" s="654"/>
      <c r="DC35" s="658"/>
      <c r="DD35" s="632">
        <v>209546</v>
      </c>
      <c r="DE35" s="656"/>
      <c r="DF35" s="656"/>
      <c r="DG35" s="656"/>
      <c r="DH35" s="656"/>
      <c r="DI35" s="656"/>
      <c r="DJ35" s="656"/>
      <c r="DK35" s="657"/>
      <c r="DL35" s="632">
        <v>207462</v>
      </c>
      <c r="DM35" s="656"/>
      <c r="DN35" s="656"/>
      <c r="DO35" s="656"/>
      <c r="DP35" s="656"/>
      <c r="DQ35" s="656"/>
      <c r="DR35" s="656"/>
      <c r="DS35" s="656"/>
      <c r="DT35" s="656"/>
      <c r="DU35" s="656"/>
      <c r="DV35" s="657"/>
      <c r="DW35" s="628">
        <v>2</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328900</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2080762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125913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1501256</v>
      </c>
      <c r="CS36" s="624"/>
      <c r="CT36" s="624"/>
      <c r="CU36" s="624"/>
      <c r="CV36" s="624"/>
      <c r="CW36" s="624"/>
      <c r="CX36" s="624"/>
      <c r="CY36" s="625"/>
      <c r="CZ36" s="628">
        <v>9.9</v>
      </c>
      <c r="DA36" s="654"/>
      <c r="DB36" s="654"/>
      <c r="DC36" s="658"/>
      <c r="DD36" s="632">
        <v>1293742</v>
      </c>
      <c r="DE36" s="624"/>
      <c r="DF36" s="624"/>
      <c r="DG36" s="624"/>
      <c r="DH36" s="624"/>
      <c r="DI36" s="624"/>
      <c r="DJ36" s="624"/>
      <c r="DK36" s="625"/>
      <c r="DL36" s="632">
        <v>902453</v>
      </c>
      <c r="DM36" s="624"/>
      <c r="DN36" s="624"/>
      <c r="DO36" s="624"/>
      <c r="DP36" s="624"/>
      <c r="DQ36" s="624"/>
      <c r="DR36" s="624"/>
      <c r="DS36" s="624"/>
      <c r="DT36" s="624"/>
      <c r="DU36" s="624"/>
      <c r="DV36" s="625"/>
      <c r="DW36" s="628">
        <v>8.6999999999999993</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333781</v>
      </c>
      <c r="S37" s="624"/>
      <c r="T37" s="624"/>
      <c r="U37" s="624"/>
      <c r="V37" s="624"/>
      <c r="W37" s="624"/>
      <c r="X37" s="624"/>
      <c r="Y37" s="625"/>
      <c r="Z37" s="626">
        <v>2.1</v>
      </c>
      <c r="AA37" s="626"/>
      <c r="AB37" s="626"/>
      <c r="AC37" s="626"/>
      <c r="AD37" s="627">
        <v>1711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530122</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114334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93712</v>
      </c>
      <c r="CS37" s="656"/>
      <c r="CT37" s="656"/>
      <c r="CU37" s="656"/>
      <c r="CV37" s="656"/>
      <c r="CW37" s="656"/>
      <c r="CX37" s="656"/>
      <c r="CY37" s="657"/>
      <c r="CZ37" s="628">
        <v>0.6</v>
      </c>
      <c r="DA37" s="654"/>
      <c r="DB37" s="654"/>
      <c r="DC37" s="658"/>
      <c r="DD37" s="632">
        <v>93712</v>
      </c>
      <c r="DE37" s="656"/>
      <c r="DF37" s="656"/>
      <c r="DG37" s="656"/>
      <c r="DH37" s="656"/>
      <c r="DI37" s="656"/>
      <c r="DJ37" s="656"/>
      <c r="DK37" s="657"/>
      <c r="DL37" s="632">
        <v>90809</v>
      </c>
      <c r="DM37" s="656"/>
      <c r="DN37" s="656"/>
      <c r="DO37" s="656"/>
      <c r="DP37" s="656"/>
      <c r="DQ37" s="656"/>
      <c r="DR37" s="656"/>
      <c r="DS37" s="656"/>
      <c r="DT37" s="656"/>
      <c r="DU37" s="656"/>
      <c r="DV37" s="657"/>
      <c r="DW37" s="628">
        <v>0.9</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555951</v>
      </c>
      <c r="S38" s="624"/>
      <c r="T38" s="624"/>
      <c r="U38" s="624"/>
      <c r="V38" s="624"/>
      <c r="W38" s="624"/>
      <c r="X38" s="624"/>
      <c r="Y38" s="625"/>
      <c r="Z38" s="626">
        <v>3.5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179503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4167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1371137</v>
      </c>
      <c r="CS38" s="624"/>
      <c r="CT38" s="624"/>
      <c r="CU38" s="624"/>
      <c r="CV38" s="624"/>
      <c r="CW38" s="624"/>
      <c r="CX38" s="624"/>
      <c r="CY38" s="625"/>
      <c r="CZ38" s="628">
        <v>9.1</v>
      </c>
      <c r="DA38" s="654"/>
      <c r="DB38" s="654"/>
      <c r="DC38" s="658"/>
      <c r="DD38" s="632">
        <v>1145466</v>
      </c>
      <c r="DE38" s="624"/>
      <c r="DF38" s="624"/>
      <c r="DG38" s="624"/>
      <c r="DH38" s="624"/>
      <c r="DI38" s="624"/>
      <c r="DJ38" s="624"/>
      <c r="DK38" s="625"/>
      <c r="DL38" s="632">
        <v>1075727</v>
      </c>
      <c r="DM38" s="624"/>
      <c r="DN38" s="624"/>
      <c r="DO38" s="624"/>
      <c r="DP38" s="624"/>
      <c r="DQ38" s="624"/>
      <c r="DR38" s="624"/>
      <c r="DS38" s="624"/>
      <c r="DT38" s="624"/>
      <c r="DU38" s="624"/>
      <c r="DV38" s="625"/>
      <c r="DW38" s="628">
        <v>10.3</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6264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390484</v>
      </c>
      <c r="CS39" s="656"/>
      <c r="CT39" s="656"/>
      <c r="CU39" s="656"/>
      <c r="CV39" s="656"/>
      <c r="CW39" s="656"/>
      <c r="CX39" s="656"/>
      <c r="CY39" s="657"/>
      <c r="CZ39" s="628">
        <v>2.6</v>
      </c>
      <c r="DA39" s="654"/>
      <c r="DB39" s="654"/>
      <c r="DC39" s="658"/>
      <c r="DD39" s="632">
        <v>357217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52551</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124578</v>
      </c>
      <c r="CS40" s="624"/>
      <c r="CT40" s="624"/>
      <c r="CU40" s="624"/>
      <c r="CV40" s="624"/>
      <c r="CW40" s="624"/>
      <c r="CX40" s="624"/>
      <c r="CY40" s="625"/>
      <c r="CZ40" s="628">
        <v>0.8</v>
      </c>
      <c r="DA40" s="654"/>
      <c r="DB40" s="654"/>
      <c r="DC40" s="658"/>
      <c r="DD40" s="632">
        <v>198</v>
      </c>
      <c r="DE40" s="624"/>
      <c r="DF40" s="624"/>
      <c r="DG40" s="624"/>
      <c r="DH40" s="624"/>
      <c r="DI40" s="624"/>
      <c r="DJ40" s="624"/>
      <c r="DK40" s="625"/>
      <c r="DL40" s="632">
        <v>107</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15740198</v>
      </c>
      <c r="S41" s="696"/>
      <c r="T41" s="696"/>
      <c r="U41" s="696"/>
      <c r="V41" s="696"/>
      <c r="W41" s="696"/>
      <c r="X41" s="696"/>
      <c r="Y41" s="700"/>
      <c r="Z41" s="701">
        <v>100</v>
      </c>
      <c r="AA41" s="701"/>
      <c r="AB41" s="701"/>
      <c r="AC41" s="701"/>
      <c r="AD41" s="702">
        <v>10362358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254612</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1116525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1177964</v>
      </c>
      <c r="CS42" s="656"/>
      <c r="CT42" s="656"/>
      <c r="CU42" s="656"/>
      <c r="CV42" s="656"/>
      <c r="CW42" s="656"/>
      <c r="CX42" s="656"/>
      <c r="CY42" s="657"/>
      <c r="CZ42" s="628">
        <v>7.8</v>
      </c>
      <c r="DA42" s="654"/>
      <c r="DB42" s="654"/>
      <c r="DC42" s="658"/>
      <c r="DD42" s="632">
        <v>568610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24979</v>
      </c>
      <c r="CS43" s="656"/>
      <c r="CT43" s="656"/>
      <c r="CU43" s="656"/>
      <c r="CV43" s="656"/>
      <c r="CW43" s="656"/>
      <c r="CX43" s="656"/>
      <c r="CY43" s="657"/>
      <c r="CZ43" s="628">
        <v>0.2</v>
      </c>
      <c r="DA43" s="654"/>
      <c r="DB43" s="654"/>
      <c r="DC43" s="658"/>
      <c r="DD43" s="632">
        <v>24979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1173930</v>
      </c>
      <c r="CS44" s="624"/>
      <c r="CT44" s="624"/>
      <c r="CU44" s="624"/>
      <c r="CV44" s="624"/>
      <c r="CW44" s="624"/>
      <c r="CX44" s="624"/>
      <c r="CY44" s="625"/>
      <c r="CZ44" s="628">
        <v>7.8</v>
      </c>
      <c r="DA44" s="629"/>
      <c r="DB44" s="629"/>
      <c r="DC44" s="635"/>
      <c r="DD44" s="632">
        <v>566596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263128</v>
      </c>
      <c r="CS45" s="656"/>
      <c r="CT45" s="656"/>
      <c r="CU45" s="656"/>
      <c r="CV45" s="656"/>
      <c r="CW45" s="656"/>
      <c r="CX45" s="656"/>
      <c r="CY45" s="657"/>
      <c r="CZ45" s="628">
        <v>1.7</v>
      </c>
      <c r="DA45" s="654"/>
      <c r="DB45" s="654"/>
      <c r="DC45" s="658"/>
      <c r="DD45" s="632">
        <v>24491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886302</v>
      </c>
      <c r="CS46" s="624"/>
      <c r="CT46" s="624"/>
      <c r="CU46" s="624"/>
      <c r="CV46" s="624"/>
      <c r="CW46" s="624"/>
      <c r="CX46" s="624"/>
      <c r="CY46" s="625"/>
      <c r="CZ46" s="628">
        <v>5.9</v>
      </c>
      <c r="DA46" s="629"/>
      <c r="DB46" s="629"/>
      <c r="DC46" s="635"/>
      <c r="DD46" s="632">
        <v>541305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4034</v>
      </c>
      <c r="CS47" s="656"/>
      <c r="CT47" s="656"/>
      <c r="CU47" s="656"/>
      <c r="CV47" s="656"/>
      <c r="CW47" s="656"/>
      <c r="CX47" s="656"/>
      <c r="CY47" s="657"/>
      <c r="CZ47" s="628">
        <v>0</v>
      </c>
      <c r="DA47" s="654"/>
      <c r="DB47" s="654"/>
      <c r="DC47" s="658"/>
      <c r="DD47" s="632">
        <v>2014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15107732</v>
      </c>
      <c r="CS49" s="682"/>
      <c r="CT49" s="682"/>
      <c r="CU49" s="682"/>
      <c r="CV49" s="682"/>
      <c r="CW49" s="682"/>
      <c r="CX49" s="682"/>
      <c r="CY49" s="711"/>
      <c r="CZ49" s="703">
        <v>100</v>
      </c>
      <c r="DA49" s="712"/>
      <c r="DB49" s="712"/>
      <c r="DC49" s="713"/>
      <c r="DD49" s="714">
        <v>11350502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ix0jZe4aRqZnqLMbrMykuKUvcN4vQAd+d84cWj0th90mBSfmgKEtN5lg135y4iY+sn1gsX9Q9k8XGt9BdnFCA==" saltValue="XuTTS8e5mPpQLEtpz8Um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64" sqref="AP64"/>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15735</v>
      </c>
      <c r="R7" s="753"/>
      <c r="S7" s="753"/>
      <c r="T7" s="753"/>
      <c r="U7" s="753"/>
      <c r="V7" s="753">
        <v>15103</v>
      </c>
      <c r="W7" s="753"/>
      <c r="X7" s="753"/>
      <c r="Y7" s="753"/>
      <c r="Z7" s="753"/>
      <c r="AA7" s="753">
        <v>632</v>
      </c>
      <c r="AB7" s="753"/>
      <c r="AC7" s="753"/>
      <c r="AD7" s="753"/>
      <c r="AE7" s="754"/>
      <c r="AF7" s="755">
        <v>526</v>
      </c>
      <c r="AG7" s="756"/>
      <c r="AH7" s="756"/>
      <c r="AI7" s="756"/>
      <c r="AJ7" s="757"/>
      <c r="AK7" s="758" t="s">
        <v>486</v>
      </c>
      <c r="AL7" s="759"/>
      <c r="AM7" s="759"/>
      <c r="AN7" s="759"/>
      <c r="AO7" s="759"/>
      <c r="AP7" s="759">
        <v>9301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v>
      </c>
      <c r="R8" s="784"/>
      <c r="S8" s="784"/>
      <c r="T8" s="784"/>
      <c r="U8" s="784"/>
      <c r="V8" s="784">
        <v>4</v>
      </c>
      <c r="W8" s="784"/>
      <c r="X8" s="784"/>
      <c r="Y8" s="784"/>
      <c r="Z8" s="784"/>
      <c r="AA8" s="784">
        <v>0</v>
      </c>
      <c r="AB8" s="784"/>
      <c r="AC8" s="784"/>
      <c r="AD8" s="784"/>
      <c r="AE8" s="785"/>
      <c r="AF8" s="786">
        <v>-2</v>
      </c>
      <c r="AG8" s="787"/>
      <c r="AH8" s="787"/>
      <c r="AI8" s="787"/>
      <c r="AJ8" s="788"/>
      <c r="AK8" s="769" t="s">
        <v>486</v>
      </c>
      <c r="AL8" s="770"/>
      <c r="AM8" s="770"/>
      <c r="AN8" s="770"/>
      <c r="AO8" s="770"/>
      <c r="AP8" s="770" t="s">
        <v>486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15740</v>
      </c>
      <c r="R23" s="793"/>
      <c r="S23" s="793"/>
      <c r="T23" s="793"/>
      <c r="U23" s="793"/>
      <c r="V23" s="793">
        <v>15108</v>
      </c>
      <c r="W23" s="793"/>
      <c r="X23" s="793"/>
      <c r="Y23" s="793"/>
      <c r="Z23" s="793"/>
      <c r="AA23" s="793">
        <v>632</v>
      </c>
      <c r="AB23" s="793"/>
      <c r="AC23" s="793"/>
      <c r="AD23" s="793"/>
      <c r="AE23" s="794"/>
      <c r="AF23" s="795">
        <v>525</v>
      </c>
      <c r="AG23" s="793"/>
      <c r="AH23" s="793"/>
      <c r="AI23" s="793"/>
      <c r="AJ23" s="796"/>
      <c r="AK23" s="797"/>
      <c r="AL23" s="798"/>
      <c r="AM23" s="798"/>
      <c r="AN23" s="798"/>
      <c r="AO23" s="798"/>
      <c r="AP23" s="793">
        <v>9301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3493</v>
      </c>
      <c r="R28" s="823"/>
      <c r="S28" s="823"/>
      <c r="T28" s="823"/>
      <c r="U28" s="823"/>
      <c r="V28" s="823">
        <v>3367</v>
      </c>
      <c r="W28" s="823"/>
      <c r="X28" s="823"/>
      <c r="Y28" s="823"/>
      <c r="Z28" s="823"/>
      <c r="AA28" s="823">
        <v>126</v>
      </c>
      <c r="AB28" s="823"/>
      <c r="AC28" s="823"/>
      <c r="AD28" s="823"/>
      <c r="AE28" s="824"/>
      <c r="AF28" s="825">
        <v>126</v>
      </c>
      <c r="AG28" s="823"/>
      <c r="AH28" s="823"/>
      <c r="AI28" s="823"/>
      <c r="AJ28" s="826"/>
      <c r="AK28" s="827" t="s">
        <v>486</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3511</v>
      </c>
      <c r="R29" s="784"/>
      <c r="S29" s="784"/>
      <c r="T29" s="784"/>
      <c r="U29" s="784"/>
      <c r="V29" s="784">
        <v>3376</v>
      </c>
      <c r="W29" s="784"/>
      <c r="X29" s="784"/>
      <c r="Y29" s="784"/>
      <c r="Z29" s="784"/>
      <c r="AA29" s="784">
        <v>134</v>
      </c>
      <c r="AB29" s="784"/>
      <c r="AC29" s="784"/>
      <c r="AD29" s="784"/>
      <c r="AE29" s="785"/>
      <c r="AF29" s="786">
        <v>134</v>
      </c>
      <c r="AG29" s="787"/>
      <c r="AH29" s="787"/>
      <c r="AI29" s="787"/>
      <c r="AJ29" s="788"/>
      <c r="AK29" s="834" t="s">
        <v>486</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1119</v>
      </c>
      <c r="R30" s="784"/>
      <c r="S30" s="784"/>
      <c r="T30" s="784"/>
      <c r="U30" s="784"/>
      <c r="V30" s="784">
        <v>1100</v>
      </c>
      <c r="W30" s="784"/>
      <c r="X30" s="784"/>
      <c r="Y30" s="784"/>
      <c r="Z30" s="784"/>
      <c r="AA30" s="784">
        <v>20</v>
      </c>
      <c r="AB30" s="784"/>
      <c r="AC30" s="784"/>
      <c r="AD30" s="784"/>
      <c r="AE30" s="785"/>
      <c r="AF30" s="786">
        <v>20</v>
      </c>
      <c r="AG30" s="787"/>
      <c r="AH30" s="787"/>
      <c r="AI30" s="787"/>
      <c r="AJ30" s="788"/>
      <c r="AK30" s="834" t="s">
        <v>486</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842</v>
      </c>
      <c r="R31" s="784"/>
      <c r="S31" s="784"/>
      <c r="T31" s="784"/>
      <c r="U31" s="784"/>
      <c r="V31" s="784">
        <v>779</v>
      </c>
      <c r="W31" s="784"/>
      <c r="X31" s="784"/>
      <c r="Y31" s="784"/>
      <c r="Z31" s="784"/>
      <c r="AA31" s="784">
        <v>62</v>
      </c>
      <c r="AB31" s="784"/>
      <c r="AC31" s="784"/>
      <c r="AD31" s="784"/>
      <c r="AE31" s="785"/>
      <c r="AF31" s="786">
        <v>525</v>
      </c>
      <c r="AG31" s="787"/>
      <c r="AH31" s="787"/>
      <c r="AI31" s="787"/>
      <c r="AJ31" s="788"/>
      <c r="AK31" s="834">
        <v>180</v>
      </c>
      <c r="AL31" s="830"/>
      <c r="AM31" s="830"/>
      <c r="AN31" s="830"/>
      <c r="AO31" s="830"/>
      <c r="AP31" s="830">
        <v>592</v>
      </c>
      <c r="AQ31" s="830"/>
      <c r="AR31" s="830"/>
      <c r="AS31" s="830"/>
      <c r="AT31" s="830"/>
      <c r="AU31" s="830">
        <v>7</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1344</v>
      </c>
      <c r="R32" s="784"/>
      <c r="S32" s="784"/>
      <c r="T32" s="784"/>
      <c r="U32" s="784"/>
      <c r="V32" s="784">
        <v>1285</v>
      </c>
      <c r="W32" s="784"/>
      <c r="X32" s="784"/>
      <c r="Y32" s="784"/>
      <c r="Z32" s="784"/>
      <c r="AA32" s="784">
        <v>59</v>
      </c>
      <c r="AB32" s="784"/>
      <c r="AC32" s="784"/>
      <c r="AD32" s="784"/>
      <c r="AE32" s="785"/>
      <c r="AF32" s="786">
        <v>734</v>
      </c>
      <c r="AG32" s="787"/>
      <c r="AH32" s="787"/>
      <c r="AI32" s="787"/>
      <c r="AJ32" s="788"/>
      <c r="AK32" s="834">
        <v>530</v>
      </c>
      <c r="AL32" s="830"/>
      <c r="AM32" s="830"/>
      <c r="AN32" s="830"/>
      <c r="AO32" s="830"/>
      <c r="AP32" s="830">
        <v>11070</v>
      </c>
      <c r="AQ32" s="830"/>
      <c r="AR32" s="830"/>
      <c r="AS32" s="830"/>
      <c r="AT32" s="830"/>
      <c r="AU32" s="830">
        <v>7395</v>
      </c>
      <c r="AV32" s="830"/>
      <c r="AW32" s="830"/>
      <c r="AX32" s="830"/>
      <c r="AY32" s="830"/>
      <c r="AZ32" s="831" t="s">
        <v>486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1539</v>
      </c>
      <c r="AG63" s="844"/>
      <c r="AH63" s="844"/>
      <c r="AI63" s="844"/>
      <c r="AJ63" s="845"/>
      <c r="AK63" s="846"/>
      <c r="AL63" s="841"/>
      <c r="AM63" s="841"/>
      <c r="AN63" s="841"/>
      <c r="AO63" s="841"/>
      <c r="AP63" s="844">
        <v>11662</v>
      </c>
      <c r="AQ63" s="844"/>
      <c r="AR63" s="844"/>
      <c r="AS63" s="844"/>
      <c r="AT63" s="844"/>
      <c r="AU63" s="844">
        <v>7402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555</v>
      </c>
      <c r="C68" s="870"/>
      <c r="D68" s="870"/>
      <c r="E68" s="870"/>
      <c r="F68" s="870"/>
      <c r="G68" s="870"/>
      <c r="H68" s="870"/>
      <c r="I68" s="870"/>
      <c r="J68" s="870"/>
      <c r="K68" s="870"/>
      <c r="L68" s="870"/>
      <c r="M68" s="870"/>
      <c r="N68" s="870"/>
      <c r="O68" s="870"/>
      <c r="P68" s="871"/>
      <c r="Q68" s="872">
        <v>296</v>
      </c>
      <c r="R68" s="866"/>
      <c r="S68" s="866"/>
      <c r="T68" s="866"/>
      <c r="U68" s="866"/>
      <c r="V68" s="866">
        <v>285</v>
      </c>
      <c r="W68" s="866"/>
      <c r="X68" s="866"/>
      <c r="Y68" s="866"/>
      <c r="Z68" s="866"/>
      <c r="AA68" s="866">
        <v>10</v>
      </c>
      <c r="AB68" s="866"/>
      <c r="AC68" s="866"/>
      <c r="AD68" s="866"/>
      <c r="AE68" s="866"/>
      <c r="AF68" s="866">
        <v>10</v>
      </c>
      <c r="AG68" s="866"/>
      <c r="AH68" s="866"/>
      <c r="AI68" s="866"/>
      <c r="AJ68" s="866"/>
      <c r="AK68" s="866">
        <v>49</v>
      </c>
      <c r="AL68" s="866"/>
      <c r="AM68" s="866"/>
      <c r="AN68" s="866"/>
      <c r="AO68" s="866"/>
      <c r="AP68" s="866">
        <v>31</v>
      </c>
      <c r="AQ68" s="866"/>
      <c r="AR68" s="866"/>
      <c r="AS68" s="866"/>
      <c r="AT68" s="866"/>
      <c r="AU68" s="866">
        <v>16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556</v>
      </c>
      <c r="C69" s="874"/>
      <c r="D69" s="874"/>
      <c r="E69" s="874"/>
      <c r="F69" s="874"/>
      <c r="G69" s="874"/>
      <c r="H69" s="874"/>
      <c r="I69" s="874"/>
      <c r="J69" s="874"/>
      <c r="K69" s="874"/>
      <c r="L69" s="874"/>
      <c r="M69" s="874"/>
      <c r="N69" s="874"/>
      <c r="O69" s="874"/>
      <c r="P69" s="875"/>
      <c r="Q69" s="876">
        <v>261</v>
      </c>
      <c r="R69" s="830"/>
      <c r="S69" s="830"/>
      <c r="T69" s="830"/>
      <c r="U69" s="830"/>
      <c r="V69" s="830">
        <v>222</v>
      </c>
      <c r="W69" s="830"/>
      <c r="X69" s="830"/>
      <c r="Y69" s="830"/>
      <c r="Z69" s="830"/>
      <c r="AA69" s="830">
        <f t="shared" ref="AA69:AA85" si="0">Q69-V69</f>
        <v>39</v>
      </c>
      <c r="AB69" s="830"/>
      <c r="AC69" s="830"/>
      <c r="AD69" s="830"/>
      <c r="AE69" s="830"/>
      <c r="AF69" s="830">
        <f t="shared" ref="AF69:AF85" si="1">AA69</f>
        <v>39</v>
      </c>
      <c r="AG69" s="830"/>
      <c r="AH69" s="830"/>
      <c r="AI69" s="830"/>
      <c r="AJ69" s="830"/>
      <c r="AK69" s="830">
        <v>10</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557</v>
      </c>
      <c r="C71" s="874"/>
      <c r="D71" s="874"/>
      <c r="E71" s="874"/>
      <c r="F71" s="874"/>
      <c r="G71" s="874"/>
      <c r="H71" s="874"/>
      <c r="I71" s="874"/>
      <c r="J71" s="874"/>
      <c r="K71" s="874"/>
      <c r="L71" s="874"/>
      <c r="M71" s="874"/>
      <c r="N71" s="874"/>
      <c r="O71" s="874"/>
      <c r="P71" s="875"/>
      <c r="Q71" s="876">
        <v>370</v>
      </c>
      <c r="R71" s="830"/>
      <c r="S71" s="830"/>
      <c r="T71" s="830"/>
      <c r="U71" s="830"/>
      <c r="V71" s="830">
        <v>361</v>
      </c>
      <c r="W71" s="830"/>
      <c r="X71" s="830"/>
      <c r="Y71" s="830"/>
      <c r="Z71" s="830"/>
      <c r="AA71" s="830">
        <v>10</v>
      </c>
      <c r="AB71" s="830"/>
      <c r="AC71" s="830"/>
      <c r="AD71" s="830"/>
      <c r="AE71" s="830"/>
      <c r="AF71" s="830">
        <f t="shared" si="1"/>
        <v>10</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313</v>
      </c>
      <c r="R73" s="830"/>
      <c r="S73" s="830"/>
      <c r="T73" s="830"/>
      <c r="U73" s="830"/>
      <c r="V73" s="830">
        <v>303</v>
      </c>
      <c r="W73" s="830"/>
      <c r="X73" s="830"/>
      <c r="Y73" s="830"/>
      <c r="Z73" s="830"/>
      <c r="AA73" s="830">
        <f t="shared" si="0"/>
        <v>10</v>
      </c>
      <c r="AB73" s="830"/>
      <c r="AC73" s="830"/>
      <c r="AD73" s="830"/>
      <c r="AE73" s="830"/>
      <c r="AF73" s="830">
        <f t="shared" si="1"/>
        <v>10</v>
      </c>
      <c r="AG73" s="830"/>
      <c r="AH73" s="830"/>
      <c r="AI73" s="830"/>
      <c r="AJ73" s="830"/>
      <c r="AK73" s="830">
        <v>82</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64</v>
      </c>
      <c r="R74" s="830"/>
      <c r="S74" s="830"/>
      <c r="T74" s="830"/>
      <c r="U74" s="830"/>
      <c r="V74" s="830">
        <v>62</v>
      </c>
      <c r="W74" s="830"/>
      <c r="X74" s="830"/>
      <c r="Y74" s="830"/>
      <c r="Z74" s="830"/>
      <c r="AA74" s="830">
        <f t="shared" si="0"/>
        <v>2</v>
      </c>
      <c r="AB74" s="830"/>
      <c r="AC74" s="830"/>
      <c r="AD74" s="830"/>
      <c r="AE74" s="830"/>
      <c r="AF74" s="830">
        <f t="shared" si="1"/>
        <v>2</v>
      </c>
      <c r="AG74" s="830"/>
      <c r="AH74" s="830"/>
      <c r="AI74" s="830"/>
      <c r="AJ74" s="830"/>
      <c r="AK74" s="830" t="s">
        <v>486</v>
      </c>
      <c r="AL74" s="830"/>
      <c r="AM74" s="830"/>
      <c r="AN74" s="830"/>
      <c r="AO74" s="830"/>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560</v>
      </c>
      <c r="C75" s="874"/>
      <c r="D75" s="874"/>
      <c r="E75" s="874"/>
      <c r="F75" s="874"/>
      <c r="G75" s="874"/>
      <c r="H75" s="874"/>
      <c r="I75" s="874"/>
      <c r="J75" s="874"/>
      <c r="K75" s="874"/>
      <c r="L75" s="874"/>
      <c r="M75" s="874"/>
      <c r="N75" s="874"/>
      <c r="O75" s="874"/>
      <c r="P75" s="875"/>
      <c r="Q75" s="877">
        <v>134</v>
      </c>
      <c r="R75" s="878"/>
      <c r="S75" s="878"/>
      <c r="T75" s="878"/>
      <c r="U75" s="834"/>
      <c r="V75" s="879">
        <v>120</v>
      </c>
      <c r="W75" s="878"/>
      <c r="X75" s="878"/>
      <c r="Y75" s="878"/>
      <c r="Z75" s="834"/>
      <c r="AA75" s="879">
        <f t="shared" si="0"/>
        <v>14</v>
      </c>
      <c r="AB75" s="878"/>
      <c r="AC75" s="878"/>
      <c r="AD75" s="878"/>
      <c r="AE75" s="834"/>
      <c r="AF75" s="879">
        <f t="shared" si="1"/>
        <v>14</v>
      </c>
      <c r="AG75" s="878"/>
      <c r="AH75" s="878"/>
      <c r="AI75" s="878"/>
      <c r="AJ75" s="834"/>
      <c r="AK75" s="879" t="s">
        <v>486</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561</v>
      </c>
      <c r="C76" s="874"/>
      <c r="D76" s="874"/>
      <c r="E76" s="874"/>
      <c r="F76" s="874"/>
      <c r="G76" s="874"/>
      <c r="H76" s="874"/>
      <c r="I76" s="874"/>
      <c r="J76" s="874"/>
      <c r="K76" s="874"/>
      <c r="L76" s="874"/>
      <c r="M76" s="874"/>
      <c r="N76" s="874"/>
      <c r="O76" s="874"/>
      <c r="P76" s="875"/>
      <c r="Q76" s="877">
        <v>7</v>
      </c>
      <c r="R76" s="878"/>
      <c r="S76" s="878"/>
      <c r="T76" s="878"/>
      <c r="U76" s="834"/>
      <c r="V76" s="879">
        <v>5</v>
      </c>
      <c r="W76" s="878"/>
      <c r="X76" s="878"/>
      <c r="Y76" s="878"/>
      <c r="Z76" s="834"/>
      <c r="AA76" s="879">
        <f t="shared" si="0"/>
        <v>2</v>
      </c>
      <c r="AB76" s="878"/>
      <c r="AC76" s="878"/>
      <c r="AD76" s="878"/>
      <c r="AE76" s="834"/>
      <c r="AF76" s="879">
        <f t="shared" si="1"/>
        <v>2</v>
      </c>
      <c r="AG76" s="878"/>
      <c r="AH76" s="878"/>
      <c r="AI76" s="878"/>
      <c r="AJ76" s="834"/>
      <c r="AK76" s="879" t="s">
        <v>486</v>
      </c>
      <c r="AL76" s="878"/>
      <c r="AM76" s="878"/>
      <c r="AN76" s="878"/>
      <c r="AO76" s="834"/>
      <c r="AP76" s="879" t="s">
        <v>486</v>
      </c>
      <c r="AQ76" s="878"/>
      <c r="AR76" s="878"/>
      <c r="AS76" s="878"/>
      <c r="AT76" s="834"/>
      <c r="AU76" s="879" t="s">
        <v>486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562</v>
      </c>
      <c r="C77" s="874"/>
      <c r="D77" s="874"/>
      <c r="E77" s="874"/>
      <c r="F77" s="874"/>
      <c r="G77" s="874"/>
      <c r="H77" s="874"/>
      <c r="I77" s="874"/>
      <c r="J77" s="874"/>
      <c r="K77" s="874"/>
      <c r="L77" s="874"/>
      <c r="M77" s="874"/>
      <c r="N77" s="874"/>
      <c r="O77" s="874"/>
      <c r="P77" s="875"/>
      <c r="Q77" s="877">
        <v>6749</v>
      </c>
      <c r="R77" s="878"/>
      <c r="S77" s="878"/>
      <c r="T77" s="878"/>
      <c r="U77" s="834"/>
      <c r="V77" s="879">
        <v>5729</v>
      </c>
      <c r="W77" s="878"/>
      <c r="X77" s="878"/>
      <c r="Y77" s="878"/>
      <c r="Z77" s="834"/>
      <c r="AA77" s="879">
        <v>1019</v>
      </c>
      <c r="AB77" s="878"/>
      <c r="AC77" s="878"/>
      <c r="AD77" s="878"/>
      <c r="AE77" s="834"/>
      <c r="AF77" s="879">
        <f t="shared" si="1"/>
        <v>1019</v>
      </c>
      <c r="AG77" s="878"/>
      <c r="AH77" s="878"/>
      <c r="AI77" s="878"/>
      <c r="AJ77" s="834"/>
      <c r="AK77" s="879">
        <v>17</v>
      </c>
      <c r="AL77" s="878"/>
      <c r="AM77" s="878"/>
      <c r="AN77" s="878"/>
      <c r="AO77" s="834"/>
      <c r="AP77" s="879" t="s">
        <v>486</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563</v>
      </c>
      <c r="C78" s="874"/>
      <c r="D78" s="874"/>
      <c r="E78" s="874"/>
      <c r="F78" s="874"/>
      <c r="G78" s="874"/>
      <c r="H78" s="874"/>
      <c r="I78" s="874"/>
      <c r="J78" s="874"/>
      <c r="K78" s="874"/>
      <c r="L78" s="874"/>
      <c r="M78" s="874"/>
      <c r="N78" s="874"/>
      <c r="O78" s="874"/>
      <c r="P78" s="875"/>
      <c r="Q78" s="876">
        <v>223</v>
      </c>
      <c r="R78" s="830"/>
      <c r="S78" s="830"/>
      <c r="T78" s="830"/>
      <c r="U78" s="830"/>
      <c r="V78" s="830">
        <v>213</v>
      </c>
      <c r="W78" s="830"/>
      <c r="X78" s="830"/>
      <c r="Y78" s="830"/>
      <c r="Z78" s="830"/>
      <c r="AA78" s="830">
        <f t="shared" si="0"/>
        <v>10</v>
      </c>
      <c r="AB78" s="830"/>
      <c r="AC78" s="830"/>
      <c r="AD78" s="830"/>
      <c r="AE78" s="830"/>
      <c r="AF78" s="830">
        <f t="shared" si="1"/>
        <v>10</v>
      </c>
      <c r="AG78" s="830"/>
      <c r="AH78" s="830"/>
      <c r="AI78" s="830"/>
      <c r="AJ78" s="830"/>
      <c r="AK78" s="830" t="s">
        <v>486</v>
      </c>
      <c r="AL78" s="830"/>
      <c r="AM78" s="830"/>
      <c r="AN78" s="830"/>
      <c r="AO78" s="830"/>
      <c r="AP78" s="830" t="s">
        <v>486</v>
      </c>
      <c r="AQ78" s="830"/>
      <c r="AR78" s="830"/>
      <c r="AS78" s="830"/>
      <c r="AT78" s="830"/>
      <c r="AU78" s="830" t="s">
        <v>486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564</v>
      </c>
      <c r="C79" s="874"/>
      <c r="D79" s="874"/>
      <c r="E79" s="874"/>
      <c r="F79" s="874"/>
      <c r="G79" s="874"/>
      <c r="H79" s="874"/>
      <c r="I79" s="874"/>
      <c r="J79" s="874"/>
      <c r="K79" s="874"/>
      <c r="L79" s="874"/>
      <c r="M79" s="874"/>
      <c r="N79" s="874"/>
      <c r="O79" s="874"/>
      <c r="P79" s="875"/>
      <c r="Q79" s="876">
        <v>5</v>
      </c>
      <c r="R79" s="830"/>
      <c r="S79" s="830"/>
      <c r="T79" s="830"/>
      <c r="U79" s="830"/>
      <c r="V79" s="830">
        <v>2</v>
      </c>
      <c r="W79" s="830"/>
      <c r="X79" s="830"/>
      <c r="Y79" s="830"/>
      <c r="Z79" s="830"/>
      <c r="AA79" s="830">
        <v>2</v>
      </c>
      <c r="AB79" s="830"/>
      <c r="AC79" s="830"/>
      <c r="AD79" s="830"/>
      <c r="AE79" s="830"/>
      <c r="AF79" s="830">
        <f t="shared" si="1"/>
        <v>2</v>
      </c>
      <c r="AG79" s="830"/>
      <c r="AH79" s="830"/>
      <c r="AI79" s="830"/>
      <c r="AJ79" s="830"/>
      <c r="AK79" s="830">
        <v>0</v>
      </c>
      <c r="AL79" s="830"/>
      <c r="AM79" s="830"/>
      <c r="AN79" s="830"/>
      <c r="AO79" s="830"/>
      <c r="AP79" s="830" t="s">
        <v>486</v>
      </c>
      <c r="AQ79" s="830"/>
      <c r="AR79" s="830"/>
      <c r="AS79" s="830"/>
      <c r="AT79" s="830"/>
      <c r="AU79" s="830" t="s">
        <v>486</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t="s">
        <v>565</v>
      </c>
      <c r="C81" s="874"/>
      <c r="D81" s="874"/>
      <c r="E81" s="874"/>
      <c r="F81" s="874"/>
      <c r="G81" s="874"/>
      <c r="H81" s="874"/>
      <c r="I81" s="874"/>
      <c r="J81" s="874"/>
      <c r="K81" s="874"/>
      <c r="L81" s="874"/>
      <c r="M81" s="874"/>
      <c r="N81" s="874"/>
      <c r="O81" s="874"/>
      <c r="P81" s="875"/>
      <c r="Q81" s="876">
        <v>258</v>
      </c>
      <c r="R81" s="830"/>
      <c r="S81" s="830"/>
      <c r="T81" s="830"/>
      <c r="U81" s="830"/>
      <c r="V81" s="830">
        <v>174</v>
      </c>
      <c r="W81" s="830"/>
      <c r="X81" s="830"/>
      <c r="Y81" s="830"/>
      <c r="Z81" s="830"/>
      <c r="AA81" s="830">
        <f t="shared" si="0"/>
        <v>84</v>
      </c>
      <c r="AB81" s="830"/>
      <c r="AC81" s="830"/>
      <c r="AD81" s="830"/>
      <c r="AE81" s="830"/>
      <c r="AF81" s="830">
        <f t="shared" si="1"/>
        <v>84</v>
      </c>
      <c r="AG81" s="830"/>
      <c r="AH81" s="830"/>
      <c r="AI81" s="830"/>
      <c r="AJ81" s="830"/>
      <c r="AK81" s="830" t="s">
        <v>486</v>
      </c>
      <c r="AL81" s="830"/>
      <c r="AM81" s="830"/>
      <c r="AN81" s="830"/>
      <c r="AO81" s="830"/>
      <c r="AP81" s="830" t="s">
        <v>486</v>
      </c>
      <c r="AQ81" s="830"/>
      <c r="AR81" s="830"/>
      <c r="AS81" s="830"/>
      <c r="AT81" s="830"/>
      <c r="AU81" s="830" t="s">
        <v>486</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t="s">
        <v>566</v>
      </c>
      <c r="C82" s="874"/>
      <c r="D82" s="874"/>
      <c r="E82" s="874"/>
      <c r="F82" s="874"/>
      <c r="G82" s="874"/>
      <c r="H82" s="874"/>
      <c r="I82" s="874"/>
      <c r="J82" s="874"/>
      <c r="K82" s="874"/>
      <c r="L82" s="874"/>
      <c r="M82" s="874"/>
      <c r="N82" s="874"/>
      <c r="O82" s="874"/>
      <c r="P82" s="875"/>
      <c r="Q82" s="876">
        <v>46</v>
      </c>
      <c r="R82" s="830"/>
      <c r="S82" s="830"/>
      <c r="T82" s="830"/>
      <c r="U82" s="830"/>
      <c r="V82" s="830">
        <v>25</v>
      </c>
      <c r="W82" s="830"/>
      <c r="X82" s="830"/>
      <c r="Y82" s="830"/>
      <c r="Z82" s="830"/>
      <c r="AA82" s="830">
        <v>22</v>
      </c>
      <c r="AB82" s="830"/>
      <c r="AC82" s="830"/>
      <c r="AD82" s="830"/>
      <c r="AE82" s="830"/>
      <c r="AF82" s="830">
        <f t="shared" si="1"/>
        <v>22</v>
      </c>
      <c r="AG82" s="830"/>
      <c r="AH82" s="830"/>
      <c r="AI82" s="830"/>
      <c r="AJ82" s="830"/>
      <c r="AK82" s="830" t="s">
        <v>486</v>
      </c>
      <c r="AL82" s="830"/>
      <c r="AM82" s="830"/>
      <c r="AN82" s="830"/>
      <c r="AO82" s="830"/>
      <c r="AP82" s="830" t="s">
        <v>486</v>
      </c>
      <c r="AQ82" s="830"/>
      <c r="AR82" s="830"/>
      <c r="AS82" s="830"/>
      <c r="AT82" s="830"/>
      <c r="AU82" s="830" t="s">
        <v>486</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t="s">
        <v>567</v>
      </c>
      <c r="C84" s="874"/>
      <c r="D84" s="874"/>
      <c r="E84" s="874"/>
      <c r="F84" s="874"/>
      <c r="G84" s="874"/>
      <c r="H84" s="874"/>
      <c r="I84" s="874"/>
      <c r="J84" s="874"/>
      <c r="K84" s="874"/>
      <c r="L84" s="874"/>
      <c r="M84" s="874"/>
      <c r="N84" s="874"/>
      <c r="O84" s="874"/>
      <c r="P84" s="875"/>
      <c r="Q84" s="876">
        <v>247</v>
      </c>
      <c r="R84" s="830"/>
      <c r="S84" s="830"/>
      <c r="T84" s="830"/>
      <c r="U84" s="830"/>
      <c r="V84" s="830">
        <v>243</v>
      </c>
      <c r="W84" s="830"/>
      <c r="X84" s="830"/>
      <c r="Y84" s="830"/>
      <c r="Z84" s="830"/>
      <c r="AA84" s="830">
        <f t="shared" si="0"/>
        <v>4</v>
      </c>
      <c r="AB84" s="830"/>
      <c r="AC84" s="830"/>
      <c r="AD84" s="830"/>
      <c r="AE84" s="830"/>
      <c r="AF84" s="830">
        <f t="shared" si="1"/>
        <v>4</v>
      </c>
      <c r="AG84" s="830"/>
      <c r="AH84" s="830"/>
      <c r="AI84" s="830"/>
      <c r="AJ84" s="830"/>
      <c r="AK84" s="830">
        <v>12</v>
      </c>
      <c r="AL84" s="830"/>
      <c r="AM84" s="830"/>
      <c r="AN84" s="830"/>
      <c r="AO84" s="830"/>
      <c r="AP84" s="830" t="s">
        <v>486</v>
      </c>
      <c r="AQ84" s="830"/>
      <c r="AR84" s="830"/>
      <c r="AS84" s="830"/>
      <c r="AT84" s="830"/>
      <c r="AU84" s="830" t="s">
        <v>486</v>
      </c>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t="s">
        <v>568</v>
      </c>
      <c r="C85" s="874"/>
      <c r="D85" s="874"/>
      <c r="E85" s="874"/>
      <c r="F85" s="874"/>
      <c r="G85" s="874"/>
      <c r="H85" s="874"/>
      <c r="I85" s="874"/>
      <c r="J85" s="874"/>
      <c r="K85" s="874"/>
      <c r="L85" s="874"/>
      <c r="M85" s="874"/>
      <c r="N85" s="874"/>
      <c r="O85" s="874"/>
      <c r="P85" s="875"/>
      <c r="Q85" s="876">
        <v>261956</v>
      </c>
      <c r="R85" s="830"/>
      <c r="S85" s="830"/>
      <c r="T85" s="830"/>
      <c r="U85" s="830"/>
      <c r="V85" s="830">
        <v>256155</v>
      </c>
      <c r="W85" s="830"/>
      <c r="X85" s="830"/>
      <c r="Y85" s="830"/>
      <c r="Z85" s="830"/>
      <c r="AA85" s="830">
        <f t="shared" si="0"/>
        <v>5801</v>
      </c>
      <c r="AB85" s="830"/>
      <c r="AC85" s="830"/>
      <c r="AD85" s="830"/>
      <c r="AE85" s="830"/>
      <c r="AF85" s="830">
        <f t="shared" si="1"/>
        <v>5801</v>
      </c>
      <c r="AG85" s="830"/>
      <c r="AH85" s="830"/>
      <c r="AI85" s="830"/>
      <c r="AJ85" s="830"/>
      <c r="AK85" s="830" t="s">
        <v>486</v>
      </c>
      <c r="AL85" s="830"/>
      <c r="AM85" s="830"/>
      <c r="AN85" s="830"/>
      <c r="AO85" s="830"/>
      <c r="AP85" s="830" t="s">
        <v>486</v>
      </c>
      <c r="AQ85" s="830"/>
      <c r="AR85" s="830"/>
      <c r="AS85" s="830"/>
      <c r="AT85" s="830"/>
      <c r="AU85" s="830" t="s">
        <v>486</v>
      </c>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7029</v>
      </c>
      <c r="AG88" s="844"/>
      <c r="AH88" s="844"/>
      <c r="AI88" s="844"/>
      <c r="AJ88" s="844"/>
      <c r="AK88" s="841"/>
      <c r="AL88" s="841"/>
      <c r="AM88" s="841"/>
      <c r="AN88" s="841"/>
      <c r="AO88" s="841"/>
      <c r="AP88" s="844">
        <v>31</v>
      </c>
      <c r="AQ88" s="844"/>
      <c r="AR88" s="844"/>
      <c r="AS88" s="844"/>
      <c r="AT88" s="844"/>
      <c r="AU88" s="844">
        <v>16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974318</v>
      </c>
      <c r="AB110" s="900"/>
      <c r="AC110" s="900"/>
      <c r="AD110" s="900"/>
      <c r="AE110" s="901"/>
      <c r="AF110" s="902">
        <v>1007753</v>
      </c>
      <c r="AG110" s="900"/>
      <c r="AH110" s="900"/>
      <c r="AI110" s="900"/>
      <c r="AJ110" s="901"/>
      <c r="AK110" s="902">
        <v>987859</v>
      </c>
      <c r="AL110" s="900"/>
      <c r="AM110" s="900"/>
      <c r="AN110" s="900"/>
      <c r="AO110" s="901"/>
      <c r="AP110" s="903">
        <v>10.9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10332270</v>
      </c>
      <c r="BR110" s="931"/>
      <c r="BS110" s="931"/>
      <c r="BT110" s="931"/>
      <c r="BU110" s="931"/>
      <c r="BV110" s="931">
        <v>9702550</v>
      </c>
      <c r="BW110" s="931"/>
      <c r="BX110" s="931"/>
      <c r="BY110" s="931"/>
      <c r="BZ110" s="931"/>
      <c r="CA110" s="931">
        <v>9301490</v>
      </c>
      <c r="CB110" s="931"/>
      <c r="CC110" s="931"/>
      <c r="CD110" s="931"/>
      <c r="CE110" s="931"/>
      <c r="CF110" s="944">
        <v>103</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8034772</v>
      </c>
      <c r="BR112" s="926"/>
      <c r="BS112" s="926"/>
      <c r="BT112" s="926"/>
      <c r="BU112" s="926"/>
      <c r="BV112" s="926">
        <v>7628875</v>
      </c>
      <c r="BW112" s="926"/>
      <c r="BX112" s="926"/>
      <c r="BY112" s="926"/>
      <c r="BZ112" s="926"/>
      <c r="CA112" s="926">
        <v>7401313</v>
      </c>
      <c r="CB112" s="926"/>
      <c r="CC112" s="926"/>
      <c r="CD112" s="926"/>
      <c r="CE112" s="926"/>
      <c r="CF112" s="920">
        <v>82</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458222</v>
      </c>
      <c r="AB113" s="938"/>
      <c r="AC113" s="938"/>
      <c r="AD113" s="938"/>
      <c r="AE113" s="939"/>
      <c r="AF113" s="940">
        <v>438709</v>
      </c>
      <c r="AG113" s="938"/>
      <c r="AH113" s="938"/>
      <c r="AI113" s="938"/>
      <c r="AJ113" s="939"/>
      <c r="AK113" s="940">
        <v>455382</v>
      </c>
      <c r="AL113" s="938"/>
      <c r="AM113" s="938"/>
      <c r="AN113" s="938"/>
      <c r="AO113" s="939"/>
      <c r="AP113" s="941">
        <v>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20673</v>
      </c>
      <c r="BR113" s="926"/>
      <c r="BS113" s="926"/>
      <c r="BT113" s="926"/>
      <c r="BU113" s="926"/>
      <c r="BV113" s="926">
        <v>12408</v>
      </c>
      <c r="BW113" s="926"/>
      <c r="BX113" s="926"/>
      <c r="BY113" s="926"/>
      <c r="BZ113" s="926"/>
      <c r="CA113" s="926">
        <v>15865</v>
      </c>
      <c r="CB113" s="926"/>
      <c r="CC113" s="926"/>
      <c r="CD113" s="926"/>
      <c r="CE113" s="926"/>
      <c r="CF113" s="920">
        <v>0.2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5747</v>
      </c>
      <c r="AB114" s="959"/>
      <c r="AC114" s="959"/>
      <c r="AD114" s="959"/>
      <c r="AE114" s="960"/>
      <c r="AF114" s="961">
        <v>5882</v>
      </c>
      <c r="AG114" s="959"/>
      <c r="AH114" s="959"/>
      <c r="AI114" s="959"/>
      <c r="AJ114" s="960"/>
      <c r="AK114" s="961">
        <v>9325</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1438287</v>
      </c>
      <c r="AB117" s="979"/>
      <c r="AC117" s="979"/>
      <c r="AD117" s="979"/>
      <c r="AE117" s="980"/>
      <c r="AF117" s="981">
        <v>1452344</v>
      </c>
      <c r="AG117" s="979"/>
      <c r="AH117" s="979"/>
      <c r="AI117" s="979"/>
      <c r="AJ117" s="980"/>
      <c r="AK117" s="981">
        <v>1452566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18387715</v>
      </c>
      <c r="BR119" s="1000"/>
      <c r="BS119" s="1000"/>
      <c r="BT119" s="1000"/>
      <c r="BU119" s="1000"/>
      <c r="BV119" s="1000">
        <v>17343833</v>
      </c>
      <c r="BW119" s="1000"/>
      <c r="BX119" s="1000"/>
      <c r="BY119" s="1000"/>
      <c r="BZ119" s="1000"/>
      <c r="CA119" s="1000">
        <v>16718668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6872830</v>
      </c>
      <c r="BR120" s="931"/>
      <c r="BS120" s="931"/>
      <c r="BT120" s="931"/>
      <c r="BU120" s="931"/>
      <c r="BV120" s="931">
        <v>6985245</v>
      </c>
      <c r="BW120" s="931"/>
      <c r="BX120" s="931"/>
      <c r="BY120" s="931"/>
      <c r="BZ120" s="931"/>
      <c r="CA120" s="931">
        <v>7188721</v>
      </c>
      <c r="CB120" s="931"/>
      <c r="CC120" s="931"/>
      <c r="CD120" s="931"/>
      <c r="CE120" s="931"/>
      <c r="CF120" s="944">
        <v>79.599999999999994</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7993824</v>
      </c>
      <c r="DH120" s="931"/>
      <c r="DI120" s="931"/>
      <c r="DJ120" s="931"/>
      <c r="DK120" s="931"/>
      <c r="DL120" s="931">
        <v>7622314</v>
      </c>
      <c r="DM120" s="931"/>
      <c r="DN120" s="931"/>
      <c r="DO120" s="931"/>
      <c r="DP120" s="931"/>
      <c r="DQ120" s="931">
        <v>7394803</v>
      </c>
      <c r="DR120" s="931"/>
      <c r="DS120" s="931"/>
      <c r="DT120" s="931"/>
      <c r="DU120" s="931"/>
      <c r="DV120" s="932">
        <v>81.900000000000006</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40948</v>
      </c>
      <c r="DH121" s="926"/>
      <c r="DI121" s="926"/>
      <c r="DJ121" s="926"/>
      <c r="DK121" s="926"/>
      <c r="DL121" s="926">
        <v>6561</v>
      </c>
      <c r="DM121" s="926"/>
      <c r="DN121" s="926"/>
      <c r="DO121" s="926"/>
      <c r="DP121" s="926"/>
      <c r="DQ121" s="926">
        <v>6510</v>
      </c>
      <c r="DR121" s="926"/>
      <c r="DS121" s="926"/>
      <c r="DT121" s="926"/>
      <c r="DU121" s="926"/>
      <c r="DV121" s="927">
        <v>0.1</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14974116</v>
      </c>
      <c r="BR122" s="1000"/>
      <c r="BS122" s="1000"/>
      <c r="BT122" s="1000"/>
      <c r="BU122" s="1000"/>
      <c r="BV122" s="1000">
        <v>14536000</v>
      </c>
      <c r="BW122" s="1000"/>
      <c r="BX122" s="1000"/>
      <c r="BY122" s="1000"/>
      <c r="BZ122" s="1000"/>
      <c r="CA122" s="1000">
        <v>13962710</v>
      </c>
      <c r="CB122" s="1000"/>
      <c r="CC122" s="1000"/>
      <c r="CD122" s="1000"/>
      <c r="CE122" s="1000"/>
      <c r="CF122" s="1017">
        <v>154.6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21846946</v>
      </c>
      <c r="BR123" s="1064"/>
      <c r="BS123" s="1064"/>
      <c r="BT123" s="1064"/>
      <c r="BU123" s="1064"/>
      <c r="BV123" s="1064">
        <v>21521245</v>
      </c>
      <c r="BW123" s="1064"/>
      <c r="BX123" s="1064"/>
      <c r="BY123" s="1064"/>
      <c r="BZ123" s="1064"/>
      <c r="CA123" s="1064">
        <v>21151431</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598</v>
      </c>
      <c r="AB128" s="1046"/>
      <c r="AC128" s="1046"/>
      <c r="AD128" s="1046"/>
      <c r="AE128" s="1047"/>
      <c r="AF128" s="1048">
        <v>598</v>
      </c>
      <c r="AG128" s="1046"/>
      <c r="AH128" s="1046"/>
      <c r="AI128" s="1046"/>
      <c r="AJ128" s="1047"/>
      <c r="AK128" s="1048">
        <v>23443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13.32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9529389</v>
      </c>
      <c r="AB129" s="959"/>
      <c r="AC129" s="959"/>
      <c r="AD129" s="959"/>
      <c r="AE129" s="960"/>
      <c r="AF129" s="961">
        <v>9887873</v>
      </c>
      <c r="AG129" s="959"/>
      <c r="AH129" s="959"/>
      <c r="AI129" s="959"/>
      <c r="AJ129" s="960"/>
      <c r="AK129" s="961">
        <v>10096887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18.32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1050146</v>
      </c>
      <c r="AB130" s="959"/>
      <c r="AC130" s="959"/>
      <c r="AD130" s="959"/>
      <c r="AE130" s="960"/>
      <c r="AF130" s="961">
        <v>1066995</v>
      </c>
      <c r="AG130" s="959"/>
      <c r="AH130" s="959"/>
      <c r="AI130" s="959"/>
      <c r="AJ130" s="960"/>
      <c r="AK130" s="961">
        <v>1066892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8479243</v>
      </c>
      <c r="AB131" s="986"/>
      <c r="AC131" s="986"/>
      <c r="AD131" s="986"/>
      <c r="AE131" s="987"/>
      <c r="AF131" s="985">
        <v>8820878</v>
      </c>
      <c r="AG131" s="986"/>
      <c r="AH131" s="986"/>
      <c r="AI131" s="986"/>
      <c r="AJ131" s="987"/>
      <c r="AK131" s="985">
        <v>9029995</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4.5704905499999997</v>
      </c>
      <c r="AB132" s="1097"/>
      <c r="AC132" s="1097"/>
      <c r="AD132" s="1097"/>
      <c r="AE132" s="1098"/>
      <c r="AF132" s="1099">
        <v>4.3618220320000001</v>
      </c>
      <c r="AG132" s="1097"/>
      <c r="AH132" s="1097"/>
      <c r="AI132" s="1097"/>
      <c r="AJ132" s="1098"/>
      <c r="AK132" s="1099">
        <v>4.011419718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v>
      </c>
      <c r="AB133" s="1080"/>
      <c r="AC133" s="1080"/>
      <c r="AD133" s="1080"/>
      <c r="AE133" s="1081"/>
      <c r="AF133" s="1079">
        <v>4.2</v>
      </c>
      <c r="AG133" s="1080"/>
      <c r="AH133" s="1080"/>
      <c r="AI133" s="1080"/>
      <c r="AJ133" s="1081"/>
      <c r="AK133" s="1079">
        <v>4.3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S1Yv1KOgOlgMcTi5p0OCHAJDRkGDhiogZGpfe6R0zhtWIXj8DxC0G5fLkLXsW4oIOVRjgYRFZYWjpFSLsKbUg==" saltValue="TrO9Gdr7sqRuWFMfcjMI0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A16" zoomScale="80" zoomScaleNormal="85" zoomScaleSheetLayoutView="80" workbookViewId="0">
      <selection activeCell="DM43" sqref="DM43"/>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CHhHT6sVmI6hb788r+mtBXHJbntubUaYAdIkJTASMERHufzhLd/A+WvFJkfoS/45JWT4x+2yhvs4+E7FyvF+A==" saltValue="hWLeh4FOIHp2uwYBv7av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G78qJ1FGre1tAylDbzRtqxJZNnWAclvvxG0OHxsBeURxDO0NSxrGFWlSsJlvKAvq2uBiMVOeUXMzVR3MouV7A==" saltValue="vYYPneGYthq1SgR6oCYe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3727247</v>
      </c>
      <c r="AP9" s="269">
        <v>91448</v>
      </c>
      <c r="AQ9" s="270">
        <v>83961</v>
      </c>
      <c r="AR9" s="271">
        <v>8.9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3356</v>
      </c>
      <c r="AP10" s="272">
        <v>82</v>
      </c>
      <c r="AQ10" s="273">
        <v>9090</v>
      </c>
      <c r="AR10" s="274">
        <v>-99.1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842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5</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486</v>
      </c>
      <c r="AP13" s="272" t="s">
        <v>486</v>
      </c>
      <c r="AQ13" s="273">
        <v>2396</v>
      </c>
      <c r="AR13" s="274" t="s">
        <v>486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24979</v>
      </c>
      <c r="AP14" s="272">
        <v>613</v>
      </c>
      <c r="AQ14" s="273">
        <v>1197</v>
      </c>
      <c r="AR14" s="274">
        <v>-48.8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-296057</v>
      </c>
      <c r="AP15" s="272">
        <v>-7264</v>
      </c>
      <c r="AQ15" s="273">
        <v>-4989</v>
      </c>
      <c r="AR15" s="274">
        <v>45.6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3459525</v>
      </c>
      <c r="AP16" s="272">
        <v>84880</v>
      </c>
      <c r="AQ16" s="273">
        <v>92501</v>
      </c>
      <c r="AR16" s="274">
        <v>-8.1999999999999993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8.0500000000000007</v>
      </c>
      <c r="AP21" s="286">
        <v>7.91</v>
      </c>
      <c r="AQ21" s="287">
        <v>0.14000000000000001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100.1</v>
      </c>
      <c r="AP22" s="291">
        <v>97.2</v>
      </c>
      <c r="AQ22" s="292">
        <v>2.9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987859</v>
      </c>
      <c r="AP32" s="300">
        <v>24237</v>
      </c>
      <c r="AQ32" s="301">
        <v>33492</v>
      </c>
      <c r="AR32" s="302">
        <v>-27.6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455382</v>
      </c>
      <c r="AP35" s="300">
        <v>11173</v>
      </c>
      <c r="AQ35" s="301">
        <v>10423</v>
      </c>
      <c r="AR35" s="302">
        <v>7.2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9325</v>
      </c>
      <c r="AP36" s="300">
        <v>229</v>
      </c>
      <c r="AQ36" s="301">
        <v>3289</v>
      </c>
      <c r="AR36" s="302">
        <v>-93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152</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2</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-23443</v>
      </c>
      <c r="AP39" s="300">
        <v>-575</v>
      </c>
      <c r="AQ39" s="301">
        <v>-2605</v>
      </c>
      <c r="AR39" s="302">
        <v>-77.900000000000006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-1066892</v>
      </c>
      <c r="AP40" s="300">
        <v>-26176</v>
      </c>
      <c r="AQ40" s="301">
        <v>-28956</v>
      </c>
      <c r="AR40" s="302">
        <v>-9.6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362231</v>
      </c>
      <c r="AP41" s="300">
        <v>8887</v>
      </c>
      <c r="AQ41" s="301">
        <v>15797</v>
      </c>
      <c r="AR41" s="302">
        <v>-43.7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1626049</v>
      </c>
      <c r="AN51" s="322">
        <v>39047</v>
      </c>
      <c r="AO51" s="323">
        <v>2.6</v>
      </c>
      <c r="AP51" s="324">
        <v>53895</v>
      </c>
      <c r="AQ51" s="325">
        <v>-8.8000000000000007</v>
      </c>
      <c r="AR51" s="326">
        <v>11.4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1140237</v>
      </c>
      <c r="AN52" s="330">
        <v>27381</v>
      </c>
      <c r="AO52" s="331">
        <v>82.6</v>
      </c>
      <c r="AP52" s="332">
        <v>31224</v>
      </c>
      <c r="AQ52" s="333">
        <v>4.4000000000000004</v>
      </c>
      <c r="AR52" s="334">
        <v>78.2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1296911</v>
      </c>
      <c r="AN53" s="322">
        <v>31269</v>
      </c>
      <c r="AO53" s="323">
        <v>-19.899999999999999</v>
      </c>
      <c r="AP53" s="324">
        <v>56181</v>
      </c>
      <c r="AQ53" s="325">
        <v>4.2</v>
      </c>
      <c r="AR53" s="326">
        <v>-24.1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809474</v>
      </c>
      <c r="AN54" s="330">
        <v>19517</v>
      </c>
      <c r="AO54" s="331">
        <v>-28.7</v>
      </c>
      <c r="AP54" s="332">
        <v>32039</v>
      </c>
      <c r="AQ54" s="333">
        <v>2.6</v>
      </c>
      <c r="AR54" s="334">
        <v>-31.3</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731272</v>
      </c>
      <c r="AN55" s="322">
        <v>17714</v>
      </c>
      <c r="AO55" s="323">
        <v>-43.3</v>
      </c>
      <c r="AP55" s="324">
        <v>47730</v>
      </c>
      <c r="AQ55" s="325">
        <v>-15</v>
      </c>
      <c r="AR55" s="326">
        <v>-28.3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484033</v>
      </c>
      <c r="AN56" s="330">
        <v>11725</v>
      </c>
      <c r="AO56" s="331">
        <v>-39.9</v>
      </c>
      <c r="AP56" s="332">
        <v>26378</v>
      </c>
      <c r="AQ56" s="333">
        <v>-17.7</v>
      </c>
      <c r="AR56" s="334">
        <v>-22.2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1310328</v>
      </c>
      <c r="AN57" s="322">
        <v>31916</v>
      </c>
      <c r="AO57" s="323">
        <v>80.2</v>
      </c>
      <c r="AP57" s="324">
        <v>61921</v>
      </c>
      <c r="AQ57" s="325">
        <v>29.7</v>
      </c>
      <c r="AR57" s="326">
        <v>50.5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576176</v>
      </c>
      <c r="AN58" s="330">
        <v>14034</v>
      </c>
      <c r="AO58" s="331">
        <v>19.7</v>
      </c>
      <c r="AP58" s="332">
        <v>34719</v>
      </c>
      <c r="AQ58" s="333">
        <v>31.6</v>
      </c>
      <c r="AR58" s="334">
        <v>-11.9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1173930</v>
      </c>
      <c r="AN59" s="322">
        <v>28802</v>
      </c>
      <c r="AO59" s="323">
        <v>-9.8000000000000007</v>
      </c>
      <c r="AP59" s="324">
        <v>62764</v>
      </c>
      <c r="AQ59" s="325">
        <v>1.4</v>
      </c>
      <c r="AR59" s="326">
        <v>-11.2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886302</v>
      </c>
      <c r="AN60" s="330">
        <v>21745</v>
      </c>
      <c r="AO60" s="331">
        <v>54.9</v>
      </c>
      <c r="AP60" s="332">
        <v>36476</v>
      </c>
      <c r="AQ60" s="333">
        <v>5.0999999999999996</v>
      </c>
      <c r="AR60" s="334">
        <v>49.8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1227698</v>
      </c>
      <c r="AN61" s="337">
        <v>29750</v>
      </c>
      <c r="AO61" s="338">
        <v>2</v>
      </c>
      <c r="AP61" s="339">
        <v>56498</v>
      </c>
      <c r="AQ61" s="340">
        <v>2.2999999999999998</v>
      </c>
      <c r="AR61" s="326">
        <v>-0.3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779244</v>
      </c>
      <c r="AN62" s="330">
        <v>18880</v>
      </c>
      <c r="AO62" s="331">
        <v>17.7</v>
      </c>
      <c r="AP62" s="332">
        <v>32167</v>
      </c>
      <c r="AQ62" s="333">
        <v>5.2</v>
      </c>
      <c r="AR62" s="334">
        <v>12.5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oOozCX2tSu2LOHPaSgnqOI0tZuyptuBzri6epJrcqiU2RyRwi+pWeXf8zk9sa+6SQOjYk9d5sj2Ua2rMHwg3Xw==" saltValue="dVMipPun5DePZ1rbOcYL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Normal="100" zoomScaleSheetLayoutView="55" workbookViewId="0">
      <selection activeCell="E116" sqref="E116"/>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6g18uOGuTcnDjzI/ur9AcOMYAZTHnJTRx01Qx5mZjJNlZYFAFOyY81B+/udZYwLKHAmJ3HlwNnNySUejhKCeOA==" saltValue="m8rjBNQOJNzkwYwnArdN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90" zoomScaleNormal="90" zoomScaleSheetLayoutView="55" workbookViewId="0">
      <selection activeCell="CZ99" sqref="CZ99"/>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1uKS/4DdqJOe6vcMR5O0hMIjcPq3gOyi8IyNThnUoFAzfXphbEdxBEQXiOoVHloIhZY9Pac8y2uORbmDkPBJhQ==" saltValue="U6Dk1kFDvEMeMIh6u9xs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28" zoomScale="80" zoomScaleNormal="80" zoomScaleSheetLayoutView="100" workbookViewId="0">
      <selection activeCell="K45" sqref="K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28.31</v>
      </c>
      <c r="G47" s="12">
        <v>27.76</v>
      </c>
      <c r="H47" s="12">
        <v>29.28</v>
      </c>
      <c r="I47" s="12">
        <v>26.27</v>
      </c>
      <c r="J47" s="13">
        <v>24.68</v>
      </c>
    </row>
    <row r="48" spans="2:10" ht="57.75" customHeight="1" x14ac:dyDescent="0.2">
      <c r="B48" s="14"/>
      <c r="C48" s="1141" t="s">
        <v>4</v>
      </c>
      <c r="D48" s="1141"/>
      <c r="E48" s="1142"/>
      <c r="F48" s="15">
        <v>4.95</v>
      </c>
      <c r="G48" s="16">
        <v>8.8800000000000008</v>
      </c>
      <c r="H48" s="16">
        <v>4.37</v>
      </c>
      <c r="I48" s="16">
        <v>5.57</v>
      </c>
      <c r="J48" s="17">
        <v>5.2</v>
      </c>
    </row>
    <row r="49" spans="2:10" ht="57.75" customHeight="1" thickBot="1" x14ac:dyDescent="0.25">
      <c r="B49" s="18"/>
      <c r="C49" s="1143" t="s">
        <v>5</v>
      </c>
      <c r="D49" s="1143"/>
      <c r="E49" s="1144"/>
      <c r="F49" s="19" t="s">
        <v>530</v>
      </c>
      <c r="G49" s="20">
        <v>2.84</v>
      </c>
      <c r="H49" s="20" t="s">
        <v>531</v>
      </c>
      <c r="I49" s="20" t="s">
        <v>532</v>
      </c>
      <c r="J49" s="21" t="s">
        <v>533</v>
      </c>
    </row>
    <row r="50" spans="2:10" ht="13" x14ac:dyDescent="0.2"/>
  </sheetData>
  <sheetProtection algorithmName="SHA-512" hashValue="/1Uu+Et2AGaxskG4ZqrDyBQI4EM3+Cgi2/6tAAqrGuz1BMO4EC2pZ7YfsG9DZ5l3KUVo3SeORK1wPT/aSign3g==" saltValue="PIU5B1zpNGxl02oB9Ynt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