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drawingml.chart+xml" PartName="/xl/charts/chart1.xml"/>
  <Override ContentType="application/vnd.openxmlformats-officedocument.drawingml.chart+xml" PartName="/xl/charts/chart2.xml"/>
  <Override ContentType="application/vnd.openxmlformats-officedocument.drawingml.chart+xml" PartName="/xl/charts/chart3.xml"/>
  <Override ContentType="application/vnd.openxmlformats-officedocument.drawingml.chart+xml" PartName="/xl/charts/chart4.xml"/>
  <Override ContentType="application/vnd.openxmlformats-officedocument.drawingml.chart+xml" PartName="/xl/charts/chart5.xml"/>
  <Override ContentType="application/vnd.openxmlformats-officedocument.drawingml.chart+xml" PartName="/xl/charts/chart6.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ml.chartshapes+xml" PartName="/xl/drawings/drawing5.xml"/>
  <Override ContentType="application/vnd.openxmlformats-officedocument.drawing+xml" PartName="/xl/drawings/drawing6.xml"/>
  <Override ContentType="application/vnd.openxmlformats-officedocument.drawing+xml" PartName="/xl/drawings/drawing7.xml"/>
  <Override ContentType="application/vnd.openxmlformats-officedocument.drawing+xml" PartName="/xl/drawings/drawing8.xml"/>
  <Override ContentType="application/vnd.openxmlformats-officedocument.drawing+xml" PartName="/xl/drawings/drawing9.xml"/>
  <Override ContentType="application/vnd.openxmlformats-officedocument.drawing+xml" PartName="/xl/drawings/drawing10.xml"/>
  <Override ContentType="application/vnd.openxmlformats-officedocument.drawing+xml" PartName="/xl/drawings/drawing11.xml"/>
  <Override ContentType="application/vnd.openxmlformats-officedocument.drawing+xml" PartName="/xl/drawings/drawing12.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ss210078\e財政第２班\24_財政事情・財政分析\07_財政状況資料集（H22決算～）\R6年度決算\07_完成（１回目）\"/>
    </mc:Choice>
  </mc:AlternateContent>
  <xr:revisionPtr revIDLastSave="0" documentId="13_ncr:1_{BCE2F2E2-A208-40C2-AB30-D933E03C268B}" xr6:coauthVersionLast="47" xr6:coauthVersionMax="47" xr10:uidLastSave="{00000000-0000-0000-0000-000000000000}"/>
  <bookViews>
    <workbookView xWindow="-120" yWindow="-120" windowWidth="29040" windowHeight="15720" xr2:uid="{A262C499-D289-4361-8CE2-59389FF4740B}"/>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K32" i="12" l="1"/>
  <c r="AA32" i="12" l="1"/>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C35" i="10"/>
  <c r="CO34" i="10"/>
  <c r="BW34" i="10"/>
  <c r="BW35" i="10" s="1"/>
  <c r="BW36" i="10" s="1"/>
  <c r="BW37" i="10" s="1"/>
  <c r="BW38" i="10" s="1"/>
  <c r="BW39" i="10" s="1"/>
  <c r="BW40" i="10" s="1"/>
  <c r="BW41" i="10" s="1"/>
  <c r="BW42" i="10" s="1"/>
  <c r="BW43" i="10" s="1"/>
  <c r="BE34" i="10"/>
  <c r="U34" i="10"/>
  <c r="U35" i="10" s="1"/>
  <c r="U36" i="10" s="1"/>
  <c r="C34" i="10"/>
  <c r="AM34" i="10" s="1"/>
  <c r="AM35" i="10" s="1"/>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<sst xmlns="http://schemas.openxmlformats.org/spreadsheetml/2006/main" count="1131" uniqueCount="563">
  <si>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</si>
  <si>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</si>
  <si>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</si>
  <si>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</si>
  <si>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</si>
  <si>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</si>
  <si>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</si>
  <si>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</si>
  <si>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</si>
  <si>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</si>
  <si>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</si>
  <si>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</si>
  <si>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</si>
  <si>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</si>
  <si>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</si>
  <si>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</si>
  <si>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</si>
  <si>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</si>
  <si>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</si>
  <si>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</si>
  <si>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</si>
  <si>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</si>
  <si>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</si>
  <si>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</si>
  <si>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</si>
  <si>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</si>
  <si>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</si>
  <si>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</si>
  <si>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</si>
  <si>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</si>
  <si>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</si>
  <si>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</si>
  <si>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</si>
  <si>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</si>
  <si>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</si>
  <si>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</si>
  <si>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</si>
  <si>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</si>
  <si>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</si>
  <si>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</si>
  <si>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</si>
  <si>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</si>
  <si>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</si>
  <si>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</si>
  <si>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</si>
  <si>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</si>
  <si>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</si>
  <si>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</si>
  <si>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</si>
  <si>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</si>
  <si>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</si>
  <si>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</si>
  <si>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</si>
  <si>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</si>
  <si>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</si>
  <si>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</si>
  <si>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</si>
  <si>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</si>
  <si>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</si>
  <si>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</si>
  <si>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</si>
  <si>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</si>
  <si>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</si>
  <si>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</si>
  <si>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</si>
  <si>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</si>
  <si>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</si>
  <si>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</si>
  <si>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</si>
  <si>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</si>
  <si>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</si>
  <si>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</si>
  <si>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</si>
  <si>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</si>
  <si>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</si>
  <si>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</si>
  <si>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</si>
  <si>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</si>
  <si>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</si>
  <si>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</si>
  <si>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</si>
  <si>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Ⅴ－１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</si>
  <si>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</si>
  <si>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</si>
  <si>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</si>
  <si>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</si>
  <si>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</si>
  <si>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</si>
  <si>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</si>
  <si>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</si>
  <si>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</si>
  <si>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</si>
  <si>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</si>
  <si>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</si>
  <si>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東員町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</si>
  <si>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</si>
  <si>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</si>
  <si>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</si>
  <si>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</si>
  <si>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</si>
  <si>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</si>
  <si>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</si>
  <si>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</si>
  <si>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</si>
  <si>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</si>
  <si>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</si>
  <si>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</si>
  <si>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</si>
  <si>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</si>
  <si>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</si>
  <si>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</si>
  <si>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</si>
  <si>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</si>
  <si>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</si>
  <si>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</si>
  <si>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</si>
  <si>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</si>
  <si>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</si>
  <si>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1.7</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</si>
  <si>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</si>
  <si>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</si>
  <si>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</si>
  <si>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</si>
  <si>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</si>
  <si>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</si>
  <si>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</si>
  <si>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</si>
  <si>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</si>
  <si>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</si>
  <si>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</si>
  <si>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</si>
  <si>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</si>
  <si>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</si>
  <si>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</si>
  <si>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</si>
  <si>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</si>
  <si>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</si>
  <si>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</si>
  <si>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</si>
  <si>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</si>
  <si>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</si>
  <si>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</si>
  <si>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5"/>
  </si>
  <si>
    <t>うち日本人(％)</t>
    <phoneticPr fontId="5"/>
  </si>
  <si>
    <t>-0.6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</si>
  <si>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</si>
  <si>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</si>
  <si>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</si>
  <si>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</si>
  <si>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</si>
  <si>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</si>
  <si>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</si>
  <si>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</si>
  <si>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</si>
  <si>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</si>
  <si>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</si>
  <si>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</si>
  <si>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</si>
  <si>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</si>
  <si>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</si>
  <si>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</si>
  <si>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</si>
  <si>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</si>
  <si>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</si>
  <si>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</si>
  <si>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</si>
  <si>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</si>
  <si>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</si>
  <si>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</si>
  <si>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</si>
  <si>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</si>
  <si>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</si>
  <si>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</si>
  <si>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</si>
  <si>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</si>
  <si>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</si>
  <si>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</si>
  <si>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</si>
  <si>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</si>
  <si>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</si>
  <si>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</si>
  <si>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</si>
  <si>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</si>
  <si>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</si>
  <si>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</si>
  <si>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</si>
  <si>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</si>
  <si>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</si>
  <si>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</si>
  <si>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</si>
  <si>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</si>
  <si>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</si>
  <si>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</si>
  <si>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</si>
  <si>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</si>
  <si>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</si>
  <si>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</si>
  <si>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</si>
  <si>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</si>
  <si>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</si>
  <si>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</si>
  <si>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</si>
  <si>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</si>
  <si>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三重県東員町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</si>
  <si>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</si>
  <si>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</si>
  <si>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</si>
  <si>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</si>
  <si>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</si>
  <si>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</si>
  <si>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</si>
  <si>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</si>
  <si>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</si>
  <si>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</si>
  <si>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</si>
  <si>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</si>
  <si>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</si>
  <si>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</si>
  <si>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</si>
  <si>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</si>
  <si>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</si>
  <si>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</si>
  <si>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</si>
  <si>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</si>
  <si>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</si>
  <si>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</si>
  <si>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</si>
  <si>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</si>
  <si>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</si>
  <si>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</si>
  <si>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</si>
  <si>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</si>
  <si>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</si>
  <si>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</si>
  <si>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</si>
  <si>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</si>
  <si>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</si>
  <si>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</si>
  <si>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</si>
  <si>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</si>
  <si>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</si>
  <si>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</si>
  <si>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</si>
  <si>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</si>
  <si>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</si>
  <si>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</si>
  <si>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</si>
  <si>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</si>
  <si>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</si>
  <si>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</si>
  <si>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</si>
  <si>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</si>
  <si>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</si>
  <si>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</si>
  <si>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</si>
  <si>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</si>
  <si>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</si>
  <si>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</si>
  <si>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</si>
  <si>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</si>
  <si>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</si>
  <si>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</si>
  <si>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</si>
  <si>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</si>
  <si>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</si>
  <si>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</si>
  <si>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</si>
  <si>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</si>
  <si>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</si>
  <si>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</si>
  <si>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</si>
  <si>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</si>
  <si>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</si>
  <si>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</si>
  <si>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</si>
  <si>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</si>
  <si>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</si>
  <si>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</si>
  <si>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</si>
  <si>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</si>
  <si>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</si>
  <si>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</si>
  <si>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</si>
  <si>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</si>
  <si>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</si>
  <si>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</si>
  <si>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</si>
  <si>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</si>
  <si>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</si>
  <si>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</si>
  <si>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</si>
  <si>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</si>
  <si>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</si>
  <si>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</si>
  <si>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</si>
  <si>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</si>
  <si>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</si>
  <si>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</si>
  <si>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</si>
  <si>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</si>
  <si>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</si>
  <si>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</si>
  <si>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</si>
  <si>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</si>
  <si>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</si>
  <si>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</si>
  <si>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</si>
  <si>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</si>
  <si>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</si>
  <si>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</si>
  <si>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</si>
  <si>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</si>
  <si>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</si>
  <si>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</si>
  <si>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</si>
  <si>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</si>
  <si>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</si>
  <si>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</si>
  <si>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</si>
  <si>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</si>
  <si>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</si>
  <si>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</si>
  <si>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</si>
  <si>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</si>
  <si>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</si>
  <si>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</si>
  <si>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</si>
  <si>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</si>
  <si>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</si>
  <si>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</si>
  <si>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</si>
  <si>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</si>
  <si>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</si>
  <si>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</si>
  <si>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</si>
  <si>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</si>
  <si>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</si>
  <si>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</si>
  <si>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</si>
  <si>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</si>
  <si>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</si>
  <si>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</si>
  <si>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</si>
  <si>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</si>
  <si>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</si>
  <si>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</si>
  <si>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</si>
  <si>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</si>
  <si>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</si>
  <si>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</si>
  <si>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</si>
  <si>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</si>
  <si>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</si>
  <si>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</si>
  <si>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三重県東員町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</si>
  <si>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</si>
  <si>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</si>
  <si>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</si>
  <si>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</si>
  <si>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</si>
  <si>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</si>
  <si>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</si>
  <si>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</si>
  <si>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</si>
  <si>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</si>
  <si>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</si>
  <si>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</si>
  <si>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</si>
  <si>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</si>
  <si>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</si>
  <si>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</si>
  <si>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</si>
  <si>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</si>
  <si>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</si>
  <si>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</si>
  <si>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</si>
  <si>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</si>
  <si>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</si>
  <si>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</si>
  <si>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</si>
  <si>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</si>
  <si>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</si>
  <si>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</si>
  <si>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</si>
  <si>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</si>
  <si>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</si>
  <si>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</si>
  <si>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</si>
  <si>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</si>
  <si>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</si>
  <si>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</si>
  <si>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</si>
  <si>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</si>
  <si>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</si>
  <si>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</si>
  <si>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</si>
  <si>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</si>
  <si>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</si>
  <si>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</si>
  <si>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</si>
  <si>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</si>
  <si>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</si>
  <si>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</si>
  <si>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</si>
  <si>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</si>
  <si>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</si>
  <si>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</si>
  <si>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</si>
  <si>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</si>
  <si>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</si>
  <si>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</si>
  <si>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</si>
  <si>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</si>
  <si>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</si>
  <si>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</si>
  <si>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</si>
  <si>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</si>
  <si>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</si>
  <si>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</si>
  <si>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</si>
  <si>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</si>
  <si>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</si>
  <si>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</si>
  <si>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</si>
  <si>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</si>
  <si>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</si>
  <si>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</si>
  <si>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</si>
  <si>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</si>
  <si>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</si>
  <si>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</si>
  <si>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</si>
  <si>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</si>
  <si>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</si>
  <si>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</si>
  <si>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</si>
  <si>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</si>
  <si>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</si>
  <si>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</si>
  <si>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</si>
  <si>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</si>
  <si>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</si>
  <si>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</si>
  <si>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</si>
  <si>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</si>
  <si>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</si>
  <si>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</si>
  <si>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</si>
  <si>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</si>
  <si>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</si>
  <si>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</si>
  <si>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</si>
  <si>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</si>
  <si>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</si>
  <si>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</si>
  <si>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</si>
  <si>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</si>
  <si>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</si>
  <si>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</si>
  <si>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</si>
  <si>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</si>
  <si>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</si>
  <si>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</si>
  <si>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</si>
  <si>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</si>
  <si>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</si>
  <si>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</si>
  <si>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</si>
  <si>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</si>
  <si>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</si>
  <si>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</si>
  <si>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</si>
  <si>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</si>
  <si>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</si>
  <si>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</si>
  <si>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</si>
  <si>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</si>
  <si>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</si>
  <si>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</si>
  <si>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</si>
  <si>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</si>
  <si>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</si>
  <si>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</si>
  <si>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</si>
  <si>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</si>
  <si>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</si>
  <si>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</si>
  <si>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</si>
  <si>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</si>
  <si>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</si>
  <si>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</si>
  <si>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</si>
  <si>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</si>
  <si>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</si>
  <si>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</si>
  <si>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</si>
  <si>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</si>
  <si>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</si>
  <si>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</si>
  <si>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</si>
  <si>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</si>
  <si>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</si>
  <si>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</si>
  <si>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</si>
  <si>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</si>
  <si>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</si>
  <si>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</si>
  <si>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</si>
  <si>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</si>
  <si>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</si>
  <si>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</si>
  <si>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</si>
  <si>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</si>
  <si>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</si>
  <si>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</si>
  <si>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</si>
  <si>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</si>
  <si>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</si>
  <si>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</si>
  <si>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</si>
  <si>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</si>
  <si>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</si>
  <si>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</si>
  <si>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</si>
  <si>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</si>
  <si>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</si>
  <si>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</si>
  <si>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</si>
  <si>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</si>
  <si>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5.43</t>
  </si>
  <si>
    <t>一般会計</t>
  </si>
  <si>
    <t>水道事業会計</t>
  </si>
  <si>
    <t>下水道事業会計</t>
  </si>
  <si>
    <t>介護保険特別会計</t>
  </si>
  <si>
    <t>国民健康保険特別会計</t>
  </si>
  <si>
    <t>後期高齢者医療特別会計</t>
  </si>
  <si>
    <t>その他会計（赤字）</t>
  </si>
  <si>
    <t>その他会計（黒字）</t>
  </si>
  <si>
    <t>R02</t>
    <phoneticPr fontId="5"/>
  </si>
  <si>
    <t>R03</t>
    <phoneticPr fontId="5"/>
  </si>
  <si>
    <t>R04</t>
    <phoneticPr fontId="5"/>
  </si>
  <si>
    <t>R05</t>
    <phoneticPr fontId="5"/>
  </si>
  <si>
    <t>R06</t>
    <phoneticPr fontId="5"/>
  </si>
  <si>
    <t>公共施設整備基金</t>
    <phoneticPr fontId="5"/>
  </si>
  <si>
    <t>まちづくり基金</t>
    <phoneticPr fontId="5"/>
  </si>
  <si>
    <t>墓地公園管理基金</t>
    <phoneticPr fontId="5"/>
  </si>
  <si>
    <t>森林環境譲与税基金</t>
    <phoneticPr fontId="5"/>
  </si>
  <si>
    <t>石油貯蔵施設立地対策等交付金基金</t>
    <phoneticPr fontId="5"/>
  </si>
  <si>
    <t>-</t>
    <phoneticPr fontId="2"/>
  </si>
  <si>
    <t>桑名広域清掃事業組合</t>
    <rPh sb="0" eb="4">
      <t>クワナコウイキ</t>
    </rPh>
    <rPh sb="4" eb="6">
      <t>セイソウ</t>
    </rPh>
    <rPh sb="6" eb="8">
      <t>ジギョウ</t>
    </rPh>
    <rPh sb="8" eb="10">
      <t>クミアイ</t>
    </rPh>
    <phoneticPr fontId="2"/>
  </si>
  <si>
    <t>（一般会計）</t>
    <rPh sb="1" eb="3">
      <t>イッパン</t>
    </rPh>
    <rPh sb="3" eb="5">
      <t>カイケイ</t>
    </rPh>
    <phoneticPr fontId="2"/>
  </si>
  <si>
    <t>三重県市町総合事務組合</t>
    <rPh sb="0" eb="3">
      <t>ミエケン</t>
    </rPh>
    <rPh sb="3" eb="4">
      <t>シ</t>
    </rPh>
    <rPh sb="4" eb="5">
      <t>マチ</t>
    </rPh>
    <rPh sb="5" eb="7">
      <t>ソウゴウ</t>
    </rPh>
    <rPh sb="7" eb="9">
      <t>ジム</t>
    </rPh>
    <rPh sb="9" eb="11">
      <t>クミアイ</t>
    </rPh>
    <phoneticPr fontId="2"/>
  </si>
  <si>
    <t>（共同研修特別会計）</t>
    <rPh sb="1" eb="3">
      <t>キョウドウ</t>
    </rPh>
    <rPh sb="3" eb="5">
      <t>ケンシュウ</t>
    </rPh>
    <rPh sb="5" eb="7">
      <t>トクベツ</t>
    </rPh>
    <rPh sb="7" eb="9">
      <t>カイケイ</t>
    </rPh>
    <phoneticPr fontId="2"/>
  </si>
  <si>
    <t>（デジタル地図特別会計）</t>
    <rPh sb="5" eb="7">
      <t>チズ</t>
    </rPh>
    <rPh sb="7" eb="9">
      <t>トクベツ</t>
    </rPh>
    <rPh sb="9" eb="11">
      <t>カイケイ</t>
    </rPh>
    <phoneticPr fontId="2"/>
  </si>
  <si>
    <t>（物品特別会計）</t>
    <rPh sb="1" eb="3">
      <t>ブッピン</t>
    </rPh>
    <rPh sb="3" eb="5">
      <t>トクベツ</t>
    </rPh>
    <rPh sb="5" eb="7">
      <t>カイケイ</t>
    </rPh>
    <phoneticPr fontId="2"/>
  </si>
  <si>
    <t>（退職手当特別会計）</t>
    <rPh sb="1" eb="3">
      <t>タイショク</t>
    </rPh>
    <rPh sb="3" eb="5">
      <t>テアテ</t>
    </rPh>
    <rPh sb="5" eb="7">
      <t>トクベツ</t>
    </rPh>
    <rPh sb="7" eb="9">
      <t>カイケイ</t>
    </rPh>
    <phoneticPr fontId="2"/>
  </si>
  <si>
    <t>（消防救急無線特別会計）</t>
    <rPh sb="1" eb="3">
      <t>ショウボウ</t>
    </rPh>
    <rPh sb="3" eb="5">
      <t>キュウキュウ</t>
    </rPh>
    <rPh sb="5" eb="7">
      <t>ムセン</t>
    </rPh>
    <rPh sb="7" eb="9">
      <t>トクベツ</t>
    </rPh>
    <rPh sb="9" eb="11">
      <t>カイケイ</t>
    </rPh>
    <phoneticPr fontId="2"/>
  </si>
  <si>
    <t>（公平委員会特別会計）</t>
    <rPh sb="1" eb="3">
      <t>コウヘイ</t>
    </rPh>
    <rPh sb="3" eb="6">
      <t>イインカイ</t>
    </rPh>
    <rPh sb="6" eb="8">
      <t>トクベツ</t>
    </rPh>
    <rPh sb="8" eb="10">
      <t>カイケイ</t>
    </rPh>
    <phoneticPr fontId="2"/>
  </si>
  <si>
    <t>桑名・員弁広域連合</t>
    <rPh sb="0" eb="2">
      <t>クワナ</t>
    </rPh>
    <rPh sb="3" eb="5">
      <t>イナベ</t>
    </rPh>
    <rPh sb="5" eb="7">
      <t>コウイキ</t>
    </rPh>
    <rPh sb="7" eb="9">
      <t>レンゴウ</t>
    </rPh>
    <phoneticPr fontId="2"/>
  </si>
  <si>
    <t>三重地方税管理回収機構</t>
    <rPh sb="0" eb="2">
      <t>ミエ</t>
    </rPh>
    <rPh sb="2" eb="5">
      <t>チホウゼイ</t>
    </rPh>
    <rPh sb="5" eb="7">
      <t>カンリ</t>
    </rPh>
    <rPh sb="7" eb="9">
      <t>カイシュウ</t>
    </rPh>
    <rPh sb="9" eb="11">
      <t>キコウ</t>
    </rPh>
    <phoneticPr fontId="2"/>
  </si>
  <si>
    <t>（滞納整理拡充事業特別会計）</t>
    <rPh sb="1" eb="3">
      <t>タイノウ</t>
    </rPh>
    <rPh sb="3" eb="5">
      <t>セイリ</t>
    </rPh>
    <rPh sb="5" eb="7">
      <t>カクジュウ</t>
    </rPh>
    <rPh sb="7" eb="9">
      <t>ジギョウ</t>
    </rPh>
    <rPh sb="9" eb="11">
      <t>トクベツ</t>
    </rPh>
    <rPh sb="11" eb="13">
      <t>カイケイ</t>
    </rPh>
    <phoneticPr fontId="2"/>
  </si>
  <si>
    <t>三重県後期高齢者医療広域連合</t>
    <rPh sb="0" eb="3">
      <t>ミエケン</t>
    </rPh>
    <rPh sb="3" eb="5">
      <t>コウキ</t>
    </rPh>
    <rPh sb="5" eb="8">
      <t>コウレイシャ</t>
    </rPh>
    <rPh sb="8" eb="10">
      <t>イリョウ</t>
    </rPh>
    <rPh sb="10" eb="12">
      <t>コウイキ</t>
    </rPh>
    <rPh sb="12" eb="14">
      <t>レンゴウ</t>
    </rPh>
    <phoneticPr fontId="2"/>
  </si>
  <si>
    <t>（後期高齢者医療特別会計）</t>
    <rPh sb="1" eb="3">
      <t>コウキ</t>
    </rPh>
    <rPh sb="3" eb="6">
      <t>コウレイシャ</t>
    </rPh>
    <rPh sb="6" eb="8">
      <t>イリョウ</t>
    </rPh>
    <rPh sb="8" eb="10">
      <t>トクベツ</t>
    </rPh>
    <rPh sb="10" eb="12">
      <t>カイケイ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</si>
</sst>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worksheets/sheet13.xml" Type="http://schemas.openxmlformats.org/officeDocument/2006/relationships/worksheet"/><Relationship Id="rId14" Target="worksheets/sheet14.xml" Type="http://schemas.openxmlformats.org/officeDocument/2006/relationships/worksheet"/><Relationship Id="rId15" Target="theme/theme1.xml" Type="http://schemas.openxmlformats.org/officeDocument/2006/relationships/theme"/><Relationship Id="rId16" Target="styles.xml" Type="http://schemas.openxmlformats.org/officeDocument/2006/relationships/styles"/><Relationship Id="rId17" Target="sharedStrings.xml" Type="http://schemas.openxmlformats.org/officeDocument/2006/relationships/sharedStrings"/><Relationship Id="rId18"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charts/_rels/chart1.xml.rels><?xml version="1.0" encoding="UTF-8" standalone="yes"?><Relationships xmlns="http://schemas.openxmlformats.org/package/2006/relationships"><Relationship Id="rId1" Target="../drawings/drawing5.xml" Type="http://schemas.openxmlformats.org/officeDocument/2006/relationships/chartUserShapes"/></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53895</c:v>
                </c:pt>
                <c:pt idx="1">
                  <c:v>56181</c:v>
                </c:pt>
                <c:pt idx="2">
                  <c:v>47730</c:v>
                </c:pt>
                <c:pt idx="3">
                  <c:v>61921</c:v>
                </c:pt>
                <c:pt idx="4">
                  <c:v>62764</c:v>
                </c:pt>
              </c:numCache>
            </c:numRef>
          </c:val>
          <c:smooth val="0"/>
          <c:extLst>
            <c:ext xmlns:c16="http://schemas.microsoft.com/office/drawing/2014/chart" uri="{C3380CC4-5D6E-409C-BE32-E72D297353CC}">
              <c16:uniqueId val="{00000000-6E11-41DF-87E5-3392E97E311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29329</c:v>
                </c:pt>
                <c:pt idx="1">
                  <c:v>35535</c:v>
                </c:pt>
                <c:pt idx="2">
                  <c:v>50960</c:v>
                </c:pt>
                <c:pt idx="3">
                  <c:v>34936</c:v>
                </c:pt>
                <c:pt idx="4">
                  <c:v>54030</c:v>
                </c:pt>
              </c:numCache>
            </c:numRef>
          </c:val>
          <c:smooth val="0"/>
          <c:extLst>
            <c:ext xmlns:c16="http://schemas.microsoft.com/office/drawing/2014/chart" uri="{C3380CC4-5D6E-409C-BE32-E72D297353CC}">
              <c16:uniqueId val="{00000001-6E11-41DF-87E5-3392E97E311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10.63</c:v>
                </c:pt>
                <c:pt idx="1">
                  <c:v>22.73</c:v>
                </c:pt>
                <c:pt idx="2">
                  <c:v>14.33</c:v>
                </c:pt>
                <c:pt idx="3">
                  <c:v>14.23</c:v>
                </c:pt>
                <c:pt idx="4">
                  <c:v>13.72</c:v>
                </c:pt>
              </c:numCache>
            </c:numRef>
          </c:val>
          <c:extLst>
            <c:ext xmlns:c16="http://schemas.microsoft.com/office/drawing/2014/chart" uri="{C3380CC4-5D6E-409C-BE32-E72D297353CC}">
              <c16:uniqueId val="{00000000-E02A-4200-B54E-B4CB84AD1AD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34.69</c:v>
                </c:pt>
                <c:pt idx="1">
                  <c:v>36.020000000000003</c:v>
                </c:pt>
                <c:pt idx="2">
                  <c:v>39.409999999999997</c:v>
                </c:pt>
                <c:pt idx="3">
                  <c:v>38.72</c:v>
                </c:pt>
                <c:pt idx="4">
                  <c:v>36.9</c:v>
                </c:pt>
              </c:numCache>
            </c:numRef>
          </c:val>
          <c:extLst>
            <c:ext xmlns:c16="http://schemas.microsoft.com/office/drawing/2014/chart" uri="{C3380CC4-5D6E-409C-BE32-E72D297353CC}">
              <c16:uniqueId val="{00000001-E02A-4200-B54E-B4CB84AD1AD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6.19</c:v>
                </c:pt>
                <c:pt idx="1">
                  <c:v>16.77</c:v>
                </c:pt>
                <c:pt idx="2">
                  <c:v>-5.43</c:v>
                </c:pt>
                <c:pt idx="3">
                  <c:v>0.23</c:v>
                </c:pt>
                <c:pt idx="4">
                  <c:v>0.24</c:v>
                </c:pt>
              </c:numCache>
            </c:numRef>
          </c:val>
          <c:smooth val="0"/>
          <c:extLst>
            <c:ext xmlns:c16="http://schemas.microsoft.com/office/drawing/2014/chart" uri="{C3380CC4-5D6E-409C-BE32-E72D297353CC}">
              <c16:uniqueId val="{00000002-E02A-4200-B54E-B4CB84AD1AD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1.61</c:v>
                </c:pt>
                <c:pt idx="2">
                  <c:v>#N/A</c:v>
                </c:pt>
                <c:pt idx="3">
                  <c:v>2.2400000000000002</c:v>
                </c:pt>
                <c:pt idx="4">
                  <c:v>#N/A</c:v>
                </c:pt>
                <c:pt idx="5">
                  <c:v>3.7</c:v>
                </c:pt>
                <c:pt idx="6">
                  <c:v>#N/A</c:v>
                </c:pt>
                <c:pt idx="7">
                  <c:v>5.36</c:v>
                </c:pt>
                <c:pt idx="8">
                  <c:v>0</c:v>
                </c:pt>
                <c:pt idx="9">
                  <c:v>0</c:v>
                </c:pt>
              </c:numCache>
            </c:numRef>
          </c:val>
          <c:extLst>
            <c:ext xmlns:c16="http://schemas.microsoft.com/office/drawing/2014/chart" uri="{C3380CC4-5D6E-409C-BE32-E72D297353CC}">
              <c16:uniqueId val="{00000000-6B7D-4E46-9731-2456826BA47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B7D-4E46-9731-2456826BA47D}"/>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6B7D-4E46-9731-2456826BA47D}"/>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6B7D-4E46-9731-2456826BA47D}"/>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0.01</c:v>
                </c:pt>
                <c:pt idx="4">
                  <c:v>#N/A</c:v>
                </c:pt>
                <c:pt idx="5">
                  <c:v>0.01</c:v>
                </c:pt>
                <c:pt idx="6">
                  <c:v>#N/A</c:v>
                </c:pt>
                <c:pt idx="7">
                  <c:v>0.11</c:v>
                </c:pt>
                <c:pt idx="8">
                  <c:v>#N/A</c:v>
                </c:pt>
                <c:pt idx="9">
                  <c:v>0.02</c:v>
                </c:pt>
              </c:numCache>
            </c:numRef>
          </c:val>
          <c:extLst>
            <c:ext xmlns:c16="http://schemas.microsoft.com/office/drawing/2014/chart" uri="{C3380CC4-5D6E-409C-BE32-E72D297353CC}">
              <c16:uniqueId val="{00000004-6B7D-4E46-9731-2456826BA47D}"/>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3.82</c:v>
                </c:pt>
                <c:pt idx="2">
                  <c:v>#N/A</c:v>
                </c:pt>
                <c:pt idx="3">
                  <c:v>3.28</c:v>
                </c:pt>
                <c:pt idx="4">
                  <c:v>#N/A</c:v>
                </c:pt>
                <c:pt idx="5">
                  <c:v>3.02</c:v>
                </c:pt>
                <c:pt idx="6">
                  <c:v>#N/A</c:v>
                </c:pt>
                <c:pt idx="7">
                  <c:v>2.52</c:v>
                </c:pt>
                <c:pt idx="8">
                  <c:v>#N/A</c:v>
                </c:pt>
                <c:pt idx="9">
                  <c:v>1.94</c:v>
                </c:pt>
              </c:numCache>
            </c:numRef>
          </c:val>
          <c:extLst>
            <c:ext xmlns:c16="http://schemas.microsoft.com/office/drawing/2014/chart" uri="{C3380CC4-5D6E-409C-BE32-E72D297353CC}">
              <c16:uniqueId val="{00000005-6B7D-4E46-9731-2456826BA47D}"/>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3.44</c:v>
                </c:pt>
                <c:pt idx="2">
                  <c:v>#N/A</c:v>
                </c:pt>
                <c:pt idx="3">
                  <c:v>2.73</c:v>
                </c:pt>
                <c:pt idx="4">
                  <c:v>#N/A</c:v>
                </c:pt>
                <c:pt idx="5">
                  <c:v>4.97</c:v>
                </c:pt>
                <c:pt idx="6">
                  <c:v>#N/A</c:v>
                </c:pt>
                <c:pt idx="7">
                  <c:v>5.53</c:v>
                </c:pt>
                <c:pt idx="8">
                  <c:v>#N/A</c:v>
                </c:pt>
                <c:pt idx="9">
                  <c:v>4.8600000000000003</c:v>
                </c:pt>
              </c:numCache>
            </c:numRef>
          </c:val>
          <c:extLst>
            <c:ext xmlns:c16="http://schemas.microsoft.com/office/drawing/2014/chart" uri="{C3380CC4-5D6E-409C-BE32-E72D297353CC}">
              <c16:uniqueId val="{00000006-6B7D-4E46-9731-2456826BA47D}"/>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7.31</c:v>
                </c:pt>
              </c:numCache>
            </c:numRef>
          </c:val>
          <c:extLst>
            <c:ext xmlns:c16="http://schemas.microsoft.com/office/drawing/2014/chart" uri="{C3380CC4-5D6E-409C-BE32-E72D297353CC}">
              <c16:uniqueId val="{00000007-6B7D-4E46-9731-2456826BA47D}"/>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10.38</c:v>
                </c:pt>
                <c:pt idx="2">
                  <c:v>#N/A</c:v>
                </c:pt>
                <c:pt idx="3">
                  <c:v>11.5</c:v>
                </c:pt>
                <c:pt idx="4">
                  <c:v>#N/A</c:v>
                </c:pt>
                <c:pt idx="5">
                  <c:v>11.74</c:v>
                </c:pt>
                <c:pt idx="6">
                  <c:v>#N/A</c:v>
                </c:pt>
                <c:pt idx="7">
                  <c:v>10.43</c:v>
                </c:pt>
                <c:pt idx="8">
                  <c:v>#N/A</c:v>
                </c:pt>
                <c:pt idx="9">
                  <c:v>10.46</c:v>
                </c:pt>
              </c:numCache>
            </c:numRef>
          </c:val>
          <c:extLst>
            <c:ext xmlns:c16="http://schemas.microsoft.com/office/drawing/2014/chart" uri="{C3380CC4-5D6E-409C-BE32-E72D297353CC}">
              <c16:uniqueId val="{00000008-6B7D-4E46-9731-2456826BA47D}"/>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10.62</c:v>
                </c:pt>
                <c:pt idx="2">
                  <c:v>#N/A</c:v>
                </c:pt>
                <c:pt idx="3">
                  <c:v>22.72</c:v>
                </c:pt>
                <c:pt idx="4">
                  <c:v>#N/A</c:v>
                </c:pt>
                <c:pt idx="5">
                  <c:v>14.32</c:v>
                </c:pt>
                <c:pt idx="6">
                  <c:v>#N/A</c:v>
                </c:pt>
                <c:pt idx="7">
                  <c:v>14.22</c:v>
                </c:pt>
                <c:pt idx="8">
                  <c:v>#N/A</c:v>
                </c:pt>
                <c:pt idx="9">
                  <c:v>13.71</c:v>
                </c:pt>
              </c:numCache>
            </c:numRef>
          </c:val>
          <c:extLst>
            <c:ext xmlns:c16="http://schemas.microsoft.com/office/drawing/2014/chart" uri="{C3380CC4-5D6E-409C-BE32-E72D297353CC}">
              <c16:uniqueId val="{00000009-6B7D-4E46-9731-2456826BA47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585</c:v>
                </c:pt>
                <c:pt idx="5">
                  <c:v>583</c:v>
                </c:pt>
                <c:pt idx="8">
                  <c:v>640</c:v>
                </c:pt>
                <c:pt idx="11">
                  <c:v>620</c:v>
                </c:pt>
                <c:pt idx="14">
                  <c:v>615</c:v>
                </c:pt>
              </c:numCache>
            </c:numRef>
          </c:val>
          <c:extLst>
            <c:ext xmlns:c16="http://schemas.microsoft.com/office/drawing/2014/chart" uri="{C3380CC4-5D6E-409C-BE32-E72D297353CC}">
              <c16:uniqueId val="{00000000-3B50-4E3D-85E7-DBD09BB1F1B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B50-4E3D-85E7-DBD09BB1F1B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3B50-4E3D-85E7-DBD09BB1F1B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27</c:v>
                </c:pt>
                <c:pt idx="3">
                  <c:v>29</c:v>
                </c:pt>
                <c:pt idx="6">
                  <c:v>79</c:v>
                </c:pt>
                <c:pt idx="9">
                  <c:v>118</c:v>
                </c:pt>
                <c:pt idx="12">
                  <c:v>112</c:v>
                </c:pt>
              </c:numCache>
            </c:numRef>
          </c:val>
          <c:extLst>
            <c:ext xmlns:c16="http://schemas.microsoft.com/office/drawing/2014/chart" uri="{C3380CC4-5D6E-409C-BE32-E72D297353CC}">
              <c16:uniqueId val="{00000003-3B50-4E3D-85E7-DBD09BB1F1B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189</c:v>
                </c:pt>
                <c:pt idx="3">
                  <c:v>177</c:v>
                </c:pt>
                <c:pt idx="6">
                  <c:v>201</c:v>
                </c:pt>
                <c:pt idx="9">
                  <c:v>148</c:v>
                </c:pt>
                <c:pt idx="12">
                  <c:v>145</c:v>
                </c:pt>
              </c:numCache>
            </c:numRef>
          </c:val>
          <c:extLst>
            <c:ext xmlns:c16="http://schemas.microsoft.com/office/drawing/2014/chart" uri="{C3380CC4-5D6E-409C-BE32-E72D297353CC}">
              <c16:uniqueId val="{00000004-3B50-4E3D-85E7-DBD09BB1F1B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B50-4E3D-85E7-DBD09BB1F1B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B50-4E3D-85E7-DBD09BB1F1B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534</c:v>
                </c:pt>
                <c:pt idx="3">
                  <c:v>547</c:v>
                </c:pt>
                <c:pt idx="6">
                  <c:v>566</c:v>
                </c:pt>
                <c:pt idx="9">
                  <c:v>619</c:v>
                </c:pt>
                <c:pt idx="12">
                  <c:v>617</c:v>
                </c:pt>
              </c:numCache>
            </c:numRef>
          </c:val>
          <c:extLst>
            <c:ext xmlns:c16="http://schemas.microsoft.com/office/drawing/2014/chart" uri="{C3380CC4-5D6E-409C-BE32-E72D297353CC}">
              <c16:uniqueId val="{00000007-3B50-4E3D-85E7-DBD09BB1F1B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165</c:v>
                </c:pt>
                <c:pt idx="2">
                  <c:v>#N/A</c:v>
                </c:pt>
                <c:pt idx="3">
                  <c:v>#N/A</c:v>
                </c:pt>
                <c:pt idx="4">
                  <c:v>170</c:v>
                </c:pt>
                <c:pt idx="5">
                  <c:v>#N/A</c:v>
                </c:pt>
                <c:pt idx="6">
                  <c:v>#N/A</c:v>
                </c:pt>
                <c:pt idx="7">
                  <c:v>206</c:v>
                </c:pt>
                <c:pt idx="8">
                  <c:v>#N/A</c:v>
                </c:pt>
                <c:pt idx="9">
                  <c:v>#N/A</c:v>
                </c:pt>
                <c:pt idx="10">
                  <c:v>265</c:v>
                </c:pt>
                <c:pt idx="11">
                  <c:v>#N/A</c:v>
                </c:pt>
                <c:pt idx="12">
                  <c:v>#N/A</c:v>
                </c:pt>
                <c:pt idx="13">
                  <c:v>259</c:v>
                </c:pt>
                <c:pt idx="14">
                  <c:v>#N/A</c:v>
                </c:pt>
              </c:numCache>
            </c:numRef>
          </c:val>
          <c:smooth val="0"/>
          <c:extLst>
            <c:ext xmlns:c16="http://schemas.microsoft.com/office/drawing/2014/chart" uri="{C3380CC4-5D6E-409C-BE32-E72D297353CC}">
              <c16:uniqueId val="{00000008-3B50-4E3D-85E7-DBD09BB1F1B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8098</c:v>
                </c:pt>
                <c:pt idx="5">
                  <c:v>8168</c:v>
                </c:pt>
                <c:pt idx="8">
                  <c:v>8137</c:v>
                </c:pt>
                <c:pt idx="11">
                  <c:v>7765</c:v>
                </c:pt>
                <c:pt idx="14">
                  <c:v>7573</c:v>
                </c:pt>
              </c:numCache>
            </c:numRef>
          </c:val>
          <c:extLst>
            <c:ext xmlns:c16="http://schemas.microsoft.com/office/drawing/2014/chart" uri="{C3380CC4-5D6E-409C-BE32-E72D297353CC}">
              <c16:uniqueId val="{00000000-7F93-4506-9662-305FED65622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11</c:v>
                </c:pt>
                <c:pt idx="5">
                  <c:v>8</c:v>
                </c:pt>
                <c:pt idx="8">
                  <c:v>6</c:v>
                </c:pt>
                <c:pt idx="11">
                  <c:v>3</c:v>
                </c:pt>
                <c:pt idx="14">
                  <c:v>0</c:v>
                </c:pt>
              </c:numCache>
            </c:numRef>
          </c:val>
          <c:extLst>
            <c:ext xmlns:c16="http://schemas.microsoft.com/office/drawing/2014/chart" uri="{C3380CC4-5D6E-409C-BE32-E72D297353CC}">
              <c16:uniqueId val="{00000001-7F93-4506-9662-305FED65622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5091</c:v>
                </c:pt>
                <c:pt idx="5">
                  <c:v>5363</c:v>
                </c:pt>
                <c:pt idx="8">
                  <c:v>6160</c:v>
                </c:pt>
                <c:pt idx="11">
                  <c:v>6017</c:v>
                </c:pt>
                <c:pt idx="14">
                  <c:v>5912</c:v>
                </c:pt>
              </c:numCache>
            </c:numRef>
          </c:val>
          <c:extLst>
            <c:ext xmlns:c16="http://schemas.microsoft.com/office/drawing/2014/chart" uri="{C3380CC4-5D6E-409C-BE32-E72D297353CC}">
              <c16:uniqueId val="{00000002-7F93-4506-9662-305FED65622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F93-4506-9662-305FED65622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F93-4506-9662-305FED65622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F93-4506-9662-305FED65622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F93-4506-9662-305FED65622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1354</c:v>
                </c:pt>
                <c:pt idx="3">
                  <c:v>1326</c:v>
                </c:pt>
                <c:pt idx="6">
                  <c:v>1280</c:v>
                </c:pt>
                <c:pt idx="9">
                  <c:v>1163</c:v>
                </c:pt>
                <c:pt idx="12">
                  <c:v>1051</c:v>
                </c:pt>
              </c:numCache>
            </c:numRef>
          </c:val>
          <c:extLst>
            <c:ext xmlns:c16="http://schemas.microsoft.com/office/drawing/2014/chart" uri="{C3380CC4-5D6E-409C-BE32-E72D297353CC}">
              <c16:uniqueId val="{00000007-7F93-4506-9662-305FED65622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2074</c:v>
                </c:pt>
                <c:pt idx="3">
                  <c:v>2094</c:v>
                </c:pt>
                <c:pt idx="6">
                  <c:v>1987</c:v>
                </c:pt>
                <c:pt idx="9">
                  <c:v>1628</c:v>
                </c:pt>
                <c:pt idx="12">
                  <c:v>1495</c:v>
                </c:pt>
              </c:numCache>
            </c:numRef>
          </c:val>
          <c:extLst>
            <c:ext xmlns:c16="http://schemas.microsoft.com/office/drawing/2014/chart" uri="{C3380CC4-5D6E-409C-BE32-E72D297353CC}">
              <c16:uniqueId val="{00000008-7F93-4506-9662-305FED65622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7F93-4506-9662-305FED65622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6458</c:v>
                </c:pt>
                <c:pt idx="3">
                  <c:v>6866</c:v>
                </c:pt>
                <c:pt idx="6">
                  <c:v>7298</c:v>
                </c:pt>
                <c:pt idx="9">
                  <c:v>6999</c:v>
                </c:pt>
                <c:pt idx="12">
                  <c:v>7172</c:v>
                </c:pt>
              </c:numCache>
            </c:numRef>
          </c:val>
          <c:extLst>
            <c:ext xmlns:c16="http://schemas.microsoft.com/office/drawing/2014/chart" uri="{C3380CC4-5D6E-409C-BE32-E72D297353CC}">
              <c16:uniqueId val="{0000000A-7F93-4506-9662-305FED65622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7F93-4506-9662-305FED65622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2560</c:v>
                </c:pt>
                <c:pt idx="1">
                  <c:v>2564</c:v>
                </c:pt>
                <c:pt idx="2">
                  <c:v>2568</c:v>
                </c:pt>
              </c:numCache>
            </c:numRef>
          </c:val>
          <c:extLst>
            <c:ext xmlns:c16="http://schemas.microsoft.com/office/drawing/2014/chart" uri="{C3380CC4-5D6E-409C-BE32-E72D297353CC}">
              <c16:uniqueId val="{00000000-55E3-42BC-99C1-72133E78584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148</c:v>
                </c:pt>
                <c:pt idx="1">
                  <c:v>148</c:v>
                </c:pt>
                <c:pt idx="2">
                  <c:v>148</c:v>
                </c:pt>
              </c:numCache>
            </c:numRef>
          </c:val>
          <c:extLst>
            <c:ext xmlns:c16="http://schemas.microsoft.com/office/drawing/2014/chart" uri="{C3380CC4-5D6E-409C-BE32-E72D297353CC}">
              <c16:uniqueId val="{00000001-55E3-42BC-99C1-72133E78584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2586</c:v>
                </c:pt>
                <c:pt idx="1">
                  <c:v>2489</c:v>
                </c:pt>
                <c:pt idx="2">
                  <c:v>2380</c:v>
                </c:pt>
              </c:numCache>
            </c:numRef>
          </c:val>
          <c:extLst>
            <c:ext xmlns:c16="http://schemas.microsoft.com/office/drawing/2014/chart" uri="{C3380CC4-5D6E-409C-BE32-E72D297353CC}">
              <c16:uniqueId val="{00000002-55E3-42BC-99C1-72133E78584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Relationships xmlns="http://schemas.openxmlformats.org/package/2006/relationships"><Relationship Id="rId1" Target="../charts/chart4.xml" Type="http://schemas.openxmlformats.org/officeDocument/2006/relationships/chart"/></Relationships>
</file>

<file path=xl/drawings/_rels/drawing11.xml.rels><?xml version="1.0" encoding="UTF-8" standalone="yes"?><Relationships xmlns="http://schemas.openxmlformats.org/package/2006/relationships"><Relationship Id="rId1" Target="../charts/chart5.xml" Type="http://schemas.openxmlformats.org/officeDocument/2006/relationships/chart"/></Relationships>
</file>

<file path=xl/drawings/_rels/drawing12.xml.rels><?xml version="1.0" encoding="UTF-8" standalone="yes"?><Relationships xmlns="http://schemas.openxmlformats.org/package/2006/relationships"><Relationship Id="rId1" Target="../charts/chart6.xml" Type="http://schemas.openxmlformats.org/officeDocument/2006/relationships/chart"/></Relationships>
</file>

<file path=xl/drawings/_rels/drawing4.xml.rels><?xml version="1.0" encoding="UTF-8" standalone="yes"?><Relationships xmlns="http://schemas.openxmlformats.org/package/2006/relationships"><Relationship Id="rId1" Target="../charts/chart1.xml" Type="http://schemas.openxmlformats.org/officeDocument/2006/relationships/chart"/></Relationships>
</file>

<file path=xl/drawings/_rels/drawing8.xml.rels><?xml version="1.0" encoding="UTF-8" standalone="yes"?><Relationships xmlns="http://schemas.openxmlformats.org/package/2006/relationships"><Relationship Id="rId1" Target="../charts/chart2.xml" Type="http://schemas.openxmlformats.org/officeDocument/2006/relationships/chart"/></Relationships>
</file>

<file path=xl/drawings/_rels/drawing9.xml.rels><?xml version="1.0" encoding="UTF-8" standalone="yes"?><Relationships xmlns="http://schemas.openxmlformats.org/package/2006/relationships"><Relationship Id="rId1" Target="../charts/chart3.xml" Type="http://schemas.openxmlformats.org/officeDocument/2006/relationships/chart"/></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三重県東員町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元利償還金について、近年、地方債の借入額が増加傾向にあ</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るが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、今年度は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算入公債費等は、前年度より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百万円減少しており、全体として実質公債費比率の分子の額は、前年度より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百万円の増加である。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公共施設の老朽化が進んでいるため、施設改修のため起債をする必要があり、今後も値の増加が見込まれるが、的確な事業の選択により、起債に大きく依存することのない財政運営に努める。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三重県東員町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将来負担額では、起債額の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により一般会計等に係る地方債の現在高が、前年度より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173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また、充当可能財源等については、充当可能基金が前年度より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百万円減少し、全体として将来負担比率の分子の額は、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228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百万円増加している。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今後も将来世代への負担を抑えるよう適切な事業の選択を行い、財政の健全化に努める。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三重県東員町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今年度は財政調整基金へ　</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百万円積み立てを行い、特定目的基金においては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109</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百万円取り崩しを行った。基金全体としては、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百万円の減少となった。</a:t>
          </a:r>
        </a:p>
        <a:p>
          <a:endPar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老朽化した教育施設の長寿命化等の施設改修等に備えて、公共施設整備基金へ積み立てていく予定ではあるが、義務的経費の増加や、老朽化した施設の改修工事が予定されている事から、基金全体としては中期的には減少傾向となる見込み。</a:t>
          </a: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（基金の使途）</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公共施設整備基金　：　公共施設の計画的な整備の推進</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まちづくり基金　：　まちづくりを推進する事業</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墓地公園管理基金　：　墓地公園の適正管理</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森林環境譲与税基金　：　森林整備の推進</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石油貯蔵施設立地対策等交付金基金　：　消防力の増強に係る事業</a:t>
          </a:r>
        </a:p>
        <a:p>
          <a:endPar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公共施設整備基金　：　学校建設事業を実施するための財源として取り崩しを行い、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49</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百万円減少。</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まちづくり基金　：　道路維持管理ための財源として取り崩しを行い、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67</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百万円減少。</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墓地公園管理基金　：　墓地公園管理費用として取り崩しを行い、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百万円減少。</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森林環境譲与税基金　：　森林整備を効果的に実施するための財源として積立てを行い、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百万円増加。</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石油貯蔵施設立地対策等交付金基金　：　消防力強化のための財源として積立てを行い、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百万円増加。</a:t>
          </a:r>
        </a:p>
        <a:p>
          <a:endPar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公共施設整備基金　：　老朽化した公共施設の長寿命化等の施設改修に備えて、計画的に積み立てを行う。</a:t>
          </a: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今年度は財政調整基金へ</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百万円積み立てを行った。</a:t>
          </a:r>
        </a:p>
        <a:p>
          <a:endPar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財政調整基金の残高は、災害時に備え標準財政規模の２０％（約１３億円）を確保することとしている。義務的経費の増加等により、中期的には減少していく見込みであるが、投資的経費の平準化及び国県支出金等の確実な確保などにより、標準財政規模の２０％＋</a:t>
          </a:r>
          <a:r>
            <a:rPr kumimoji="1" lang="el-GR" altLang="ja-JP" sz="1300">
              <a:solidFill>
                <a:schemeClr val="dk1"/>
              </a:solidFill>
              <a:effectLst/>
              <a:latin typeface="ＭＳ Ｐゴシック" panose="020B0600070205080204" pitchFamily="50" charset="-128"/>
              <a:ea typeface="ＭＳ Ｐゴシック" panose="020B0600070205080204" pitchFamily="50" charset="-128"/>
              <a:cs typeface="+mn-cs"/>
            </a:rPr>
            <a:t>α</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を維持するように努める。</a:t>
          </a: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増減なし</a:t>
          </a:r>
        </a:p>
        <a:p>
          <a:endPar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経済事情の急激な変動等により著しく財源が不足する場合において、町債の償還の財源に充てるときに備え、適切に残高を確保する。</a:t>
          </a: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三重県東員町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25,737
24,964
22.68
11,821,316
10,812,925
954,553
6,959,360
7,171,615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300" b="0" i="0">
              <a:solidFill>
                <a:schemeClr val="dk1"/>
              </a:solidFill>
              <a:effectLst/>
              <a:latin typeface="ＭＳ Ｐゴシック" panose="020B0600070205080204" pitchFamily="50" charset="-128"/>
              <a:ea typeface="ＭＳ Ｐゴシック" panose="020B0600070205080204" pitchFamily="50" charset="-128"/>
              <a:cs typeface="+mn-cs"/>
            </a:rPr>
            <a:t>・財政力指数は</a:t>
          </a:r>
          <a:r>
            <a:rPr lang="en-US" altLang="ja-JP" sz="1300" b="0" i="0">
              <a:solidFill>
                <a:schemeClr val="dk1"/>
              </a:solidFill>
              <a:effectLst/>
              <a:latin typeface="ＭＳ Ｐゴシック" panose="020B0600070205080204" pitchFamily="50" charset="-128"/>
              <a:ea typeface="ＭＳ Ｐゴシック" panose="020B0600070205080204" pitchFamily="50" charset="-128"/>
              <a:cs typeface="+mn-cs"/>
            </a:rPr>
            <a:t>0.71</a:t>
          </a:r>
          <a:r>
            <a:rPr lang="ja-JP" altLang="en-US" sz="1300" b="0" i="0">
              <a:solidFill>
                <a:schemeClr val="dk1"/>
              </a:solidFill>
              <a:effectLst/>
              <a:latin typeface="ＭＳ Ｐゴシック" panose="020B0600070205080204" pitchFamily="50" charset="-128"/>
              <a:ea typeface="ＭＳ Ｐゴシック" panose="020B0600070205080204" pitchFamily="50" charset="-128"/>
              <a:cs typeface="+mn-cs"/>
            </a:rPr>
            <a:t>で、類似団体平均と同水準となった。直近</a:t>
          </a:r>
          <a:r>
            <a:rPr lang="en-US" altLang="ja-JP" sz="1300" b="0" i="0">
              <a:solidFill>
                <a:schemeClr val="dk1"/>
              </a:solidFill>
              <a:effectLst/>
              <a:latin typeface="ＭＳ Ｐゴシック" panose="020B0600070205080204" pitchFamily="50" charset="-128"/>
              <a:ea typeface="ＭＳ Ｐゴシック" panose="020B0600070205080204" pitchFamily="50" charset="-128"/>
              <a:cs typeface="+mn-cs"/>
            </a:rPr>
            <a:t>5</a:t>
          </a:r>
          <a:r>
            <a:rPr lang="ja-JP" altLang="en-US" sz="1300" b="0" i="0">
              <a:solidFill>
                <a:schemeClr val="dk1"/>
              </a:solidFill>
              <a:effectLst/>
              <a:latin typeface="ＭＳ Ｐゴシック" panose="020B0600070205080204" pitchFamily="50" charset="-128"/>
              <a:ea typeface="ＭＳ Ｐゴシック" panose="020B0600070205080204" pitchFamily="50" charset="-128"/>
              <a:cs typeface="+mn-cs"/>
            </a:rPr>
            <a:t>年は</a:t>
          </a:r>
          <a:r>
            <a:rPr lang="en-US" altLang="ja-JP" sz="1300" b="0" i="0">
              <a:solidFill>
                <a:schemeClr val="dk1"/>
              </a:solidFill>
              <a:effectLst/>
              <a:latin typeface="ＭＳ Ｐゴシック" panose="020B0600070205080204" pitchFamily="50" charset="-128"/>
              <a:ea typeface="ＭＳ Ｐゴシック" panose="020B0600070205080204" pitchFamily="50" charset="-128"/>
              <a:cs typeface="+mn-cs"/>
            </a:rPr>
            <a:t>0.78</a:t>
          </a:r>
          <a:r>
            <a:rPr lang="ja-JP" altLang="en-US" sz="1300" b="0" i="0">
              <a:solidFill>
                <a:schemeClr val="dk1"/>
              </a:solidFill>
              <a:effectLst/>
              <a:latin typeface="ＭＳ Ｐゴシック" panose="020B0600070205080204" pitchFamily="50" charset="-128"/>
              <a:ea typeface="ＭＳ Ｐゴシック" panose="020B0600070205080204" pitchFamily="50" charset="-128"/>
              <a:cs typeface="+mn-cs"/>
            </a:rPr>
            <a:t>から低下基調で推移したが、令和</a:t>
          </a:r>
          <a:r>
            <a:rPr lang="en-US" altLang="ja-JP" sz="1300" b="0" i="0">
              <a:solidFill>
                <a:schemeClr val="dk1"/>
              </a:solidFill>
              <a:effectLst/>
              <a:latin typeface="ＭＳ Ｐゴシック" panose="020B0600070205080204" pitchFamily="50" charset="-128"/>
              <a:ea typeface="ＭＳ Ｐゴシック" panose="020B0600070205080204" pitchFamily="50" charset="-128"/>
              <a:cs typeface="+mn-cs"/>
            </a:rPr>
            <a:t>6</a:t>
          </a:r>
          <a:r>
            <a:rPr lang="ja-JP" altLang="en-US" sz="1300" b="0" i="0">
              <a:solidFill>
                <a:schemeClr val="dk1"/>
              </a:solidFill>
              <a:effectLst/>
              <a:latin typeface="ＭＳ Ｐゴシック" panose="020B0600070205080204" pitchFamily="50" charset="-128"/>
              <a:ea typeface="ＭＳ Ｐゴシック" panose="020B0600070205080204" pitchFamily="50" charset="-128"/>
              <a:cs typeface="+mn-cs"/>
            </a:rPr>
            <a:t>年度は前年度</a:t>
          </a:r>
          <a:r>
            <a:rPr lang="en-US" altLang="ja-JP" sz="1300" b="0" i="0">
              <a:solidFill>
                <a:schemeClr val="dk1"/>
              </a:solidFill>
              <a:effectLst/>
              <a:latin typeface="ＭＳ Ｐゴシック" panose="020B0600070205080204" pitchFamily="50" charset="-128"/>
              <a:ea typeface="ＭＳ Ｐゴシック" panose="020B0600070205080204" pitchFamily="50" charset="-128"/>
              <a:cs typeface="+mn-cs"/>
            </a:rPr>
            <a:t>0.70</a:t>
          </a:r>
          <a:r>
            <a:rPr lang="ja-JP" altLang="en-US" sz="1300" b="0" i="0">
              <a:solidFill>
                <a:schemeClr val="dk1"/>
              </a:solidFill>
              <a:effectLst/>
              <a:latin typeface="ＭＳ Ｐゴシック" panose="020B0600070205080204" pitchFamily="50" charset="-128"/>
              <a:ea typeface="ＭＳ Ｐゴシック" panose="020B0600070205080204" pitchFamily="50" charset="-128"/>
              <a:cs typeface="+mn-cs"/>
            </a:rPr>
            <a:t>から</a:t>
          </a:r>
          <a:r>
            <a:rPr lang="en-US" altLang="ja-JP" sz="1300" b="0" i="0">
              <a:solidFill>
                <a:schemeClr val="dk1"/>
              </a:solidFill>
              <a:effectLst/>
              <a:latin typeface="ＭＳ Ｐゴシック" panose="020B0600070205080204" pitchFamily="50" charset="-128"/>
              <a:ea typeface="ＭＳ Ｐゴシック" panose="020B0600070205080204" pitchFamily="50" charset="-128"/>
              <a:cs typeface="+mn-cs"/>
            </a:rPr>
            <a:t>0.01</a:t>
          </a:r>
          <a:r>
            <a:rPr lang="ja-JP" altLang="en-US" sz="1300" b="0" i="0">
              <a:solidFill>
                <a:schemeClr val="dk1"/>
              </a:solidFill>
              <a:effectLst/>
              <a:latin typeface="ＭＳ Ｐゴシック" panose="020B0600070205080204" pitchFamily="50" charset="-128"/>
              <a:ea typeface="ＭＳ Ｐゴシック" panose="020B0600070205080204" pitchFamily="50" charset="-128"/>
              <a:cs typeface="+mn-cs"/>
            </a:rPr>
            <a:t>上昇した。</a:t>
          </a:r>
          <a:br>
            <a:rPr lang="ja-JP" altLang="en-US" sz="1300">
              <a:latin typeface="ＭＳ Ｐゴシック" panose="020B0600070205080204" pitchFamily="50" charset="-128"/>
              <a:ea typeface="ＭＳ Ｐゴシック" panose="020B0600070205080204" pitchFamily="50" charset="-128"/>
            </a:rPr>
          </a:br>
          <a:r>
            <a:rPr lang="ja-JP" altLang="en-US" sz="1300" b="0" i="0">
              <a:solidFill>
                <a:schemeClr val="dk1"/>
              </a:solidFill>
              <a:effectLst/>
              <a:latin typeface="ＭＳ Ｐゴシック" panose="020B0600070205080204" pitchFamily="50" charset="-128"/>
              <a:ea typeface="ＭＳ Ｐゴシック" panose="020B0600070205080204" pitchFamily="50" charset="-128"/>
              <a:cs typeface="+mn-cs"/>
            </a:rPr>
            <a:t>・高齢者人口の増加等に伴う基準財政需要額の増加が下押し要因となる一方、町税等の歳入確保が改善に影響していると考えられる。引き続き、徴収業務の強化や企業誘致等により税収基盤の確保に努める。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91722</xdr:rowOff>
    </xdr:from>
    <xdr:to>
      <xdr:col>23</xdr:col>
      <xdr:colOff>133350</xdr:colOff>
      <xdr:row>45</xdr:row>
      <xdr:rowOff>60678</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435372"/>
          <a:ext cx="0" cy="13405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32755</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4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60678</xdr:rowOff>
    </xdr:from>
    <xdr:to>
      <xdr:col>24</xdr:col>
      <xdr:colOff>12700</xdr:colOff>
      <xdr:row>45</xdr:row>
      <xdr:rowOff>60678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75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6649</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7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91722</xdr:rowOff>
    </xdr:from>
    <xdr:to>
      <xdr:col>24</xdr:col>
      <xdr:colOff>12700</xdr:colOff>
      <xdr:row>37</xdr:row>
      <xdr:rowOff>91722</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435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38805</xdr:rowOff>
    </xdr:from>
    <xdr:to>
      <xdr:col>23</xdr:col>
      <xdr:colOff>133350</xdr:colOff>
      <xdr:row>42</xdr:row>
      <xdr:rowOff>52211</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7239705"/>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131532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609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159455</xdr:rowOff>
    </xdr:from>
    <xdr:to>
      <xdr:col>23</xdr:col>
      <xdr:colOff>184150</xdr:colOff>
      <xdr:row>42</xdr:row>
      <xdr:rowOff>89605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25400</xdr:rowOff>
    </xdr:from>
    <xdr:to>
      <xdr:col>19</xdr:col>
      <xdr:colOff>133350</xdr:colOff>
      <xdr:row>42</xdr:row>
      <xdr:rowOff>52211</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226300"/>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14817</xdr:rowOff>
    </xdr:from>
    <xdr:to>
      <xdr:col>19</xdr:col>
      <xdr:colOff>184150</xdr:colOff>
      <xdr:row>42</xdr:row>
      <xdr:rowOff>116417</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101194</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3020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156633</xdr:rowOff>
    </xdr:from>
    <xdr:to>
      <xdr:col>15</xdr:col>
      <xdr:colOff>82550</xdr:colOff>
      <xdr:row>42</xdr:row>
      <xdr:rowOff>25400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18608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1411</xdr:rowOff>
    </xdr:from>
    <xdr:to>
      <xdr:col>15</xdr:col>
      <xdr:colOff>133350</xdr:colOff>
      <xdr:row>42</xdr:row>
      <xdr:rowOff>103011</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87788</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288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116417</xdr:rowOff>
    </xdr:from>
    <xdr:to>
      <xdr:col>11</xdr:col>
      <xdr:colOff>31750</xdr:colOff>
      <xdr:row>41</xdr:row>
      <xdr:rowOff>156633</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14586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159455</xdr:rowOff>
    </xdr:from>
    <xdr:to>
      <xdr:col>11</xdr:col>
      <xdr:colOff>82550</xdr:colOff>
      <xdr:row>42</xdr:row>
      <xdr:rowOff>89605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74382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27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105833</xdr:rowOff>
    </xdr:from>
    <xdr:to>
      <xdr:col>7</xdr:col>
      <xdr:colOff>31750</xdr:colOff>
      <xdr:row>42</xdr:row>
      <xdr:rowOff>35983</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20760</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159455</xdr:rowOff>
    </xdr:from>
    <xdr:to>
      <xdr:col>23</xdr:col>
      <xdr:colOff>184150</xdr:colOff>
      <xdr:row>42</xdr:row>
      <xdr:rowOff>89605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18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4532</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033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1411</xdr:rowOff>
    </xdr:from>
    <xdr:to>
      <xdr:col>19</xdr:col>
      <xdr:colOff>184150</xdr:colOff>
      <xdr:row>42</xdr:row>
      <xdr:rowOff>103011</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20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113188</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9711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146050</xdr:rowOff>
    </xdr:from>
    <xdr:to>
      <xdr:col>15</xdr:col>
      <xdr:colOff>133350</xdr:colOff>
      <xdr:row>42</xdr:row>
      <xdr:rowOff>76200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86377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105833</xdr:rowOff>
    </xdr:from>
    <xdr:to>
      <xdr:col>11</xdr:col>
      <xdr:colOff>82550</xdr:colOff>
      <xdr:row>42</xdr:row>
      <xdr:rowOff>35983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46160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65617</xdr:rowOff>
    </xdr:from>
    <xdr:to>
      <xdr:col>7</xdr:col>
      <xdr:colOff>31750</xdr:colOff>
      <xdr:row>41</xdr:row>
      <xdr:rowOff>167217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5944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・経常収支比率は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86.4%</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で前年度比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0.7</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ポイント改善し、類似団体平均</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87.8%</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1.4</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ポイント下回っている。</a:t>
          </a:r>
          <a:b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b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比率が上昇してきた背景として、公債費の負担に加え、物価上昇に伴う施設の電気代等の増加などにより経常的経費が増嵩したことが挙げられる。引き続き、事務事業の見直しを進め、施設運営の効率化等により経常的経費の削減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3810</xdr:rowOff>
    </xdr:from>
    <xdr:to>
      <xdr:col>23</xdr:col>
      <xdr:colOff>133350</xdr:colOff>
      <xdr:row>66</xdr:row>
      <xdr:rowOff>2117</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119360"/>
          <a:ext cx="0" cy="11984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145644</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289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2117</xdr:rowOff>
    </xdr:from>
    <xdr:to>
      <xdr:col>24</xdr:col>
      <xdr:colOff>12700</xdr:colOff>
      <xdr:row>66</xdr:row>
      <xdr:rowOff>2117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317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90187</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86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3810</xdr:rowOff>
    </xdr:from>
    <xdr:to>
      <xdr:col>24</xdr:col>
      <xdr:colOff>12700</xdr:colOff>
      <xdr:row>59</xdr:row>
      <xdr:rowOff>3810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11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20320</xdr:rowOff>
    </xdr:from>
    <xdr:to>
      <xdr:col>23</xdr:col>
      <xdr:colOff>133350</xdr:colOff>
      <xdr:row>62</xdr:row>
      <xdr:rowOff>48471</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0650220"/>
          <a:ext cx="838200" cy="28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169350</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6278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25823</xdr:rowOff>
    </xdr:from>
    <xdr:to>
      <xdr:col>23</xdr:col>
      <xdr:colOff>184150</xdr:colOff>
      <xdr:row>62</xdr:row>
      <xdr:rowOff>127423</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42969</xdr:rowOff>
    </xdr:from>
    <xdr:to>
      <xdr:col>19</xdr:col>
      <xdr:colOff>133350</xdr:colOff>
      <xdr:row>62</xdr:row>
      <xdr:rowOff>48471</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501419"/>
          <a:ext cx="889000" cy="176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5715</xdr:rowOff>
    </xdr:from>
    <xdr:to>
      <xdr:col>19</xdr:col>
      <xdr:colOff>184150</xdr:colOff>
      <xdr:row>62</xdr:row>
      <xdr:rowOff>107315</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63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92092</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721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170180</xdr:rowOff>
    </xdr:from>
    <xdr:to>
      <xdr:col>15</xdr:col>
      <xdr:colOff>82550</xdr:colOff>
      <xdr:row>61</xdr:row>
      <xdr:rowOff>42969</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457180"/>
          <a:ext cx="889000" cy="44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5715</xdr:rowOff>
    </xdr:from>
    <xdr:to>
      <xdr:col>15</xdr:col>
      <xdr:colOff>133350</xdr:colOff>
      <xdr:row>62</xdr:row>
      <xdr:rowOff>107315</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63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92092</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72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170180</xdr:rowOff>
    </xdr:from>
    <xdr:to>
      <xdr:col>11</xdr:col>
      <xdr:colOff>31750</xdr:colOff>
      <xdr:row>62</xdr:row>
      <xdr:rowOff>128905</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457180"/>
          <a:ext cx="889000" cy="301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36406</xdr:rowOff>
    </xdr:from>
    <xdr:to>
      <xdr:col>11</xdr:col>
      <xdr:colOff>82550</xdr:colOff>
      <xdr:row>61</xdr:row>
      <xdr:rowOff>138006</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494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122783</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581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45931</xdr:rowOff>
    </xdr:from>
    <xdr:to>
      <xdr:col>7</xdr:col>
      <xdr:colOff>31750</xdr:colOff>
      <xdr:row>62</xdr:row>
      <xdr:rowOff>147531</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675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157708</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444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140970</xdr:rowOff>
    </xdr:from>
    <xdr:to>
      <xdr:col>23</xdr:col>
      <xdr:colOff>184150</xdr:colOff>
      <xdr:row>62</xdr:row>
      <xdr:rowOff>71120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157497</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444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169121</xdr:rowOff>
    </xdr:from>
    <xdr:to>
      <xdr:col>19</xdr:col>
      <xdr:colOff>184150</xdr:colOff>
      <xdr:row>62</xdr:row>
      <xdr:rowOff>99271</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627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109448</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3964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163619</xdr:rowOff>
    </xdr:from>
    <xdr:to>
      <xdr:col>15</xdr:col>
      <xdr:colOff>133350</xdr:colOff>
      <xdr:row>61</xdr:row>
      <xdr:rowOff>93769</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450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103946</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219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119380</xdr:rowOff>
    </xdr:from>
    <xdr:to>
      <xdr:col>11</xdr:col>
      <xdr:colOff>82550</xdr:colOff>
      <xdr:row>61</xdr:row>
      <xdr:rowOff>49530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40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59707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17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78105</xdr:rowOff>
    </xdr:from>
    <xdr:to>
      <xdr:col>7</xdr:col>
      <xdr:colOff>31750</xdr:colOff>
      <xdr:row>63</xdr:row>
      <xdr:rowOff>8255</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70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164482</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794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[163,765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・人口</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人当たりの人件費・物件費等決算額は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163,765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円で前年度から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139</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円減少し、類似団体平均</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164,195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430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円下回った。</a:t>
          </a:r>
          <a:b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b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前年度までの増加要因として、会計年度任用職員の増員等に伴う人件費の増や、物価上昇に伴う委託料等の物件費の増が影響していると考えられる。今後も事務事業の合理化を推進するとともに物件費の縮減を図り、適正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50693</xdr:rowOff>
    </xdr:from>
    <xdr:to>
      <xdr:col>23</xdr:col>
      <xdr:colOff>133350</xdr:colOff>
      <xdr:row>89</xdr:row>
      <xdr:rowOff>145222</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38143"/>
          <a:ext cx="0" cy="14661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117299</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76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145222</xdr:rowOff>
    </xdr:from>
    <xdr:to>
      <xdr:col>24</xdr:col>
      <xdr:colOff>12700</xdr:colOff>
      <xdr:row>89</xdr:row>
      <xdr:rowOff>145222</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40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137070</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68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50693</xdr:rowOff>
    </xdr:from>
    <xdr:to>
      <xdr:col>24</xdr:col>
      <xdr:colOff>12700</xdr:colOff>
      <xdr:row>81</xdr:row>
      <xdr:rowOff>50693</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38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94760</xdr:rowOff>
    </xdr:from>
    <xdr:to>
      <xdr:col>23</xdr:col>
      <xdr:colOff>133350</xdr:colOff>
      <xdr:row>84</xdr:row>
      <xdr:rowOff>96101</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4114800" y="14496560"/>
          <a:ext cx="838200" cy="1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20187</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4219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48110</xdr:rowOff>
    </xdr:from>
    <xdr:to>
      <xdr:col>23</xdr:col>
      <xdr:colOff>184150</xdr:colOff>
      <xdr:row>84</xdr:row>
      <xdr:rowOff>149710</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449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42002</xdr:rowOff>
    </xdr:from>
    <xdr:to>
      <xdr:col>19</xdr:col>
      <xdr:colOff>133350</xdr:colOff>
      <xdr:row>84</xdr:row>
      <xdr:rowOff>96101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443802"/>
          <a:ext cx="889000" cy="54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154032</xdr:rowOff>
    </xdr:from>
    <xdr:to>
      <xdr:col>19</xdr:col>
      <xdr:colOff>184150</xdr:colOff>
      <xdr:row>84</xdr:row>
      <xdr:rowOff>84182</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38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94359</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1532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109375</xdr:rowOff>
    </xdr:from>
    <xdr:to>
      <xdr:col>15</xdr:col>
      <xdr:colOff>82550</xdr:colOff>
      <xdr:row>84</xdr:row>
      <xdr:rowOff>42002</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339725"/>
          <a:ext cx="889000" cy="104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126447</xdr:rowOff>
    </xdr:from>
    <xdr:to>
      <xdr:col>15</xdr:col>
      <xdr:colOff>133350</xdr:colOff>
      <xdr:row>84</xdr:row>
      <xdr:rowOff>56597</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356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66774</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125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82986</xdr:rowOff>
    </xdr:from>
    <xdr:to>
      <xdr:col>11</xdr:col>
      <xdr:colOff>31750</xdr:colOff>
      <xdr:row>83</xdr:row>
      <xdr:rowOff>109375</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313336"/>
          <a:ext cx="889000" cy="26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62956</xdr:rowOff>
    </xdr:from>
    <xdr:to>
      <xdr:col>11</xdr:col>
      <xdr:colOff>82550</xdr:colOff>
      <xdr:row>83</xdr:row>
      <xdr:rowOff>164556</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293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149333</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379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142539</xdr:rowOff>
    </xdr:from>
    <xdr:to>
      <xdr:col>7</xdr:col>
      <xdr:colOff>31750</xdr:colOff>
      <xdr:row>83</xdr:row>
      <xdr:rowOff>72689</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201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82866</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97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43960</xdr:rowOff>
    </xdr:from>
    <xdr:to>
      <xdr:col>23</xdr:col>
      <xdr:colOff>184150</xdr:colOff>
      <xdr:row>84</xdr:row>
      <xdr:rowOff>145560</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44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60487</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29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45301</xdr:rowOff>
    </xdr:from>
    <xdr:to>
      <xdr:col>19</xdr:col>
      <xdr:colOff>184150</xdr:colOff>
      <xdr:row>84</xdr:row>
      <xdr:rowOff>146901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447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131678</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5334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162652</xdr:rowOff>
    </xdr:from>
    <xdr:to>
      <xdr:col>15</xdr:col>
      <xdr:colOff>133350</xdr:colOff>
      <xdr:row>84</xdr:row>
      <xdr:rowOff>92802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393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77579</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479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58575</xdr:rowOff>
    </xdr:from>
    <xdr:to>
      <xdr:col>11</xdr:col>
      <xdr:colOff>82550</xdr:colOff>
      <xdr:row>83</xdr:row>
      <xdr:rowOff>160175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288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170352</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057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32186</xdr:rowOff>
    </xdr:from>
    <xdr:to>
      <xdr:col>7</xdr:col>
      <xdr:colOff>31750</xdr:colOff>
      <xdr:row>83</xdr:row>
      <xdr:rowOff>133786</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262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118563</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348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ラスパイレス指数を挙げる原因となる経験年数の長い職員の割合が高くなっているため、類似団体内平均を上回っている。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今後も民間準拠の基本理念に基づき、人事院勧告に準じた給与改定を行うとともに、国の給与制度に準拠するよう給与水準の適正化を図る。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9979</xdr:rowOff>
    </xdr:from>
    <xdr:to>
      <xdr:col>81</xdr:col>
      <xdr:colOff>44450</xdr:colOff>
      <xdr:row>88</xdr:row>
      <xdr:rowOff>120650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25979"/>
          <a:ext cx="0" cy="14822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92727</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18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120650</xdr:rowOff>
    </xdr:from>
    <xdr:to>
      <xdr:col>81</xdr:col>
      <xdr:colOff>133350</xdr:colOff>
      <xdr:row>88</xdr:row>
      <xdr:rowOff>120650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0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96356</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469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9979</xdr:rowOff>
    </xdr:from>
    <xdr:to>
      <xdr:col>81</xdr:col>
      <xdr:colOff>133350</xdr:colOff>
      <xdr:row>80</xdr:row>
      <xdr:rowOff>9979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25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16329</xdr:rowOff>
    </xdr:from>
    <xdr:to>
      <xdr:col>81</xdr:col>
      <xdr:colOff>44450</xdr:colOff>
      <xdr:row>87</xdr:row>
      <xdr:rowOff>68036</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932479"/>
          <a:ext cx="8382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31948</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433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16329</xdr:rowOff>
    </xdr:from>
    <xdr:to>
      <xdr:col>77</xdr:col>
      <xdr:colOff>44450</xdr:colOff>
      <xdr:row>87</xdr:row>
      <xdr:rowOff>154214</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932479"/>
          <a:ext cx="889000" cy="137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15421</xdr:rowOff>
    </xdr:from>
    <xdr:to>
      <xdr:col>77</xdr:col>
      <xdr:colOff>95250</xdr:colOff>
      <xdr:row>85</xdr:row>
      <xdr:rowOff>117021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127198</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3575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154214</xdr:rowOff>
    </xdr:from>
    <xdr:to>
      <xdr:col>72</xdr:col>
      <xdr:colOff>203200</xdr:colOff>
      <xdr:row>88</xdr:row>
      <xdr:rowOff>155121</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5070364"/>
          <a:ext cx="8890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32657</xdr:rowOff>
    </xdr:from>
    <xdr:to>
      <xdr:col>73</xdr:col>
      <xdr:colOff>44450</xdr:colOff>
      <xdr:row>85</xdr:row>
      <xdr:rowOff>134257</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144434</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37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155121</xdr:rowOff>
    </xdr:from>
    <xdr:to>
      <xdr:col>68</xdr:col>
      <xdr:colOff>152400</xdr:colOff>
      <xdr:row>89</xdr:row>
      <xdr:rowOff>52614</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5242721"/>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67129</xdr:rowOff>
    </xdr:from>
    <xdr:to>
      <xdr:col>68</xdr:col>
      <xdr:colOff>203200</xdr:colOff>
      <xdr:row>85</xdr:row>
      <xdr:rowOff>168729</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7456</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49893</xdr:rowOff>
    </xdr:from>
    <xdr:to>
      <xdr:col>64</xdr:col>
      <xdr:colOff>152400</xdr:colOff>
      <xdr:row>85</xdr:row>
      <xdr:rowOff>151493</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161670</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17236</xdr:rowOff>
    </xdr:from>
    <xdr:to>
      <xdr:col>81</xdr:col>
      <xdr:colOff>95250</xdr:colOff>
      <xdr:row>87</xdr:row>
      <xdr:rowOff>118836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93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160763</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905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136979</xdr:rowOff>
    </xdr:from>
    <xdr:to>
      <xdr:col>77</xdr:col>
      <xdr:colOff>95250</xdr:colOff>
      <xdr:row>87</xdr:row>
      <xdr:rowOff>67129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881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51906</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9680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103414</xdr:rowOff>
    </xdr:from>
    <xdr:to>
      <xdr:col>73</xdr:col>
      <xdr:colOff>44450</xdr:colOff>
      <xdr:row>88</xdr:row>
      <xdr:rowOff>33564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501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18341</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5105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104321</xdr:rowOff>
    </xdr:from>
    <xdr:to>
      <xdr:col>68</xdr:col>
      <xdr:colOff>203200</xdr:colOff>
      <xdr:row>89</xdr:row>
      <xdr:rowOff>34471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5191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19248</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5278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89</xdr:row>
      <xdr:rowOff>1814</xdr:rowOff>
    </xdr:from>
    <xdr:to>
      <xdr:col>64</xdr:col>
      <xdr:colOff>152400</xdr:colOff>
      <xdr:row>89</xdr:row>
      <xdr:rowOff>103414</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5260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88191</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5347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子育て支援の充実のため保育園及び幼稚園の職員の配置に重点を置くなど、行政需要や行政サービスの現状を見ながら、適切な定員管理に努めている。</a:t>
          </a:r>
        </a:p>
        <a:p>
          <a:r>
            <a:rPr kumimoji="1" lang="ja-JP" altLang="en-US" sz="1300">
              <a:latin typeface="ＭＳ Ｐゴシック" panose="020B0600070205080204" pitchFamily="50" charset="-128"/>
              <a:ea typeface="ＭＳ Ｐゴシック" panose="020B0600070205080204" pitchFamily="50" charset="-128"/>
            </a:rPr>
            <a:t>　前年度と比較して</a:t>
          </a:r>
          <a:r>
            <a:rPr kumimoji="1" lang="en-US" altLang="ja-JP" sz="1300">
              <a:latin typeface="ＭＳ Ｐゴシック" panose="020B0600070205080204" pitchFamily="50" charset="-128"/>
              <a:ea typeface="ＭＳ Ｐゴシック" panose="020B0600070205080204" pitchFamily="50" charset="-128"/>
            </a:rPr>
            <a:t>0.11</a:t>
          </a:r>
          <a:r>
            <a:rPr kumimoji="1" lang="ja-JP" altLang="en-US" sz="1300">
              <a:latin typeface="ＭＳ Ｐゴシック" panose="020B0600070205080204" pitchFamily="50" charset="-128"/>
              <a:ea typeface="ＭＳ Ｐゴシック" panose="020B0600070205080204" pitchFamily="50" charset="-128"/>
            </a:rPr>
            <a:t>人増加しており、今年度も類似団体内平均を上回っているため、今後も住民サービスの向上を図りつつ、適切な定員管理に努める。</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170090</xdr:rowOff>
    </xdr:from>
    <xdr:to>
      <xdr:col>81</xdr:col>
      <xdr:colOff>44450</xdr:colOff>
      <xdr:row>68</xdr:row>
      <xdr:rowOff>74023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14190"/>
          <a:ext cx="0" cy="16184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46100</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704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74023</xdr:rowOff>
    </xdr:from>
    <xdr:to>
      <xdr:col>81</xdr:col>
      <xdr:colOff>133350</xdr:colOff>
      <xdr:row>68</xdr:row>
      <xdr:rowOff>74023</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732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85017</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857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170090</xdr:rowOff>
    </xdr:from>
    <xdr:to>
      <xdr:col>81</xdr:col>
      <xdr:colOff>133350</xdr:colOff>
      <xdr:row>58</xdr:row>
      <xdr:rowOff>170090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14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1360</xdr:rowOff>
    </xdr:from>
    <xdr:to>
      <xdr:col>81</xdr:col>
      <xdr:colOff>44450</xdr:colOff>
      <xdr:row>62</xdr:row>
      <xdr:rowOff>20320</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631260"/>
          <a:ext cx="838200" cy="18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114408</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4014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97881</xdr:rowOff>
    </xdr:from>
    <xdr:to>
      <xdr:col>81</xdr:col>
      <xdr:colOff>95250</xdr:colOff>
      <xdr:row>62</xdr:row>
      <xdr:rowOff>28031</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56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167640</xdr:rowOff>
    </xdr:from>
    <xdr:to>
      <xdr:col>77</xdr:col>
      <xdr:colOff>44450</xdr:colOff>
      <xdr:row>62</xdr:row>
      <xdr:rowOff>1360</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626090"/>
          <a:ext cx="889000" cy="5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104775</xdr:rowOff>
    </xdr:from>
    <xdr:to>
      <xdr:col>77</xdr:col>
      <xdr:colOff>95250</xdr:colOff>
      <xdr:row>62</xdr:row>
      <xdr:rowOff>34925</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6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45102</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3321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167640</xdr:rowOff>
    </xdr:from>
    <xdr:to>
      <xdr:col>72</xdr:col>
      <xdr:colOff>203200</xdr:colOff>
      <xdr:row>62</xdr:row>
      <xdr:rowOff>11702</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flipV="1">
          <a:off x="14401800" y="10626090"/>
          <a:ext cx="889000" cy="15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80645</xdr:rowOff>
    </xdr:from>
    <xdr:to>
      <xdr:col>73</xdr:col>
      <xdr:colOff>44450</xdr:colOff>
      <xdr:row>62</xdr:row>
      <xdr:rowOff>10795</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53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20972</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307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8255</xdr:rowOff>
    </xdr:from>
    <xdr:to>
      <xdr:col>68</xdr:col>
      <xdr:colOff>152400</xdr:colOff>
      <xdr:row>62</xdr:row>
      <xdr:rowOff>11702</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638155"/>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70303</xdr:rowOff>
    </xdr:from>
    <xdr:to>
      <xdr:col>68</xdr:col>
      <xdr:colOff>203200</xdr:colOff>
      <xdr:row>62</xdr:row>
      <xdr:rowOff>453</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528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10630</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297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25491</xdr:rowOff>
    </xdr:from>
    <xdr:to>
      <xdr:col>64</xdr:col>
      <xdr:colOff>152400</xdr:colOff>
      <xdr:row>61</xdr:row>
      <xdr:rowOff>127091</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48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137268</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252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140970</xdr:rowOff>
    </xdr:from>
    <xdr:to>
      <xdr:col>81</xdr:col>
      <xdr:colOff>95250</xdr:colOff>
      <xdr:row>62</xdr:row>
      <xdr:rowOff>71120</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113047</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57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122010</xdr:rowOff>
    </xdr:from>
    <xdr:to>
      <xdr:col>77</xdr:col>
      <xdr:colOff>95250</xdr:colOff>
      <xdr:row>62</xdr:row>
      <xdr:rowOff>52160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58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36937</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666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116840</xdr:rowOff>
    </xdr:from>
    <xdr:to>
      <xdr:col>73</xdr:col>
      <xdr:colOff>44450</xdr:colOff>
      <xdr:row>62</xdr:row>
      <xdr:rowOff>46990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5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31767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66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132352</xdr:rowOff>
    </xdr:from>
    <xdr:to>
      <xdr:col>68</xdr:col>
      <xdr:colOff>203200</xdr:colOff>
      <xdr:row>62</xdr:row>
      <xdr:rowOff>62502</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590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47279</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677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128905</xdr:rowOff>
    </xdr:from>
    <xdr:to>
      <xdr:col>64</xdr:col>
      <xdr:colOff>152400</xdr:colOff>
      <xdr:row>62</xdr:row>
      <xdr:rowOff>59055</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587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43832</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673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・実質公債費比率は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で前年度から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0.4</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ポイント上昇したが、類似団体平均</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ポイント下回っている。</a:t>
          </a:r>
          <a:b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b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地方債発行額の増加に伴い元利償還負担が増えていることが上昇要因であり、公共施設の老朽化に対応した改修等により今後も起債が必要となることから、比率の上昇が見込まれる。引き続き、的確な事業の選択により、起債に大きく依存しない財政運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6" name="公債費負担の状況グラフ枠">
          <a:extLst>
            <a:ext uri="{FF2B5EF4-FFF2-40B4-BE49-F238E27FC236}">
              <a16:creationId xmlns:a16="http://schemas.microsoft.com/office/drawing/2014/main" id="{00000000-0008-0000-0300-000078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108204</xdr:rowOff>
    </xdr:from>
    <xdr:to>
      <xdr:col>81</xdr:col>
      <xdr:colOff>44450</xdr:colOff>
      <xdr:row>45</xdr:row>
      <xdr:rowOff>99822</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flipV="1">
          <a:off x="17018000" y="6280404"/>
          <a:ext cx="0" cy="15346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71899</xdr:rowOff>
    </xdr:from>
    <xdr:ext cx="762000" cy="259045"/>
    <xdr:sp macro="" textlink="">
      <xdr:nvSpPr>
        <xdr:cNvPr id="378" name="公債費負担の状況最小値テキスト">
          <a:extLst>
            <a:ext uri="{FF2B5EF4-FFF2-40B4-BE49-F238E27FC236}">
              <a16:creationId xmlns:a16="http://schemas.microsoft.com/office/drawing/2014/main" id="{00000000-0008-0000-0300-00007A010000}"/>
            </a:ext>
          </a:extLst>
        </xdr:cNvPr>
        <xdr:cNvSpPr txBox="1"/>
      </xdr:nvSpPr>
      <xdr:spPr>
        <a:xfrm>
          <a:off x="17106900" y="778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99822</xdr:rowOff>
    </xdr:from>
    <xdr:to>
      <xdr:col>81</xdr:col>
      <xdr:colOff>133350</xdr:colOff>
      <xdr:row>45</xdr:row>
      <xdr:rowOff>99822</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7815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23131</xdr:rowOff>
    </xdr:from>
    <xdr:ext cx="762000" cy="259045"/>
    <xdr:sp macro="" textlink="">
      <xdr:nvSpPr>
        <xdr:cNvPr id="380" name="公債費負担の状況最大値テキスト">
          <a:extLst>
            <a:ext uri="{FF2B5EF4-FFF2-40B4-BE49-F238E27FC236}">
              <a16:creationId xmlns:a16="http://schemas.microsoft.com/office/drawing/2014/main" id="{00000000-0008-0000-0300-00007C010000}"/>
            </a:ext>
          </a:extLst>
        </xdr:cNvPr>
        <xdr:cNvSpPr txBox="1"/>
      </xdr:nvSpPr>
      <xdr:spPr>
        <a:xfrm>
          <a:off x="17106900" y="602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108204</xdr:rowOff>
    </xdr:from>
    <xdr:to>
      <xdr:col>81</xdr:col>
      <xdr:colOff>133350</xdr:colOff>
      <xdr:row>36</xdr:row>
      <xdr:rowOff>108204</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929100" y="628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93472</xdr:rowOff>
    </xdr:from>
    <xdr:to>
      <xdr:col>81</xdr:col>
      <xdr:colOff>44450</xdr:colOff>
      <xdr:row>38</xdr:row>
      <xdr:rowOff>132080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179800" y="6608572"/>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132859</xdr:rowOff>
    </xdr:from>
    <xdr:ext cx="762000" cy="259045"/>
    <xdr:sp macro="" textlink="">
      <xdr:nvSpPr>
        <xdr:cNvPr id="383" name="公債費負担の状況平均値テキスト">
          <a:extLst>
            <a:ext uri="{FF2B5EF4-FFF2-40B4-BE49-F238E27FC236}">
              <a16:creationId xmlns:a16="http://schemas.microsoft.com/office/drawing/2014/main" id="{00000000-0008-0000-0300-00007F010000}"/>
            </a:ext>
          </a:extLst>
        </xdr:cNvPr>
        <xdr:cNvSpPr txBox="1"/>
      </xdr:nvSpPr>
      <xdr:spPr>
        <a:xfrm>
          <a:off x="17106900" y="68194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160782</xdr:rowOff>
    </xdr:from>
    <xdr:to>
      <xdr:col>81</xdr:col>
      <xdr:colOff>95250</xdr:colOff>
      <xdr:row>40</xdr:row>
      <xdr:rowOff>90932</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9672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45212</xdr:rowOff>
    </xdr:from>
    <xdr:to>
      <xdr:col>77</xdr:col>
      <xdr:colOff>44450</xdr:colOff>
      <xdr:row>38</xdr:row>
      <xdr:rowOff>93472</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5290800" y="6560312"/>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151130</xdr:rowOff>
    </xdr:from>
    <xdr:to>
      <xdr:col>77</xdr:col>
      <xdr:colOff>95250</xdr:colOff>
      <xdr:row>40</xdr:row>
      <xdr:rowOff>81280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61290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66057</xdr:rowOff>
    </xdr:from>
    <xdr:ext cx="7366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5798800" y="6924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6604</xdr:rowOff>
    </xdr:from>
    <xdr:to>
      <xdr:col>72</xdr:col>
      <xdr:colOff>203200</xdr:colOff>
      <xdr:row>38</xdr:row>
      <xdr:rowOff>45212</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4401800" y="6521704"/>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112522</xdr:rowOff>
    </xdr:from>
    <xdr:to>
      <xdr:col>73</xdr:col>
      <xdr:colOff>44450</xdr:colOff>
      <xdr:row>40</xdr:row>
      <xdr:rowOff>42672</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5240000" y="679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27449</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909800" y="6885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158750</xdr:rowOff>
    </xdr:from>
    <xdr:to>
      <xdr:col>68</xdr:col>
      <xdr:colOff>152400</xdr:colOff>
      <xdr:row>38</xdr:row>
      <xdr:rowOff>6604</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3512800" y="6502400"/>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93218</xdr:rowOff>
    </xdr:from>
    <xdr:to>
      <xdr:col>68</xdr:col>
      <xdr:colOff>203200</xdr:colOff>
      <xdr:row>40</xdr:row>
      <xdr:rowOff>23368</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4351000" y="67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8145</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020800" y="6866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93218</xdr:rowOff>
    </xdr:from>
    <xdr:to>
      <xdr:col>64</xdr:col>
      <xdr:colOff>152400</xdr:colOff>
      <xdr:row>40</xdr:row>
      <xdr:rowOff>23368</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3462000" y="67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8145</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131800" y="6866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81280</xdr:rowOff>
    </xdr:from>
    <xdr:to>
      <xdr:col>81</xdr:col>
      <xdr:colOff>95250</xdr:colOff>
      <xdr:row>39</xdr:row>
      <xdr:rowOff>11430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967200" y="659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97807</xdr:rowOff>
    </xdr:from>
    <xdr:ext cx="762000" cy="259045"/>
    <xdr:sp macro="" textlink="">
      <xdr:nvSpPr>
        <xdr:cNvPr id="402" name="公債費負担の状況該当値テキスト">
          <a:extLst>
            <a:ext uri="{FF2B5EF4-FFF2-40B4-BE49-F238E27FC236}">
              <a16:creationId xmlns:a16="http://schemas.microsoft.com/office/drawing/2014/main" id="{00000000-0008-0000-0300-000092010000}"/>
            </a:ext>
          </a:extLst>
        </xdr:cNvPr>
        <xdr:cNvSpPr txBox="1"/>
      </xdr:nvSpPr>
      <xdr:spPr>
        <a:xfrm>
          <a:off x="17106900" y="644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42672</xdr:rowOff>
    </xdr:from>
    <xdr:to>
      <xdr:col>77</xdr:col>
      <xdr:colOff>95250</xdr:colOff>
      <xdr:row>38</xdr:row>
      <xdr:rowOff>144272</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6129000" y="6557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154449</xdr:rowOff>
    </xdr:from>
    <xdr:ext cx="7366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798800" y="6326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165862</xdr:rowOff>
    </xdr:from>
    <xdr:to>
      <xdr:col>73</xdr:col>
      <xdr:colOff>44450</xdr:colOff>
      <xdr:row>38</xdr:row>
      <xdr:rowOff>96012</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5240000" y="6509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106189</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909800" y="6278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127254</xdr:rowOff>
    </xdr:from>
    <xdr:to>
      <xdr:col>68</xdr:col>
      <xdr:colOff>203200</xdr:colOff>
      <xdr:row>38</xdr:row>
      <xdr:rowOff>57404</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4351000" y="6470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67581</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4020800" y="6239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107950</xdr:rowOff>
    </xdr:from>
    <xdr:to>
      <xdr:col>64</xdr:col>
      <xdr:colOff>152400</xdr:colOff>
      <xdr:row>38</xdr:row>
      <xdr:rowOff>38100</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34620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48277</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131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負債の償還に充てることができる基金等が、将来負担すべき実質的な負債を上回るため比率が生じない。</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今後も将来世代への負担を抑えるような適切な事業の選択を行い、財政の健全化を図る。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a:extLst>
            <a:ext uri="{FF2B5EF4-FFF2-40B4-BE49-F238E27FC236}">
              <a16:creationId xmlns:a16="http://schemas.microsoft.com/office/drawing/2014/main" id="{00000000-0008-0000-0300-0000B8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64710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7018000" y="2313214"/>
          <a:ext cx="0" cy="16948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36787</xdr:rowOff>
    </xdr:from>
    <xdr:ext cx="762000" cy="259045"/>
    <xdr:sp macro="" textlink="">
      <xdr:nvSpPr>
        <xdr:cNvPr id="442" name="将来負担の状況最小値テキスト">
          <a:extLst>
            <a:ext uri="{FF2B5EF4-FFF2-40B4-BE49-F238E27FC236}">
              <a16:creationId xmlns:a16="http://schemas.microsoft.com/office/drawing/2014/main" id="{00000000-0008-0000-0300-0000BA010000}"/>
            </a:ext>
          </a:extLst>
        </xdr:cNvPr>
        <xdr:cNvSpPr txBox="1"/>
      </xdr:nvSpPr>
      <xdr:spPr>
        <a:xfrm>
          <a:off x="17106900" y="398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64710</xdr:rowOff>
    </xdr:from>
    <xdr:to>
      <xdr:col>81</xdr:col>
      <xdr:colOff>133350</xdr:colOff>
      <xdr:row>23</xdr:row>
      <xdr:rowOff>64710</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4008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4" name="将来負担の状況最大値テキスト">
          <a:extLst>
            <a:ext uri="{FF2B5EF4-FFF2-40B4-BE49-F238E27FC236}">
              <a16:creationId xmlns:a16="http://schemas.microsoft.com/office/drawing/2014/main" id="{00000000-0008-0000-0300-0000BC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108252</xdr:rowOff>
    </xdr:from>
    <xdr:to>
      <xdr:col>68</xdr:col>
      <xdr:colOff>203200</xdr:colOff>
      <xdr:row>14</xdr:row>
      <xdr:rowOff>38402</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4351000" y="2337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48579</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020800" y="2105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158810</xdr:rowOff>
    </xdr:from>
    <xdr:to>
      <xdr:col>64</xdr:col>
      <xdr:colOff>152400</xdr:colOff>
      <xdr:row>14</xdr:row>
      <xdr:rowOff>88960</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3462000" y="238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99137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131800" y="2156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三重県東員町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25,737
24,964
22.68
11,821,316
10,812,925
954,553
6,959,360
7,171,615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・人件費は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で前年度と同水準であり、類似団体平均を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3.8%</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上回っている。直近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年では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32.5%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から低下してきたものの、引き続き類似団体平均を大きく上回る状況にある。</a:t>
          </a:r>
          <a:b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b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・主な要因としては、町内の保育園及び幼稚園が公立のみであることや経験年数の長い職員が多数在籍していることが考えられる。 今後も事務事業に合わせた適正な定員管理に努める。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58420</xdr:rowOff>
    </xdr:from>
    <xdr:to>
      <xdr:col>24</xdr:col>
      <xdr:colOff>25400</xdr:colOff>
      <xdr:row>42</xdr:row>
      <xdr:rowOff>43180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8772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15257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21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43180</xdr:rowOff>
    </xdr:from>
    <xdr:to>
      <xdr:col>24</xdr:col>
      <xdr:colOff>114300</xdr:colOff>
      <xdr:row>42</xdr:row>
      <xdr:rowOff>43180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24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144797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631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58420</xdr:rowOff>
    </xdr:from>
    <xdr:to>
      <xdr:col>24</xdr:col>
      <xdr:colOff>114300</xdr:colOff>
      <xdr:row>34</xdr:row>
      <xdr:rowOff>58420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87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69850</xdr:rowOff>
    </xdr:from>
    <xdr:to>
      <xdr:col>24</xdr:col>
      <xdr:colOff>25400</xdr:colOff>
      <xdr:row>39</xdr:row>
      <xdr:rowOff>69850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7564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88917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611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72390</xdr:rowOff>
    </xdr:from>
    <xdr:to>
      <xdr:col>24</xdr:col>
      <xdr:colOff>76200</xdr:colOff>
      <xdr:row>38</xdr:row>
      <xdr:rowOff>2540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69850</xdr:rowOff>
    </xdr:from>
    <xdr:to>
      <xdr:col>19</xdr:col>
      <xdr:colOff>187325</xdr:colOff>
      <xdr:row>39</xdr:row>
      <xdr:rowOff>85090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7564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11430</xdr:rowOff>
    </xdr:from>
    <xdr:to>
      <xdr:col>20</xdr:col>
      <xdr:colOff>38100</xdr:colOff>
      <xdr:row>37</xdr:row>
      <xdr:rowOff>113030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123207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123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85090</xdr:rowOff>
    </xdr:from>
    <xdr:to>
      <xdr:col>15</xdr:col>
      <xdr:colOff>98425</xdr:colOff>
      <xdr:row>39</xdr:row>
      <xdr:rowOff>100330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7716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11430</xdr:rowOff>
    </xdr:from>
    <xdr:to>
      <xdr:col>15</xdr:col>
      <xdr:colOff>149225</xdr:colOff>
      <xdr:row>37</xdr:row>
      <xdr:rowOff>113030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123207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12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100330</xdr:rowOff>
    </xdr:from>
    <xdr:to>
      <xdr:col>11</xdr:col>
      <xdr:colOff>9525</xdr:colOff>
      <xdr:row>40</xdr:row>
      <xdr:rowOff>127000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786880"/>
          <a:ext cx="8890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137160</xdr:rowOff>
    </xdr:from>
    <xdr:to>
      <xdr:col>11</xdr:col>
      <xdr:colOff>60325</xdr:colOff>
      <xdr:row>37</xdr:row>
      <xdr:rowOff>67310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77487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7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41910</xdr:rowOff>
    </xdr:from>
    <xdr:to>
      <xdr:col>6</xdr:col>
      <xdr:colOff>171450</xdr:colOff>
      <xdr:row>37</xdr:row>
      <xdr:rowOff>143510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153687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15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19050</xdr:rowOff>
    </xdr:from>
    <xdr:to>
      <xdr:col>24</xdr:col>
      <xdr:colOff>76200</xdr:colOff>
      <xdr:row>39</xdr:row>
      <xdr:rowOff>120650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70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162577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67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19050</xdr:rowOff>
    </xdr:from>
    <xdr:to>
      <xdr:col>20</xdr:col>
      <xdr:colOff>38100</xdr:colOff>
      <xdr:row>39</xdr:row>
      <xdr:rowOff>120650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70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105427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79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34290</xdr:rowOff>
    </xdr:from>
    <xdr:to>
      <xdr:col>15</xdr:col>
      <xdr:colOff>149225</xdr:colOff>
      <xdr:row>39</xdr:row>
      <xdr:rowOff>135890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72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120667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80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49530</xdr:rowOff>
    </xdr:from>
    <xdr:to>
      <xdr:col>11</xdr:col>
      <xdr:colOff>60325</xdr:colOff>
      <xdr:row>39</xdr:row>
      <xdr:rowOff>151130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73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135907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82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76200</xdr:rowOff>
    </xdr:from>
    <xdr:to>
      <xdr:col>6</xdr:col>
      <xdr:colOff>171450</xdr:colOff>
      <xdr:row>41</xdr:row>
      <xdr:rowOff>6350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162577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前年度の比率から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しており、類似団体内平均値を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％上回っている。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委託料が増加してきているが、今後も事務事業の合理化を推進するとともに、物件費の縮減を図り適正化に努める。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50800</xdr:rowOff>
    </xdr:from>
    <xdr:to>
      <xdr:col>82</xdr:col>
      <xdr:colOff>107950</xdr:colOff>
      <xdr:row>21</xdr:row>
      <xdr:rowOff>158750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451100"/>
          <a:ext cx="0" cy="1308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130827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3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158750</xdr:rowOff>
    </xdr:from>
    <xdr:to>
      <xdr:col>82</xdr:col>
      <xdr:colOff>196850</xdr:colOff>
      <xdr:row>21</xdr:row>
      <xdr:rowOff>158750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59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137177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50800</xdr:rowOff>
    </xdr:from>
    <xdr:to>
      <xdr:col>82</xdr:col>
      <xdr:colOff>196850</xdr:colOff>
      <xdr:row>14</xdr:row>
      <xdr:rowOff>50800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20</xdr:row>
      <xdr:rowOff>152400</xdr:rowOff>
    </xdr:from>
    <xdr:to>
      <xdr:col>82</xdr:col>
      <xdr:colOff>107950</xdr:colOff>
      <xdr:row>21</xdr:row>
      <xdr:rowOff>146050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3581400"/>
          <a:ext cx="8382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3827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918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158750</xdr:rowOff>
    </xdr:from>
    <xdr:to>
      <xdr:col>82</xdr:col>
      <xdr:colOff>158750</xdr:colOff>
      <xdr:row>18</xdr:row>
      <xdr:rowOff>88900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307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82550</xdr:rowOff>
    </xdr:from>
    <xdr:to>
      <xdr:col>78</xdr:col>
      <xdr:colOff>69850</xdr:colOff>
      <xdr:row>21</xdr:row>
      <xdr:rowOff>146050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3340100"/>
          <a:ext cx="889000" cy="406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95250</xdr:rowOff>
    </xdr:from>
    <xdr:to>
      <xdr:col>78</xdr:col>
      <xdr:colOff>120650</xdr:colOff>
      <xdr:row>18</xdr:row>
      <xdr:rowOff>25400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300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35577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778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19</xdr:row>
      <xdr:rowOff>69850</xdr:rowOff>
    </xdr:from>
    <xdr:to>
      <xdr:col>73</xdr:col>
      <xdr:colOff>180975</xdr:colOff>
      <xdr:row>19</xdr:row>
      <xdr:rowOff>82550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33274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69850</xdr:rowOff>
    </xdr:from>
    <xdr:to>
      <xdr:col>74</xdr:col>
      <xdr:colOff>31750</xdr:colOff>
      <xdr:row>18</xdr:row>
      <xdr:rowOff>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98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75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19</xdr:row>
      <xdr:rowOff>57150</xdr:rowOff>
    </xdr:from>
    <xdr:to>
      <xdr:col>69</xdr:col>
      <xdr:colOff>92075</xdr:colOff>
      <xdr:row>19</xdr:row>
      <xdr:rowOff>69850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33147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114300</xdr:rowOff>
    </xdr:from>
    <xdr:to>
      <xdr:col>69</xdr:col>
      <xdr:colOff>142875</xdr:colOff>
      <xdr:row>17</xdr:row>
      <xdr:rowOff>44450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54627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6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57150</xdr:rowOff>
    </xdr:from>
    <xdr:to>
      <xdr:col>65</xdr:col>
      <xdr:colOff>53975</xdr:colOff>
      <xdr:row>17</xdr:row>
      <xdr:rowOff>158750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7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168927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74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20</xdr:row>
      <xdr:rowOff>101600</xdr:rowOff>
    </xdr:from>
    <xdr:to>
      <xdr:col>82</xdr:col>
      <xdr:colOff>158750</xdr:colOff>
      <xdr:row>21</xdr:row>
      <xdr:rowOff>31750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53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20</xdr:row>
      <xdr:rowOff>73677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50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21</xdr:row>
      <xdr:rowOff>95250</xdr:rowOff>
    </xdr:from>
    <xdr:to>
      <xdr:col>78</xdr:col>
      <xdr:colOff>120650</xdr:colOff>
      <xdr:row>22</xdr:row>
      <xdr:rowOff>25400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69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22</xdr:row>
      <xdr:rowOff>10177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782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31750</xdr:rowOff>
    </xdr:from>
    <xdr:to>
      <xdr:col>74</xdr:col>
      <xdr:colOff>31750</xdr:colOff>
      <xdr:row>19</xdr:row>
      <xdr:rowOff>133350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28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118127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37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19</xdr:row>
      <xdr:rowOff>19050</xdr:rowOff>
    </xdr:from>
    <xdr:to>
      <xdr:col>69</xdr:col>
      <xdr:colOff>142875</xdr:colOff>
      <xdr:row>19</xdr:row>
      <xdr:rowOff>120650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327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105427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36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6350</xdr:rowOff>
    </xdr:from>
    <xdr:to>
      <xdr:col>65</xdr:col>
      <xdr:colOff>53975</xdr:colOff>
      <xdr:row>19</xdr:row>
      <xdr:rowOff>107950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26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92727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35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扶助費は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で前年度から横ばいとなり、類似団体平均を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1.9%</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下回っている。</a:t>
          </a:r>
          <a:b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b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自立支援給付費が増加傾向にあり、社会福祉費を中心に今後も増加が見込まれる。制度動向や対象者数の推移を注視しつつ、給付の適正化と事業の重点化を進め、扶助費の伸びの抑制に努める。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62</xdr:row>
      <xdr:rowOff>12700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0424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4535</xdr:rowOff>
    </xdr:from>
    <xdr:to>
      <xdr:col>24</xdr:col>
      <xdr:colOff>25400</xdr:colOff>
      <xdr:row>55</xdr:row>
      <xdr:rowOff>4535</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43428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64605</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6658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92528</xdr:rowOff>
    </xdr:from>
    <xdr:to>
      <xdr:col>24</xdr:col>
      <xdr:colOff>76200</xdr:colOff>
      <xdr:row>57</xdr:row>
      <xdr:rowOff>22678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4535</xdr:rowOff>
    </xdr:from>
    <xdr:to>
      <xdr:col>19</xdr:col>
      <xdr:colOff>187325</xdr:colOff>
      <xdr:row>55</xdr:row>
      <xdr:rowOff>20865</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3098800" y="9434285"/>
          <a:ext cx="8890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76200</xdr:rowOff>
    </xdr:from>
    <xdr:to>
      <xdr:col>20</xdr:col>
      <xdr:colOff>38100</xdr:colOff>
      <xdr:row>57</xdr:row>
      <xdr:rowOff>6350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162577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76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78015</xdr:rowOff>
    </xdr:from>
    <xdr:to>
      <xdr:col>15</xdr:col>
      <xdr:colOff>98425</xdr:colOff>
      <xdr:row>55</xdr:row>
      <xdr:rowOff>20865</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33631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43543</xdr:rowOff>
    </xdr:from>
    <xdr:to>
      <xdr:col>15</xdr:col>
      <xdr:colOff>149225</xdr:colOff>
      <xdr:row>56</xdr:row>
      <xdr:rowOff>145143</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129920</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7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78015</xdr:rowOff>
    </xdr:from>
    <xdr:to>
      <xdr:col>11</xdr:col>
      <xdr:colOff>9525</xdr:colOff>
      <xdr:row>54</xdr:row>
      <xdr:rowOff>159657</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336315"/>
          <a:ext cx="889000" cy="8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149678</xdr:rowOff>
    </xdr:from>
    <xdr:to>
      <xdr:col>11</xdr:col>
      <xdr:colOff>60325</xdr:colOff>
      <xdr:row>56</xdr:row>
      <xdr:rowOff>79828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64605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66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43543</xdr:rowOff>
    </xdr:from>
    <xdr:to>
      <xdr:col>6</xdr:col>
      <xdr:colOff>171450</xdr:colOff>
      <xdr:row>56</xdr:row>
      <xdr:rowOff>145143</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129920</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7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125185</xdr:rowOff>
    </xdr:from>
    <xdr:to>
      <xdr:col>24</xdr:col>
      <xdr:colOff>76200</xdr:colOff>
      <xdr:row>55</xdr:row>
      <xdr:rowOff>55335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38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141712</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228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125185</xdr:rowOff>
    </xdr:from>
    <xdr:to>
      <xdr:col>20</xdr:col>
      <xdr:colOff>38100</xdr:colOff>
      <xdr:row>55</xdr:row>
      <xdr:rowOff>55335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38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65512</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152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141515</xdr:rowOff>
    </xdr:from>
    <xdr:to>
      <xdr:col>15</xdr:col>
      <xdr:colOff>149225</xdr:colOff>
      <xdr:row>55</xdr:row>
      <xdr:rowOff>71665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81842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27215</xdr:rowOff>
    </xdr:from>
    <xdr:to>
      <xdr:col>11</xdr:col>
      <xdr:colOff>60325</xdr:colOff>
      <xdr:row>54</xdr:row>
      <xdr:rowOff>128815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28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138992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05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108857</xdr:rowOff>
    </xdr:from>
    <xdr:to>
      <xdr:col>6</xdr:col>
      <xdr:colOff>171450</xdr:colOff>
      <xdr:row>55</xdr:row>
      <xdr:rowOff>39007</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49184</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13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特別会計への繰出金が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やや増加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したこと等により、前年度の比率から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いるが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、類似団体内平均値を下回っている。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44450</xdr:rowOff>
    </xdr:from>
    <xdr:to>
      <xdr:col>82</xdr:col>
      <xdr:colOff>107950</xdr:colOff>
      <xdr:row>60</xdr:row>
      <xdr:rowOff>139700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313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111777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39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139700</xdr:rowOff>
    </xdr:from>
    <xdr:to>
      <xdr:col>82</xdr:col>
      <xdr:colOff>196850</xdr:colOff>
      <xdr:row>60</xdr:row>
      <xdr:rowOff>139700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2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130827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44450</xdr:rowOff>
    </xdr:from>
    <xdr:to>
      <xdr:col>82</xdr:col>
      <xdr:colOff>196850</xdr:colOff>
      <xdr:row>53</xdr:row>
      <xdr:rowOff>44450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3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107950</xdr:rowOff>
    </xdr:from>
    <xdr:to>
      <xdr:col>82</xdr:col>
      <xdr:colOff>107950</xdr:colOff>
      <xdr:row>55</xdr:row>
      <xdr:rowOff>120650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5377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22877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624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50800</xdr:rowOff>
    </xdr:from>
    <xdr:to>
      <xdr:col>82</xdr:col>
      <xdr:colOff>158750</xdr:colOff>
      <xdr:row>56</xdr:row>
      <xdr:rowOff>152400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69850</xdr:rowOff>
    </xdr:from>
    <xdr:to>
      <xdr:col>78</xdr:col>
      <xdr:colOff>69850</xdr:colOff>
      <xdr:row>55</xdr:row>
      <xdr:rowOff>107950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499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44450</xdr:rowOff>
    </xdr:from>
    <xdr:to>
      <xdr:col>78</xdr:col>
      <xdr:colOff>120650</xdr:colOff>
      <xdr:row>57</xdr:row>
      <xdr:rowOff>146050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130827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903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69850</xdr:rowOff>
    </xdr:from>
    <xdr:to>
      <xdr:col>73</xdr:col>
      <xdr:colOff>180975</xdr:colOff>
      <xdr:row>55</xdr:row>
      <xdr:rowOff>95250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4996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44450</xdr:rowOff>
    </xdr:from>
    <xdr:to>
      <xdr:col>74</xdr:col>
      <xdr:colOff>31750</xdr:colOff>
      <xdr:row>57</xdr:row>
      <xdr:rowOff>146050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130827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95250</xdr:rowOff>
    </xdr:from>
    <xdr:to>
      <xdr:col>69</xdr:col>
      <xdr:colOff>92075</xdr:colOff>
      <xdr:row>57</xdr:row>
      <xdr:rowOff>44450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525000"/>
          <a:ext cx="889000" cy="292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6350</xdr:rowOff>
    </xdr:from>
    <xdr:to>
      <xdr:col>69</xdr:col>
      <xdr:colOff>142875</xdr:colOff>
      <xdr:row>57</xdr:row>
      <xdr:rowOff>107950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7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92727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86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133350</xdr:rowOff>
    </xdr:from>
    <xdr:to>
      <xdr:col>65</xdr:col>
      <xdr:colOff>53975</xdr:colOff>
      <xdr:row>58</xdr:row>
      <xdr:rowOff>63500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48277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69850</xdr:rowOff>
    </xdr:from>
    <xdr:to>
      <xdr:col>82</xdr:col>
      <xdr:colOff>158750</xdr:colOff>
      <xdr:row>56</xdr:row>
      <xdr:rowOff>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49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86377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34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57150</xdr:rowOff>
    </xdr:from>
    <xdr:to>
      <xdr:col>78</xdr:col>
      <xdr:colOff>120650</xdr:colOff>
      <xdr:row>55</xdr:row>
      <xdr:rowOff>158750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168927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25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19050</xdr:rowOff>
    </xdr:from>
    <xdr:to>
      <xdr:col>74</xdr:col>
      <xdr:colOff>31750</xdr:colOff>
      <xdr:row>55</xdr:row>
      <xdr:rowOff>120650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130827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44450</xdr:rowOff>
    </xdr:from>
    <xdr:to>
      <xdr:col>69</xdr:col>
      <xdr:colOff>142875</xdr:colOff>
      <xdr:row>55</xdr:row>
      <xdr:rowOff>146050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47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156227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24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165100</xdr:rowOff>
    </xdr:from>
    <xdr:to>
      <xdr:col>65</xdr:col>
      <xdr:colOff>53975</xdr:colOff>
      <xdr:row>57</xdr:row>
      <xdr:rowOff>95250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76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105427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％増加したが、変わらず類似団体内平均値を下回っている。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今後も事務事業の見直しを進め、補助費等の適正化に努める。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149860</xdr:rowOff>
    </xdr:from>
    <xdr:to>
      <xdr:col>82</xdr:col>
      <xdr:colOff>107950</xdr:colOff>
      <xdr:row>40</xdr:row>
      <xdr:rowOff>149860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79160"/>
          <a:ext cx="0" cy="102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121937</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149860</xdr:rowOff>
    </xdr:from>
    <xdr:to>
      <xdr:col>82</xdr:col>
      <xdr:colOff>196850</xdr:colOff>
      <xdr:row>40</xdr:row>
      <xdr:rowOff>149860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64787</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72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149860</xdr:rowOff>
    </xdr:from>
    <xdr:to>
      <xdr:col>82</xdr:col>
      <xdr:colOff>196850</xdr:colOff>
      <xdr:row>34</xdr:row>
      <xdr:rowOff>149860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79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76708</xdr:rowOff>
    </xdr:from>
    <xdr:to>
      <xdr:col>82</xdr:col>
      <xdr:colOff>107950</xdr:colOff>
      <xdr:row>36</xdr:row>
      <xdr:rowOff>108712</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248908"/>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4843</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348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32766</xdr:rowOff>
    </xdr:from>
    <xdr:to>
      <xdr:col>82</xdr:col>
      <xdr:colOff>158750</xdr:colOff>
      <xdr:row>37</xdr:row>
      <xdr:rowOff>134366</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37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53848</xdr:rowOff>
    </xdr:from>
    <xdr:to>
      <xdr:col>78</xdr:col>
      <xdr:colOff>69850</xdr:colOff>
      <xdr:row>36</xdr:row>
      <xdr:rowOff>76708</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22604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153924</xdr:rowOff>
    </xdr:from>
    <xdr:to>
      <xdr:col>78</xdr:col>
      <xdr:colOff>120650</xdr:colOff>
      <xdr:row>37</xdr:row>
      <xdr:rowOff>84074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68851</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30988</xdr:rowOff>
    </xdr:from>
    <xdr:to>
      <xdr:col>73</xdr:col>
      <xdr:colOff>180975</xdr:colOff>
      <xdr:row>36</xdr:row>
      <xdr:rowOff>53848</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620318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140208</xdr:rowOff>
    </xdr:from>
    <xdr:to>
      <xdr:col>74</xdr:col>
      <xdr:colOff>31750</xdr:colOff>
      <xdr:row>37</xdr:row>
      <xdr:rowOff>70358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55135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30988</xdr:rowOff>
    </xdr:from>
    <xdr:to>
      <xdr:col>69</xdr:col>
      <xdr:colOff>92075</xdr:colOff>
      <xdr:row>36</xdr:row>
      <xdr:rowOff>104140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6203188"/>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121920</xdr:rowOff>
    </xdr:from>
    <xdr:to>
      <xdr:col>69</xdr:col>
      <xdr:colOff>142875</xdr:colOff>
      <xdr:row>37</xdr:row>
      <xdr:rowOff>52070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36847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762</xdr:rowOff>
    </xdr:from>
    <xdr:to>
      <xdr:col>65</xdr:col>
      <xdr:colOff>53975</xdr:colOff>
      <xdr:row>37</xdr:row>
      <xdr:rowOff>102362</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87139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57912</xdr:rowOff>
    </xdr:from>
    <xdr:to>
      <xdr:col>82</xdr:col>
      <xdr:colOff>158750</xdr:colOff>
      <xdr:row>36</xdr:row>
      <xdr:rowOff>159512</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74439</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075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25908</xdr:rowOff>
    </xdr:from>
    <xdr:to>
      <xdr:col>78</xdr:col>
      <xdr:colOff>120650</xdr:colOff>
      <xdr:row>36</xdr:row>
      <xdr:rowOff>127508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137685</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5966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3048</xdr:rowOff>
    </xdr:from>
    <xdr:to>
      <xdr:col>74</xdr:col>
      <xdr:colOff>31750</xdr:colOff>
      <xdr:row>36</xdr:row>
      <xdr:rowOff>104648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1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114825</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151638</xdr:rowOff>
    </xdr:from>
    <xdr:to>
      <xdr:col>69</xdr:col>
      <xdr:colOff>142875</xdr:colOff>
      <xdr:row>36</xdr:row>
      <xdr:rowOff>81788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91965</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53340</xdr:rowOff>
    </xdr:from>
    <xdr:to>
      <xdr:col>65</xdr:col>
      <xdr:colOff>53975</xdr:colOff>
      <xdr:row>36</xdr:row>
      <xdr:rowOff>154940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165117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前年度の比率から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し、類似団体内平均値を下回っている。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今後も、老朽化が進んでいる公共施設の改修費用増加に伴い、公債費の増加が見込まれるが、急激に公債費が上昇することのない財政運営に努める。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140716</xdr:rowOff>
    </xdr:from>
    <xdr:to>
      <xdr:col>24</xdr:col>
      <xdr:colOff>25400</xdr:colOff>
      <xdr:row>81</xdr:row>
      <xdr:rowOff>106426</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485116"/>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78503</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3965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106426</xdr:rowOff>
    </xdr:from>
    <xdr:to>
      <xdr:col>24</xdr:col>
      <xdr:colOff>114300</xdr:colOff>
      <xdr:row>81</xdr:row>
      <xdr:rowOff>106426</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3993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55643</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228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140716</xdr:rowOff>
    </xdr:from>
    <xdr:to>
      <xdr:col>24</xdr:col>
      <xdr:colOff>114300</xdr:colOff>
      <xdr:row>72</xdr:row>
      <xdr:rowOff>140716</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485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83566</xdr:rowOff>
    </xdr:from>
    <xdr:to>
      <xdr:col>24</xdr:col>
      <xdr:colOff>25400</xdr:colOff>
      <xdr:row>75</xdr:row>
      <xdr:rowOff>101854</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987800" y="12942316"/>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61992</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0921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89915</xdr:rowOff>
    </xdr:from>
    <xdr:to>
      <xdr:col>24</xdr:col>
      <xdr:colOff>76200</xdr:colOff>
      <xdr:row>77</xdr:row>
      <xdr:rowOff>20065</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37846</xdr:rowOff>
    </xdr:from>
    <xdr:to>
      <xdr:col>19</xdr:col>
      <xdr:colOff>187325</xdr:colOff>
      <xdr:row>75</xdr:row>
      <xdr:rowOff>101854</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3098800" y="12896596"/>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153924</xdr:rowOff>
    </xdr:from>
    <xdr:to>
      <xdr:col>20</xdr:col>
      <xdr:colOff>38100</xdr:colOff>
      <xdr:row>77</xdr:row>
      <xdr:rowOff>84074</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68851</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3270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19558</xdr:rowOff>
    </xdr:from>
    <xdr:to>
      <xdr:col>15</xdr:col>
      <xdr:colOff>98425</xdr:colOff>
      <xdr:row>75</xdr:row>
      <xdr:rowOff>37846</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2209800" y="1287830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46482</xdr:rowOff>
    </xdr:from>
    <xdr:to>
      <xdr:col>15</xdr:col>
      <xdr:colOff>149225</xdr:colOff>
      <xdr:row>77</xdr:row>
      <xdr:rowOff>148082</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132859</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19558</xdr:rowOff>
    </xdr:from>
    <xdr:to>
      <xdr:col>11</xdr:col>
      <xdr:colOff>9525</xdr:colOff>
      <xdr:row>75</xdr:row>
      <xdr:rowOff>74422</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1320800" y="1287830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144780</xdr:rowOff>
    </xdr:from>
    <xdr:to>
      <xdr:col>11</xdr:col>
      <xdr:colOff>60325</xdr:colOff>
      <xdr:row>77</xdr:row>
      <xdr:rowOff>74930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59707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153924</xdr:rowOff>
    </xdr:from>
    <xdr:to>
      <xdr:col>6</xdr:col>
      <xdr:colOff>171450</xdr:colOff>
      <xdr:row>77</xdr:row>
      <xdr:rowOff>84074</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68851</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327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32766</xdr:rowOff>
    </xdr:from>
    <xdr:to>
      <xdr:col>24</xdr:col>
      <xdr:colOff>76200</xdr:colOff>
      <xdr:row>75</xdr:row>
      <xdr:rowOff>134366</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2891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49293</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2736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51054</xdr:rowOff>
    </xdr:from>
    <xdr:to>
      <xdr:col>20</xdr:col>
      <xdr:colOff>38100</xdr:colOff>
      <xdr:row>75</xdr:row>
      <xdr:rowOff>152654</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2909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162831</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26786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158496</xdr:rowOff>
    </xdr:from>
    <xdr:to>
      <xdr:col>15</xdr:col>
      <xdr:colOff>149225</xdr:colOff>
      <xdr:row>75</xdr:row>
      <xdr:rowOff>88646</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2845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98823</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2614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140208</xdr:rowOff>
    </xdr:from>
    <xdr:to>
      <xdr:col>11</xdr:col>
      <xdr:colOff>60325</xdr:colOff>
      <xdr:row>75</xdr:row>
      <xdr:rowOff>70358</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2827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80535</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2596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23622</xdr:rowOff>
    </xdr:from>
    <xdr:to>
      <xdr:col>6</xdr:col>
      <xdr:colOff>171450</xdr:colOff>
      <xdr:row>75</xdr:row>
      <xdr:rowOff>125222</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2882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135399</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2651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前年度の比率から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いるが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、類似団体内平均値を上回っている。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減少の主な要因としては、物件費の減少が影響しているものと考えられる。</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今後も、事務事業の見直しと優先度の整理を徹底し、経常的経費の縮減と財源確保の両面から財政の健全化を図り、経常収支比率の改善に努める。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168148</xdr:rowOff>
    </xdr:from>
    <xdr:to>
      <xdr:col>82</xdr:col>
      <xdr:colOff>107950</xdr:colOff>
      <xdr:row>80</xdr:row>
      <xdr:rowOff>127000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855448"/>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99077</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81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127000</xdr:rowOff>
    </xdr:from>
    <xdr:to>
      <xdr:col>82</xdr:col>
      <xdr:colOff>196850</xdr:colOff>
      <xdr:row>80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843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83075</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598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168148</xdr:rowOff>
    </xdr:from>
    <xdr:to>
      <xdr:col>82</xdr:col>
      <xdr:colOff>196850</xdr:colOff>
      <xdr:row>74</xdr:row>
      <xdr:rowOff>168148</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855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12700</xdr:rowOff>
    </xdr:from>
    <xdr:to>
      <xdr:col>82</xdr:col>
      <xdr:colOff>107950</xdr:colOff>
      <xdr:row>78</xdr:row>
      <xdr:rowOff>35561</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5671800" y="13385800"/>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99585</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1297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83058</xdr:rowOff>
    </xdr:from>
    <xdr:to>
      <xdr:col>82</xdr:col>
      <xdr:colOff>158750</xdr:colOff>
      <xdr:row>78</xdr:row>
      <xdr:rowOff>13208</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37846</xdr:rowOff>
    </xdr:from>
    <xdr:to>
      <xdr:col>78</xdr:col>
      <xdr:colOff>69850</xdr:colOff>
      <xdr:row>78</xdr:row>
      <xdr:rowOff>35561</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4782800" y="13239496"/>
          <a:ext cx="889000" cy="169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28194</xdr:rowOff>
    </xdr:from>
    <xdr:to>
      <xdr:col>78</xdr:col>
      <xdr:colOff>120650</xdr:colOff>
      <xdr:row>77</xdr:row>
      <xdr:rowOff>129794</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139971</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29987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168148</xdr:rowOff>
    </xdr:from>
    <xdr:to>
      <xdr:col>73</xdr:col>
      <xdr:colOff>180975</xdr:colOff>
      <xdr:row>77</xdr:row>
      <xdr:rowOff>37846</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893800" y="1319834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167639</xdr:rowOff>
    </xdr:from>
    <xdr:to>
      <xdr:col>74</xdr:col>
      <xdr:colOff>31750</xdr:colOff>
      <xdr:row>77</xdr:row>
      <xdr:rowOff>97789</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82566</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168148</xdr:rowOff>
    </xdr:from>
    <xdr:to>
      <xdr:col>69</xdr:col>
      <xdr:colOff>92075</xdr:colOff>
      <xdr:row>78</xdr:row>
      <xdr:rowOff>140715</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3198348"/>
          <a:ext cx="889000" cy="315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44196</xdr:rowOff>
    </xdr:from>
    <xdr:to>
      <xdr:col>69</xdr:col>
      <xdr:colOff>142875</xdr:colOff>
      <xdr:row>76</xdr:row>
      <xdr:rowOff>145796</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155973</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2843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73913</xdr:rowOff>
    </xdr:from>
    <xdr:to>
      <xdr:col>65</xdr:col>
      <xdr:colOff>53975</xdr:colOff>
      <xdr:row>78</xdr:row>
      <xdr:rowOff>4063</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14240</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044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133350</xdr:rowOff>
    </xdr:from>
    <xdr:to>
      <xdr:col>82</xdr:col>
      <xdr:colOff>158750</xdr:colOff>
      <xdr:row>78</xdr:row>
      <xdr:rowOff>63500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105427</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156211</xdr:rowOff>
    </xdr:from>
    <xdr:to>
      <xdr:col>78</xdr:col>
      <xdr:colOff>120650</xdr:colOff>
      <xdr:row>78</xdr:row>
      <xdr:rowOff>86361</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71138</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34442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158496</xdr:rowOff>
    </xdr:from>
    <xdr:to>
      <xdr:col>74</xdr:col>
      <xdr:colOff>31750</xdr:colOff>
      <xdr:row>77</xdr:row>
      <xdr:rowOff>88646</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18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98823</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295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117348</xdr:rowOff>
    </xdr:from>
    <xdr:to>
      <xdr:col>69</xdr:col>
      <xdr:colOff>142875</xdr:colOff>
      <xdr:row>77</xdr:row>
      <xdr:rowOff>47498</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14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32275</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89915</xdr:rowOff>
    </xdr:from>
    <xdr:to>
      <xdr:col>65</xdr:col>
      <xdr:colOff>53975</xdr:colOff>
      <xdr:row>79</xdr:row>
      <xdr:rowOff>20065</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46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4842</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3549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三重県東員町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152843</xdr:rowOff>
    </xdr:from>
    <xdr:to>
      <xdr:col>29</xdr:col>
      <xdr:colOff>127000</xdr:colOff>
      <xdr:row>20</xdr:row>
      <xdr:rowOff>114569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86418"/>
          <a:ext cx="0" cy="150477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86646</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563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114569</xdr:rowOff>
    </xdr:from>
    <xdr:to>
      <xdr:col>30</xdr:col>
      <xdr:colOff>25400</xdr:colOff>
      <xdr:row>20</xdr:row>
      <xdr:rowOff>114569</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911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67770</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29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152843</xdr:rowOff>
    </xdr:from>
    <xdr:to>
      <xdr:col>30</xdr:col>
      <xdr:colOff>25400</xdr:colOff>
      <xdr:row>11</xdr:row>
      <xdr:rowOff>152843</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864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73322</xdr:rowOff>
    </xdr:from>
    <xdr:to>
      <xdr:col>29</xdr:col>
      <xdr:colOff>127000</xdr:colOff>
      <xdr:row>18</xdr:row>
      <xdr:rowOff>141886</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207047"/>
          <a:ext cx="647700" cy="685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83186</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8740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66659</xdr:rowOff>
    </xdr:from>
    <xdr:to>
      <xdr:col>29</xdr:col>
      <xdr:colOff>177800</xdr:colOff>
      <xdr:row>17</xdr:row>
      <xdr:rowOff>168259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0289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141886</xdr:rowOff>
    </xdr:from>
    <xdr:to>
      <xdr:col>26</xdr:col>
      <xdr:colOff>50800</xdr:colOff>
      <xdr:row>18</xdr:row>
      <xdr:rowOff>151504</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275611"/>
          <a:ext cx="698500" cy="96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163748</xdr:rowOff>
    </xdr:from>
    <xdr:to>
      <xdr:col>26</xdr:col>
      <xdr:colOff>101600</xdr:colOff>
      <xdr:row>18</xdr:row>
      <xdr:rowOff>93898</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1260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104075</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8949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151504</xdr:rowOff>
    </xdr:from>
    <xdr:to>
      <xdr:col>22</xdr:col>
      <xdr:colOff>114300</xdr:colOff>
      <xdr:row>18</xdr:row>
      <xdr:rowOff>162232</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285229"/>
          <a:ext cx="698500" cy="107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35390</xdr:rowOff>
    </xdr:from>
    <xdr:to>
      <xdr:col>22</xdr:col>
      <xdr:colOff>165100</xdr:colOff>
      <xdr:row>18</xdr:row>
      <xdr:rowOff>136989</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169115"/>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147167</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937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162232</xdr:rowOff>
    </xdr:from>
    <xdr:to>
      <xdr:col>18</xdr:col>
      <xdr:colOff>177800</xdr:colOff>
      <xdr:row>19</xdr:row>
      <xdr:rowOff>35326</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295957"/>
          <a:ext cx="698500" cy="445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47358</xdr:rowOff>
    </xdr:from>
    <xdr:to>
      <xdr:col>19</xdr:col>
      <xdr:colOff>38100</xdr:colOff>
      <xdr:row>18</xdr:row>
      <xdr:rowOff>148958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1810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159135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949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109995</xdr:rowOff>
    </xdr:from>
    <xdr:to>
      <xdr:col>15</xdr:col>
      <xdr:colOff>101600</xdr:colOff>
      <xdr:row>19</xdr:row>
      <xdr:rowOff>40145</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2437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50322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012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22522</xdr:rowOff>
    </xdr:from>
    <xdr:to>
      <xdr:col>29</xdr:col>
      <xdr:colOff>177800</xdr:colOff>
      <xdr:row>18</xdr:row>
      <xdr:rowOff>124123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156247"/>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166049</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128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91086</xdr:rowOff>
    </xdr:from>
    <xdr:to>
      <xdr:col>26</xdr:col>
      <xdr:colOff>101600</xdr:colOff>
      <xdr:row>19</xdr:row>
      <xdr:rowOff>21236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2248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6013</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3111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100704</xdr:rowOff>
    </xdr:from>
    <xdr:to>
      <xdr:col>22</xdr:col>
      <xdr:colOff>165100</xdr:colOff>
      <xdr:row>19</xdr:row>
      <xdr:rowOff>30854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2344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15631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320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111432</xdr:rowOff>
    </xdr:from>
    <xdr:to>
      <xdr:col>19</xdr:col>
      <xdr:colOff>38100</xdr:colOff>
      <xdr:row>19</xdr:row>
      <xdr:rowOff>41582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2451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26359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331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155976</xdr:rowOff>
    </xdr:from>
    <xdr:to>
      <xdr:col>15</xdr:col>
      <xdr:colOff>101600</xdr:colOff>
      <xdr:row>19</xdr:row>
      <xdr:rowOff>86126</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2897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70903</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376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0" name="人口1人当たり決算額の推移グラフ枠445">
          <a:extLst>
            <a:ext uri="{FF2B5EF4-FFF2-40B4-BE49-F238E27FC236}">
              <a16:creationId xmlns:a16="http://schemas.microsoft.com/office/drawing/2014/main" id="{00000000-0008-0000-0500-00006E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196952</xdr:rowOff>
    </xdr:from>
    <xdr:to>
      <xdr:col>29</xdr:col>
      <xdr:colOff>127000</xdr:colOff>
      <xdr:row>39</xdr:row>
      <xdr:rowOff>2021</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651500" y="6121502"/>
          <a:ext cx="0" cy="151956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145548</xdr:rowOff>
    </xdr:from>
    <xdr:ext cx="762000" cy="259045"/>
    <xdr:sp macro="" textlink="">
      <xdr:nvSpPr>
        <xdr:cNvPr id="112" name="人口1人当たり決算額の推移最小値テキスト445">
          <a:extLst>
            <a:ext uri="{FF2B5EF4-FFF2-40B4-BE49-F238E27FC236}">
              <a16:creationId xmlns:a16="http://schemas.microsoft.com/office/drawing/2014/main" id="{00000000-0008-0000-0500-000070000000}"/>
            </a:ext>
          </a:extLst>
        </xdr:cNvPr>
        <xdr:cNvSpPr txBox="1"/>
      </xdr:nvSpPr>
      <xdr:spPr>
        <a:xfrm>
          <a:off x="5740400" y="7613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2021</xdr:rowOff>
    </xdr:from>
    <xdr:to>
      <xdr:col>30</xdr:col>
      <xdr:colOff>25400</xdr:colOff>
      <xdr:row>39</xdr:row>
      <xdr:rowOff>2021</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76410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111879</xdr:rowOff>
    </xdr:from>
    <xdr:ext cx="762000" cy="259045"/>
    <xdr:sp macro="" textlink="">
      <xdr:nvSpPr>
        <xdr:cNvPr id="114" name="人口1人当たり決算額の推移最大値テキスト445">
          <a:extLst>
            <a:ext uri="{FF2B5EF4-FFF2-40B4-BE49-F238E27FC236}">
              <a16:creationId xmlns:a16="http://schemas.microsoft.com/office/drawing/2014/main" id="{00000000-0008-0000-0500-000072000000}"/>
            </a:ext>
          </a:extLst>
        </xdr:cNvPr>
        <xdr:cNvSpPr txBox="1"/>
      </xdr:nvSpPr>
      <xdr:spPr>
        <a:xfrm>
          <a:off x="5740400" y="5864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196952</xdr:rowOff>
    </xdr:from>
    <xdr:to>
      <xdr:col>30</xdr:col>
      <xdr:colOff>25400</xdr:colOff>
      <xdr:row>33</xdr:row>
      <xdr:rowOff>196952</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612150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149762</xdr:rowOff>
    </xdr:from>
    <xdr:to>
      <xdr:col>29</xdr:col>
      <xdr:colOff>127000</xdr:colOff>
      <xdr:row>37</xdr:row>
      <xdr:rowOff>156587</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5003800" y="7274462"/>
          <a:ext cx="647700" cy="68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278971</xdr:rowOff>
    </xdr:from>
    <xdr:ext cx="762000" cy="259045"/>
    <xdr:sp macro="" textlink="">
      <xdr:nvSpPr>
        <xdr:cNvPr id="117" name="人口1人当たり決算額の推移平均値テキスト445">
          <a:extLst>
            <a:ext uri="{FF2B5EF4-FFF2-40B4-BE49-F238E27FC236}">
              <a16:creationId xmlns:a16="http://schemas.microsoft.com/office/drawing/2014/main" id="{00000000-0008-0000-0500-000075000000}"/>
            </a:ext>
          </a:extLst>
        </xdr:cNvPr>
        <xdr:cNvSpPr txBox="1"/>
      </xdr:nvSpPr>
      <xdr:spPr>
        <a:xfrm>
          <a:off x="5740400" y="68893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90994</xdr:rowOff>
    </xdr:from>
    <xdr:to>
      <xdr:col>29</xdr:col>
      <xdr:colOff>177800</xdr:colOff>
      <xdr:row>37</xdr:row>
      <xdr:rowOff>21144</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5600700" y="70442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149762</xdr:rowOff>
    </xdr:from>
    <xdr:to>
      <xdr:col>26</xdr:col>
      <xdr:colOff>50800</xdr:colOff>
      <xdr:row>37</xdr:row>
      <xdr:rowOff>225200</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4305300" y="7274462"/>
          <a:ext cx="698500" cy="754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69832</xdr:rowOff>
    </xdr:from>
    <xdr:to>
      <xdr:col>26</xdr:col>
      <xdr:colOff>101600</xdr:colOff>
      <xdr:row>36</xdr:row>
      <xdr:rowOff>171432</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953000" y="70230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181609</xdr:rowOff>
    </xdr:from>
    <xdr:ext cx="7366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4622800" y="67919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225200</xdr:rowOff>
    </xdr:from>
    <xdr:to>
      <xdr:col>22</xdr:col>
      <xdr:colOff>114300</xdr:colOff>
      <xdr:row>37</xdr:row>
      <xdr:rowOff>272847</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3606800" y="7349900"/>
          <a:ext cx="698500" cy="476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89198</xdr:rowOff>
    </xdr:from>
    <xdr:to>
      <xdr:col>22</xdr:col>
      <xdr:colOff>165100</xdr:colOff>
      <xdr:row>37</xdr:row>
      <xdr:rowOff>19348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4254500" y="70424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200975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924300" y="6811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272847</xdr:rowOff>
    </xdr:from>
    <xdr:to>
      <xdr:col>18</xdr:col>
      <xdr:colOff>177800</xdr:colOff>
      <xdr:row>37</xdr:row>
      <xdr:rowOff>278757</xdr:rowOff>
    </xdr:to>
    <xdr:cxnSp macro="">
      <xdr:nvCxnSpPr>
        <xdr:cNvPr id="125" name="直線コネクタ 124">
          <a:extLst>
            <a:ext uri="{FF2B5EF4-FFF2-40B4-BE49-F238E27FC236}">
              <a16:creationId xmlns:a16="http://schemas.microsoft.com/office/drawing/2014/main" id="{00000000-0008-0000-0500-00007D000000}"/>
            </a:ext>
          </a:extLst>
        </xdr:cNvPr>
        <xdr:cNvCxnSpPr/>
      </xdr:nvCxnSpPr>
      <xdr:spPr bwMode="auto">
        <a:xfrm flipV="1">
          <a:off x="2908300" y="7397547"/>
          <a:ext cx="698500" cy="59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157876</xdr:rowOff>
    </xdr:from>
    <xdr:to>
      <xdr:col>19</xdr:col>
      <xdr:colOff>38100</xdr:colOff>
      <xdr:row>37</xdr:row>
      <xdr:rowOff>88026</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3556000" y="71111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269653</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225800" y="6880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29272</xdr:rowOff>
    </xdr:from>
    <xdr:to>
      <xdr:col>15</xdr:col>
      <xdr:colOff>101600</xdr:colOff>
      <xdr:row>37</xdr:row>
      <xdr:rowOff>130872</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2857500" y="71539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312499</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527300" y="692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105787</xdr:rowOff>
    </xdr:from>
    <xdr:to>
      <xdr:col>29</xdr:col>
      <xdr:colOff>177800</xdr:colOff>
      <xdr:row>37</xdr:row>
      <xdr:rowOff>207387</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5600700" y="72304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77864</xdr:rowOff>
    </xdr:from>
    <xdr:ext cx="762000" cy="259045"/>
    <xdr:sp macro="" textlink="">
      <xdr:nvSpPr>
        <xdr:cNvPr id="136" name="人口1人当たり決算額の推移該当値テキスト445">
          <a:extLst>
            <a:ext uri="{FF2B5EF4-FFF2-40B4-BE49-F238E27FC236}">
              <a16:creationId xmlns:a16="http://schemas.microsoft.com/office/drawing/2014/main" id="{00000000-0008-0000-0500-000088000000}"/>
            </a:ext>
          </a:extLst>
        </xdr:cNvPr>
        <xdr:cNvSpPr txBox="1"/>
      </xdr:nvSpPr>
      <xdr:spPr>
        <a:xfrm>
          <a:off x="5740400" y="7202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98962</xdr:rowOff>
    </xdr:from>
    <xdr:to>
      <xdr:col>26</xdr:col>
      <xdr:colOff>101600</xdr:colOff>
      <xdr:row>37</xdr:row>
      <xdr:rowOff>200562</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953000" y="72236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185339</xdr:rowOff>
    </xdr:from>
    <xdr:ext cx="7366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4622800" y="73100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174400</xdr:rowOff>
    </xdr:from>
    <xdr:to>
      <xdr:col>22</xdr:col>
      <xdr:colOff>165100</xdr:colOff>
      <xdr:row>37</xdr:row>
      <xdr:rowOff>276000</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254500" y="72991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260777</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924300" y="73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222047</xdr:rowOff>
    </xdr:from>
    <xdr:to>
      <xdr:col>19</xdr:col>
      <xdr:colOff>38100</xdr:colOff>
      <xdr:row>37</xdr:row>
      <xdr:rowOff>323647</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3556000" y="73467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308424</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225800" y="7433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227957</xdr:rowOff>
    </xdr:from>
    <xdr:to>
      <xdr:col>15</xdr:col>
      <xdr:colOff>101600</xdr:colOff>
      <xdr:row>37</xdr:row>
      <xdr:rowOff>329557</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2857500" y="73526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314334</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2527300" y="7439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三重県東員町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25,737
24,964
22.68
11,821,316
10,812,925
954,553
6,959,360
7,171,615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154749</xdr:rowOff>
    </xdr:from>
    <xdr:to>
      <xdr:col>24</xdr:col>
      <xdr:colOff>62865</xdr:colOff>
      <xdr:row>39</xdr:row>
      <xdr:rowOff>123469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26799"/>
          <a:ext cx="1270" cy="1683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127296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813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123469</xdr:rowOff>
    </xdr:from>
    <xdr:to>
      <xdr:col>24</xdr:col>
      <xdr:colOff>152400</xdr:colOff>
      <xdr:row>39</xdr:row>
      <xdr:rowOff>123469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810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101426</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02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154749</xdr:rowOff>
    </xdr:from>
    <xdr:to>
      <xdr:col>24</xdr:col>
      <xdr:colOff>152400</xdr:colOff>
      <xdr:row>29</xdr:row>
      <xdr:rowOff>154749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26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52394</xdr:rowOff>
    </xdr:from>
    <xdr:to>
      <xdr:col>24</xdr:col>
      <xdr:colOff>63500</xdr:colOff>
      <xdr:row>36</xdr:row>
      <xdr:rowOff>138481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224594"/>
          <a:ext cx="838200" cy="8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29970</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2021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51543</xdr:rowOff>
    </xdr:from>
    <xdr:to>
      <xdr:col>24</xdr:col>
      <xdr:colOff>114300</xdr:colOff>
      <xdr:row>36</xdr:row>
      <xdr:rowOff>153143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23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138481</xdr:rowOff>
    </xdr:from>
    <xdr:to>
      <xdr:col>19</xdr:col>
      <xdr:colOff>177800</xdr:colOff>
      <xdr:row>36</xdr:row>
      <xdr:rowOff>144138</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310681"/>
          <a:ext cx="889000" cy="5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153213</xdr:rowOff>
    </xdr:from>
    <xdr:to>
      <xdr:col>20</xdr:col>
      <xdr:colOff>38100</xdr:colOff>
      <xdr:row>37</xdr:row>
      <xdr:rowOff>83363</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325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74490</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418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144138</xdr:rowOff>
    </xdr:from>
    <xdr:to>
      <xdr:col>15</xdr:col>
      <xdr:colOff>50800</xdr:colOff>
      <xdr:row>36</xdr:row>
      <xdr:rowOff>148730</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316338"/>
          <a:ext cx="889000" cy="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25426</xdr:rowOff>
    </xdr:from>
    <xdr:to>
      <xdr:col>15</xdr:col>
      <xdr:colOff>101600</xdr:colOff>
      <xdr:row>37</xdr:row>
      <xdr:rowOff>127026</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69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118153</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461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148730</xdr:rowOff>
    </xdr:from>
    <xdr:to>
      <xdr:col>10</xdr:col>
      <xdr:colOff>114300</xdr:colOff>
      <xdr:row>37</xdr:row>
      <xdr:rowOff>60852</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320930"/>
          <a:ext cx="889000" cy="83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35674</xdr:rowOff>
    </xdr:from>
    <xdr:to>
      <xdr:col>10</xdr:col>
      <xdr:colOff>165100</xdr:colOff>
      <xdr:row>37</xdr:row>
      <xdr:rowOff>137274</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7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128402</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472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124638</xdr:rowOff>
    </xdr:from>
    <xdr:to>
      <xdr:col>6</xdr:col>
      <xdr:colOff>38100</xdr:colOff>
      <xdr:row>38</xdr:row>
      <xdr:rowOff>54787</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46828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45915</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561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1594</xdr:rowOff>
    </xdr:from>
    <xdr:to>
      <xdr:col>24</xdr:col>
      <xdr:colOff>114300</xdr:colOff>
      <xdr:row>36</xdr:row>
      <xdr:rowOff>103194</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173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24471</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025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87681</xdr:rowOff>
    </xdr:from>
    <xdr:to>
      <xdr:col>20</xdr:col>
      <xdr:colOff>38100</xdr:colOff>
      <xdr:row>37</xdr:row>
      <xdr:rowOff>17831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259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34358</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035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93338</xdr:rowOff>
    </xdr:from>
    <xdr:to>
      <xdr:col>15</xdr:col>
      <xdr:colOff>101600</xdr:colOff>
      <xdr:row>37</xdr:row>
      <xdr:rowOff>23488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265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40015</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040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97930</xdr:rowOff>
    </xdr:from>
    <xdr:to>
      <xdr:col>10</xdr:col>
      <xdr:colOff>165100</xdr:colOff>
      <xdr:row>37</xdr:row>
      <xdr:rowOff>28080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270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44607</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045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10052</xdr:rowOff>
    </xdr:from>
    <xdr:to>
      <xdr:col>6</xdr:col>
      <xdr:colOff>38100</xdr:colOff>
      <xdr:row>37</xdr:row>
      <xdr:rowOff>111652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353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128179</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128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20421</xdr:rowOff>
    </xdr:from>
    <xdr:to>
      <xdr:col>24</xdr:col>
      <xdr:colOff>62865</xdr:colOff>
      <xdr:row>58</xdr:row>
      <xdr:rowOff>14884</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592921"/>
          <a:ext cx="1270" cy="13660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18711</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9962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14884</xdr:rowOff>
    </xdr:from>
    <xdr:to>
      <xdr:col>24</xdr:col>
      <xdr:colOff>152400</xdr:colOff>
      <xdr:row>58</xdr:row>
      <xdr:rowOff>14884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9958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138548</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368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20421</xdr:rowOff>
    </xdr:from>
    <xdr:to>
      <xdr:col>24</xdr:col>
      <xdr:colOff>152400</xdr:colOff>
      <xdr:row>50</xdr:row>
      <xdr:rowOff>20421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592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60934</xdr:rowOff>
    </xdr:from>
    <xdr:to>
      <xdr:col>24</xdr:col>
      <xdr:colOff>63500</xdr:colOff>
      <xdr:row>55</xdr:row>
      <xdr:rowOff>104001</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9490684"/>
          <a:ext cx="838200" cy="43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37609</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467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59182</xdr:rowOff>
    </xdr:from>
    <xdr:to>
      <xdr:col>24</xdr:col>
      <xdr:colOff>114300</xdr:colOff>
      <xdr:row>55</xdr:row>
      <xdr:rowOff>160782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488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60934</xdr:rowOff>
    </xdr:from>
    <xdr:to>
      <xdr:col>19</xdr:col>
      <xdr:colOff>177800</xdr:colOff>
      <xdr:row>55</xdr:row>
      <xdr:rowOff>106426</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490684"/>
          <a:ext cx="889000" cy="45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77127</xdr:rowOff>
    </xdr:from>
    <xdr:to>
      <xdr:col>20</xdr:col>
      <xdr:colOff>38100</xdr:colOff>
      <xdr:row>56</xdr:row>
      <xdr:rowOff>7277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506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169854</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599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106426</xdr:rowOff>
    </xdr:from>
    <xdr:to>
      <xdr:col>15</xdr:col>
      <xdr:colOff>50800</xdr:colOff>
      <xdr:row>56</xdr:row>
      <xdr:rowOff>55880</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536176"/>
          <a:ext cx="889000" cy="120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79731</xdr:rowOff>
    </xdr:from>
    <xdr:to>
      <xdr:col>15</xdr:col>
      <xdr:colOff>101600</xdr:colOff>
      <xdr:row>56</xdr:row>
      <xdr:rowOff>9881</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509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1008</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602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46545</xdr:rowOff>
    </xdr:from>
    <xdr:to>
      <xdr:col>10</xdr:col>
      <xdr:colOff>114300</xdr:colOff>
      <xdr:row>56</xdr:row>
      <xdr:rowOff>55880</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1130300" y="9647745"/>
          <a:ext cx="889000" cy="9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158610</xdr:rowOff>
    </xdr:from>
    <xdr:to>
      <xdr:col>10</xdr:col>
      <xdr:colOff>165100</xdr:colOff>
      <xdr:row>56</xdr:row>
      <xdr:rowOff>88760</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58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105287</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363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45377</xdr:rowOff>
    </xdr:from>
    <xdr:to>
      <xdr:col>6</xdr:col>
      <xdr:colOff>38100</xdr:colOff>
      <xdr:row>56</xdr:row>
      <xdr:rowOff>146977</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646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138104</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739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53201</xdr:rowOff>
    </xdr:from>
    <xdr:to>
      <xdr:col>24</xdr:col>
      <xdr:colOff>114300</xdr:colOff>
      <xdr:row>55</xdr:row>
      <xdr:rowOff>154801</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482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76078</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334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10134</xdr:rowOff>
    </xdr:from>
    <xdr:to>
      <xdr:col>20</xdr:col>
      <xdr:colOff>38100</xdr:colOff>
      <xdr:row>55</xdr:row>
      <xdr:rowOff>111734</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439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128261</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215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55626</xdr:rowOff>
    </xdr:from>
    <xdr:to>
      <xdr:col>15</xdr:col>
      <xdr:colOff>101600</xdr:colOff>
      <xdr:row>55</xdr:row>
      <xdr:rowOff>157226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485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2303</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260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5080</xdr:rowOff>
    </xdr:from>
    <xdr:to>
      <xdr:col>10</xdr:col>
      <xdr:colOff>165100</xdr:colOff>
      <xdr:row>56</xdr:row>
      <xdr:rowOff>106680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60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97807</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699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167195</xdr:rowOff>
    </xdr:from>
    <xdr:to>
      <xdr:col>6</xdr:col>
      <xdr:colOff>38100</xdr:colOff>
      <xdr:row>56</xdr:row>
      <xdr:rowOff>97345</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596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113872</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372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119983</xdr:rowOff>
    </xdr:from>
    <xdr:to>
      <xdr:col>24</xdr:col>
      <xdr:colOff>62865</xdr:colOff>
      <xdr:row>77</xdr:row>
      <xdr:rowOff>152615</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121483"/>
          <a:ext cx="1270" cy="1232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156442</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358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152615</xdr:rowOff>
    </xdr:from>
    <xdr:to>
      <xdr:col>24</xdr:col>
      <xdr:colOff>152400</xdr:colOff>
      <xdr:row>77</xdr:row>
      <xdr:rowOff>152615</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354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66660</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896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119983</xdr:rowOff>
    </xdr:from>
    <xdr:to>
      <xdr:col>24</xdr:col>
      <xdr:colOff>152400</xdr:colOff>
      <xdr:row>70</xdr:row>
      <xdr:rowOff>119983</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121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11912</xdr:rowOff>
    </xdr:from>
    <xdr:to>
      <xdr:col>24</xdr:col>
      <xdr:colOff>63500</xdr:colOff>
      <xdr:row>77</xdr:row>
      <xdr:rowOff>61576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3213562"/>
          <a:ext cx="838200" cy="49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43997</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29027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21120</xdr:rowOff>
    </xdr:from>
    <xdr:to>
      <xdr:col>24</xdr:col>
      <xdr:colOff>114300</xdr:colOff>
      <xdr:row>76</xdr:row>
      <xdr:rowOff>122720</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05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11912</xdr:rowOff>
    </xdr:from>
    <xdr:to>
      <xdr:col>19</xdr:col>
      <xdr:colOff>177800</xdr:colOff>
      <xdr:row>77</xdr:row>
      <xdr:rowOff>25972</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213562"/>
          <a:ext cx="889000" cy="14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37007</xdr:rowOff>
    </xdr:from>
    <xdr:to>
      <xdr:col>20</xdr:col>
      <xdr:colOff>38100</xdr:colOff>
      <xdr:row>76</xdr:row>
      <xdr:rowOff>138607</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06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155135</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2842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25972</xdr:rowOff>
    </xdr:from>
    <xdr:to>
      <xdr:col>15</xdr:col>
      <xdr:colOff>50800</xdr:colOff>
      <xdr:row>77</xdr:row>
      <xdr:rowOff>63976</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227622"/>
          <a:ext cx="889000" cy="38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34207</xdr:rowOff>
    </xdr:from>
    <xdr:to>
      <xdr:col>15</xdr:col>
      <xdr:colOff>101600</xdr:colOff>
      <xdr:row>76</xdr:row>
      <xdr:rowOff>135807</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064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152334</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2839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47117</xdr:rowOff>
    </xdr:from>
    <xdr:to>
      <xdr:col>10</xdr:col>
      <xdr:colOff>114300</xdr:colOff>
      <xdr:row>77</xdr:row>
      <xdr:rowOff>63976</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1130300" y="13248767"/>
          <a:ext cx="889000" cy="1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20606</xdr:rowOff>
    </xdr:from>
    <xdr:to>
      <xdr:col>10</xdr:col>
      <xdr:colOff>165100</xdr:colOff>
      <xdr:row>76</xdr:row>
      <xdr:rowOff>122206</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050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138733</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2826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63582</xdr:rowOff>
    </xdr:from>
    <xdr:to>
      <xdr:col>6</xdr:col>
      <xdr:colOff>38100</xdr:colOff>
      <xdr:row>76</xdr:row>
      <xdr:rowOff>165182</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09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10259</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2869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10776</xdr:rowOff>
    </xdr:from>
    <xdr:to>
      <xdr:col>24</xdr:col>
      <xdr:colOff>114300</xdr:colOff>
      <xdr:row>77</xdr:row>
      <xdr:rowOff>112376</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212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97153</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127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132562</xdr:rowOff>
    </xdr:from>
    <xdr:to>
      <xdr:col>20</xdr:col>
      <xdr:colOff>38100</xdr:colOff>
      <xdr:row>77</xdr:row>
      <xdr:rowOff>62712</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16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53839</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255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146622</xdr:rowOff>
    </xdr:from>
    <xdr:to>
      <xdr:col>15</xdr:col>
      <xdr:colOff>101600</xdr:colOff>
      <xdr:row>77</xdr:row>
      <xdr:rowOff>76772</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176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67899</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269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13176</xdr:rowOff>
    </xdr:from>
    <xdr:to>
      <xdr:col>10</xdr:col>
      <xdr:colOff>165100</xdr:colOff>
      <xdr:row>77</xdr:row>
      <xdr:rowOff>114776</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214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105903</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307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167767</xdr:rowOff>
    </xdr:from>
    <xdr:to>
      <xdr:col>6</xdr:col>
      <xdr:colOff>38100</xdr:colOff>
      <xdr:row>77</xdr:row>
      <xdr:rowOff>97917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197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89044</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290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114097</xdr:rowOff>
    </xdr:from>
    <xdr:to>
      <xdr:col>24</xdr:col>
      <xdr:colOff>62865</xdr:colOff>
      <xdr:row>97</xdr:row>
      <xdr:rowOff>159474</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544597"/>
          <a:ext cx="1270" cy="1245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163301</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793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159474</xdr:rowOff>
    </xdr:from>
    <xdr:to>
      <xdr:col>24</xdr:col>
      <xdr:colOff>152400</xdr:colOff>
      <xdr:row>97</xdr:row>
      <xdr:rowOff>159474</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790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60774</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319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114097</xdr:rowOff>
    </xdr:from>
    <xdr:to>
      <xdr:col>24</xdr:col>
      <xdr:colOff>152400</xdr:colOff>
      <xdr:row>90</xdr:row>
      <xdr:rowOff>114097</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544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144444</xdr:rowOff>
    </xdr:from>
    <xdr:to>
      <xdr:col>24</xdr:col>
      <xdr:colOff>63500</xdr:colOff>
      <xdr:row>97</xdr:row>
      <xdr:rowOff>137999</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603644"/>
          <a:ext cx="838200" cy="165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65414</xdr:rowOff>
    </xdr:from>
    <xdr:ext cx="534377"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1817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42537</xdr:rowOff>
    </xdr:from>
    <xdr:to>
      <xdr:col>24</xdr:col>
      <xdr:colOff>114300</xdr:colOff>
      <xdr:row>95</xdr:row>
      <xdr:rowOff>144137</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33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137999</xdr:rowOff>
    </xdr:from>
    <xdr:to>
      <xdr:col>19</xdr:col>
      <xdr:colOff>177800</xdr:colOff>
      <xdr:row>98</xdr:row>
      <xdr:rowOff>48861</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768649"/>
          <a:ext cx="889000" cy="82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169667</xdr:rowOff>
    </xdr:from>
    <xdr:to>
      <xdr:col>20</xdr:col>
      <xdr:colOff>38100</xdr:colOff>
      <xdr:row>96</xdr:row>
      <xdr:rowOff>99817</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45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116344</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232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82707</xdr:rowOff>
    </xdr:from>
    <xdr:to>
      <xdr:col>15</xdr:col>
      <xdr:colOff>50800</xdr:colOff>
      <xdr:row>98</xdr:row>
      <xdr:rowOff>48861</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019300" y="16713357"/>
          <a:ext cx="889000" cy="137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69326</xdr:rowOff>
    </xdr:from>
    <xdr:to>
      <xdr:col>15</xdr:col>
      <xdr:colOff>101600</xdr:colOff>
      <xdr:row>96</xdr:row>
      <xdr:rowOff>170926</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528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16003</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303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82707</xdr:rowOff>
    </xdr:from>
    <xdr:to>
      <xdr:col>10</xdr:col>
      <xdr:colOff>114300</xdr:colOff>
      <xdr:row>98</xdr:row>
      <xdr:rowOff>132356</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713357"/>
          <a:ext cx="889000" cy="221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60168</xdr:rowOff>
    </xdr:from>
    <xdr:to>
      <xdr:col>10</xdr:col>
      <xdr:colOff>165100</xdr:colOff>
      <xdr:row>95</xdr:row>
      <xdr:rowOff>161768</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347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6845</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123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25535</xdr:rowOff>
    </xdr:from>
    <xdr:to>
      <xdr:col>6</xdr:col>
      <xdr:colOff>38100</xdr:colOff>
      <xdr:row>97</xdr:row>
      <xdr:rowOff>127135</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656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143662</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431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93644</xdr:rowOff>
    </xdr:from>
    <xdr:to>
      <xdr:col>24</xdr:col>
      <xdr:colOff>114300</xdr:colOff>
      <xdr:row>97</xdr:row>
      <xdr:rowOff>23794</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552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72071</xdr:rowOff>
    </xdr:from>
    <xdr:ext cx="534377"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531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87199</xdr:rowOff>
    </xdr:from>
    <xdr:to>
      <xdr:col>20</xdr:col>
      <xdr:colOff>38100</xdr:colOff>
      <xdr:row>98</xdr:row>
      <xdr:rowOff>17349</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717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8476</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30111" y="16810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169511</xdr:rowOff>
    </xdr:from>
    <xdr:to>
      <xdr:col>15</xdr:col>
      <xdr:colOff>101600</xdr:colOff>
      <xdr:row>98</xdr:row>
      <xdr:rowOff>99661</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800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90788</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892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31907</xdr:rowOff>
    </xdr:from>
    <xdr:to>
      <xdr:col>10</xdr:col>
      <xdr:colOff>165100</xdr:colOff>
      <xdr:row>97</xdr:row>
      <xdr:rowOff>133507</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662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124634</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755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81556</xdr:rowOff>
    </xdr:from>
    <xdr:to>
      <xdr:col>6</xdr:col>
      <xdr:colOff>38100</xdr:colOff>
      <xdr:row>99</xdr:row>
      <xdr:rowOff>11706</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883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2833</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976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80735</xdr:rowOff>
    </xdr:from>
    <xdr:to>
      <xdr:col>54</xdr:col>
      <xdr:colOff>189865</xdr:colOff>
      <xdr:row>37</xdr:row>
      <xdr:rowOff>162194</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567135"/>
          <a:ext cx="1270" cy="938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166021</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509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162194</xdr:rowOff>
    </xdr:from>
    <xdr:to>
      <xdr:col>55</xdr:col>
      <xdr:colOff>88900</xdr:colOff>
      <xdr:row>37</xdr:row>
      <xdr:rowOff>162194</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505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27412</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342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80735</xdr:rowOff>
    </xdr:from>
    <xdr:to>
      <xdr:col>55</xdr:col>
      <xdr:colOff>88900</xdr:colOff>
      <xdr:row>32</xdr:row>
      <xdr:rowOff>80735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567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80218</xdr:rowOff>
    </xdr:from>
    <xdr:to>
      <xdr:col>55</xdr:col>
      <xdr:colOff>0</xdr:colOff>
      <xdr:row>37</xdr:row>
      <xdr:rowOff>91662</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6423868"/>
          <a:ext cx="838200" cy="11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108938</xdr:rowOff>
    </xdr:from>
    <xdr:ext cx="534377"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1096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86061</xdr:rowOff>
    </xdr:from>
    <xdr:to>
      <xdr:col>55</xdr:col>
      <xdr:colOff>50800</xdr:colOff>
      <xdr:row>37</xdr:row>
      <xdr:rowOff>16211</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258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91662</xdr:rowOff>
    </xdr:from>
    <xdr:to>
      <xdr:col>50</xdr:col>
      <xdr:colOff>114300</xdr:colOff>
      <xdr:row>37</xdr:row>
      <xdr:rowOff>105799</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750300" y="6435312"/>
          <a:ext cx="889000" cy="14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95246</xdr:rowOff>
    </xdr:from>
    <xdr:to>
      <xdr:col>50</xdr:col>
      <xdr:colOff>165100</xdr:colOff>
      <xdr:row>37</xdr:row>
      <xdr:rowOff>25396</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267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41923</xdr:rowOff>
    </xdr:from>
    <xdr:ext cx="534377"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72111" y="6042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105799</xdr:rowOff>
    </xdr:from>
    <xdr:to>
      <xdr:col>45</xdr:col>
      <xdr:colOff>177800</xdr:colOff>
      <xdr:row>37</xdr:row>
      <xdr:rowOff>134159</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7861300" y="6449449"/>
          <a:ext cx="889000" cy="28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109158</xdr:rowOff>
    </xdr:from>
    <xdr:to>
      <xdr:col>46</xdr:col>
      <xdr:colOff>38100</xdr:colOff>
      <xdr:row>37</xdr:row>
      <xdr:rowOff>39308</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281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55835</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83111" y="6056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35993</xdr:rowOff>
    </xdr:from>
    <xdr:to>
      <xdr:col>41</xdr:col>
      <xdr:colOff>50800</xdr:colOff>
      <xdr:row>37</xdr:row>
      <xdr:rowOff>134159</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6036743"/>
          <a:ext cx="889000" cy="441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134593</xdr:rowOff>
    </xdr:from>
    <xdr:to>
      <xdr:col>41</xdr:col>
      <xdr:colOff>101600</xdr:colOff>
      <xdr:row>37</xdr:row>
      <xdr:rowOff>64743</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306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81270</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94111" y="6082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17261</xdr:rowOff>
    </xdr:from>
    <xdr:to>
      <xdr:col>36</xdr:col>
      <xdr:colOff>165100</xdr:colOff>
      <xdr:row>34</xdr:row>
      <xdr:rowOff>118861</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5846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135388</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5621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29418</xdr:rowOff>
    </xdr:from>
    <xdr:to>
      <xdr:col>55</xdr:col>
      <xdr:colOff>50800</xdr:colOff>
      <xdr:row>37</xdr:row>
      <xdr:rowOff>131018</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373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115795</xdr:rowOff>
    </xdr:from>
    <xdr:ext cx="534377"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287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40862</xdr:rowOff>
    </xdr:from>
    <xdr:to>
      <xdr:col>50</xdr:col>
      <xdr:colOff>165100</xdr:colOff>
      <xdr:row>37</xdr:row>
      <xdr:rowOff>142462</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384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133589</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72111" y="6477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54999</xdr:rowOff>
    </xdr:from>
    <xdr:to>
      <xdr:col>46</xdr:col>
      <xdr:colOff>38100</xdr:colOff>
      <xdr:row>37</xdr:row>
      <xdr:rowOff>156599</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398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147726</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83111" y="6491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83359</xdr:rowOff>
    </xdr:from>
    <xdr:to>
      <xdr:col>41</xdr:col>
      <xdr:colOff>101600</xdr:colOff>
      <xdr:row>38</xdr:row>
      <xdr:rowOff>13509</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427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4635</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94111" y="6519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156643</xdr:rowOff>
    </xdr:from>
    <xdr:to>
      <xdr:col>36</xdr:col>
      <xdr:colOff>165100</xdr:colOff>
      <xdr:row>35</xdr:row>
      <xdr:rowOff>86793</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5985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77920</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6078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8529</xdr:rowOff>
    </xdr:from>
    <xdr:to>
      <xdr:col>54</xdr:col>
      <xdr:colOff>189865</xdr:colOff>
      <xdr:row>58</xdr:row>
      <xdr:rowOff>65504</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752479"/>
          <a:ext cx="1270" cy="1257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69331</xdr:rowOff>
    </xdr:from>
    <xdr:ext cx="534377"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10013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65504</xdr:rowOff>
    </xdr:from>
    <xdr:to>
      <xdr:col>55</xdr:col>
      <xdr:colOff>88900</xdr:colOff>
      <xdr:row>58</xdr:row>
      <xdr:rowOff>65504</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10009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126656</xdr:rowOff>
    </xdr:from>
    <xdr:ext cx="599010"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527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8529</xdr:rowOff>
    </xdr:from>
    <xdr:to>
      <xdr:col>55</xdr:col>
      <xdr:colOff>88900</xdr:colOff>
      <xdr:row>51</xdr:row>
      <xdr:rowOff>8529</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752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147091</xdr:rowOff>
    </xdr:from>
    <xdr:to>
      <xdr:col>55</xdr:col>
      <xdr:colOff>0</xdr:colOff>
      <xdr:row>57</xdr:row>
      <xdr:rowOff>121138</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9639300" y="9748291"/>
          <a:ext cx="838200" cy="145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52615</xdr:rowOff>
    </xdr:from>
    <xdr:ext cx="534377"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482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29738</xdr:rowOff>
    </xdr:from>
    <xdr:to>
      <xdr:col>55</xdr:col>
      <xdr:colOff>50800</xdr:colOff>
      <xdr:row>56</xdr:row>
      <xdr:rowOff>131338</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630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170485</xdr:rowOff>
    </xdr:from>
    <xdr:to>
      <xdr:col>50</xdr:col>
      <xdr:colOff>114300</xdr:colOff>
      <xdr:row>57</xdr:row>
      <xdr:rowOff>121138</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8750300" y="9771685"/>
          <a:ext cx="889000" cy="122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36162</xdr:rowOff>
    </xdr:from>
    <xdr:to>
      <xdr:col>50</xdr:col>
      <xdr:colOff>165100</xdr:colOff>
      <xdr:row>56</xdr:row>
      <xdr:rowOff>137762</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637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154289</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72111" y="9412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170485</xdr:rowOff>
    </xdr:from>
    <xdr:to>
      <xdr:col>45</xdr:col>
      <xdr:colOff>177800</xdr:colOff>
      <xdr:row>57</xdr:row>
      <xdr:rowOff>116574</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7861300" y="9771685"/>
          <a:ext cx="889000" cy="117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144297</xdr:rowOff>
    </xdr:from>
    <xdr:to>
      <xdr:col>46</xdr:col>
      <xdr:colOff>38100</xdr:colOff>
      <xdr:row>57</xdr:row>
      <xdr:rowOff>74447</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745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65574</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3111" y="9838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116574</xdr:rowOff>
    </xdr:from>
    <xdr:to>
      <xdr:col>41</xdr:col>
      <xdr:colOff>50800</xdr:colOff>
      <xdr:row>57</xdr:row>
      <xdr:rowOff>163863</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6972300" y="9889224"/>
          <a:ext cx="889000" cy="47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79901</xdr:rowOff>
    </xdr:from>
    <xdr:to>
      <xdr:col>41</xdr:col>
      <xdr:colOff>101600</xdr:colOff>
      <xdr:row>57</xdr:row>
      <xdr:rowOff>10051</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681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26578</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94111" y="9456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97320</xdr:rowOff>
    </xdr:from>
    <xdr:to>
      <xdr:col>36</xdr:col>
      <xdr:colOff>165100</xdr:colOff>
      <xdr:row>57</xdr:row>
      <xdr:rowOff>27470</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69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43997</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705111" y="9473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96291</xdr:rowOff>
    </xdr:from>
    <xdr:to>
      <xdr:col>55</xdr:col>
      <xdr:colOff>50800</xdr:colOff>
      <xdr:row>57</xdr:row>
      <xdr:rowOff>26441</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697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74718</xdr:rowOff>
    </xdr:from>
    <xdr:ext cx="534377"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675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70338</xdr:rowOff>
    </xdr:from>
    <xdr:to>
      <xdr:col>50</xdr:col>
      <xdr:colOff>165100</xdr:colOff>
      <xdr:row>58</xdr:row>
      <xdr:rowOff>488</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842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163065</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72111" y="9935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119685</xdr:rowOff>
    </xdr:from>
    <xdr:to>
      <xdr:col>46</xdr:col>
      <xdr:colOff>38100</xdr:colOff>
      <xdr:row>57</xdr:row>
      <xdr:rowOff>49835</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72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66362</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83111" y="9496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65774</xdr:rowOff>
    </xdr:from>
    <xdr:to>
      <xdr:col>41</xdr:col>
      <xdr:colOff>101600</xdr:colOff>
      <xdr:row>57</xdr:row>
      <xdr:rowOff>167374</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83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158501</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94111" y="9931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113063</xdr:rowOff>
    </xdr:from>
    <xdr:to>
      <xdr:col>36</xdr:col>
      <xdr:colOff>165100</xdr:colOff>
      <xdr:row>58</xdr:row>
      <xdr:rowOff>43213</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885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34340</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05111" y="9978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48042</xdr:rowOff>
    </xdr:from>
    <xdr:to>
      <xdr:col>54</xdr:col>
      <xdr:colOff>189865</xdr:colOff>
      <xdr:row>79</xdr:row>
      <xdr:rowOff>98879</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2049542"/>
          <a:ext cx="1270" cy="1593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166169</xdr:rowOff>
    </xdr:from>
    <xdr:ext cx="599010" cy="25904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1824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48042</xdr:rowOff>
    </xdr:from>
    <xdr:to>
      <xdr:col>55</xdr:col>
      <xdr:colOff>88900</xdr:colOff>
      <xdr:row>70</xdr:row>
      <xdr:rowOff>48042</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2049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98290</xdr:rowOff>
    </xdr:from>
    <xdr:to>
      <xdr:col>55</xdr:col>
      <xdr:colOff>0</xdr:colOff>
      <xdr:row>79</xdr:row>
      <xdr:rowOff>98879</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9639300" y="13642840"/>
          <a:ext cx="838200" cy="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157366</xdr:rowOff>
    </xdr:from>
    <xdr:ext cx="534377" cy="25904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31875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134489</xdr:rowOff>
    </xdr:from>
    <xdr:to>
      <xdr:col>55</xdr:col>
      <xdr:colOff>50800</xdr:colOff>
      <xdr:row>78</xdr:row>
      <xdr:rowOff>64639</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10426700" y="13336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94742</xdr:rowOff>
    </xdr:from>
    <xdr:to>
      <xdr:col>50</xdr:col>
      <xdr:colOff>114300</xdr:colOff>
      <xdr:row>79</xdr:row>
      <xdr:rowOff>98879</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8750300" y="13639292"/>
          <a:ext cx="889000" cy="4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167331</xdr:rowOff>
    </xdr:from>
    <xdr:to>
      <xdr:col>50</xdr:col>
      <xdr:colOff>165100</xdr:colOff>
      <xdr:row>78</xdr:row>
      <xdr:rowOff>97481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588500" y="13368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114008</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72111" y="13144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94742</xdr:rowOff>
    </xdr:from>
    <xdr:to>
      <xdr:col>45</xdr:col>
      <xdr:colOff>177800</xdr:colOff>
      <xdr:row>79</xdr:row>
      <xdr:rowOff>98879</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7861300" y="13639292"/>
          <a:ext cx="889000" cy="4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98709</xdr:rowOff>
    </xdr:from>
    <xdr:to>
      <xdr:col>46</xdr:col>
      <xdr:colOff>38100</xdr:colOff>
      <xdr:row>79</xdr:row>
      <xdr:rowOff>28859</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99500" y="1347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45386</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483111" y="13247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98879</xdr:rowOff>
    </xdr:from>
    <xdr:to>
      <xdr:col>41</xdr:col>
      <xdr:colOff>50800</xdr:colOff>
      <xdr:row>79</xdr:row>
      <xdr:rowOff>98879</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697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67455</xdr:rowOff>
    </xdr:from>
    <xdr:to>
      <xdr:col>41</xdr:col>
      <xdr:colOff>101600</xdr:colOff>
      <xdr:row>78</xdr:row>
      <xdr:rowOff>169055</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10500" y="1344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14132</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594111" y="13215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76882</xdr:rowOff>
    </xdr:from>
    <xdr:to>
      <xdr:col>36</xdr:col>
      <xdr:colOff>165100</xdr:colOff>
      <xdr:row>79</xdr:row>
      <xdr:rowOff>7032</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921500" y="1344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23559</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05111" y="13225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47490</xdr:rowOff>
    </xdr:from>
    <xdr:to>
      <xdr:col>55</xdr:col>
      <xdr:colOff>50800</xdr:colOff>
      <xdr:row>79</xdr:row>
      <xdr:rowOff>149090</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10426700" y="13592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133867</xdr:rowOff>
    </xdr:from>
    <xdr:ext cx="313932" cy="259045"/>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10528300" y="135069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48079</xdr:rowOff>
    </xdr:from>
    <xdr:to>
      <xdr:col>50</xdr:col>
      <xdr:colOff>165100</xdr:colOff>
      <xdr:row>79</xdr:row>
      <xdr:rowOff>149679</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588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79</xdr:row>
      <xdr:rowOff>140806</xdr:rowOff>
    </xdr:from>
    <xdr:ext cx="249299"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514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43942</xdr:rowOff>
    </xdr:from>
    <xdr:to>
      <xdr:col>46</xdr:col>
      <xdr:colOff>38100</xdr:colOff>
      <xdr:row>79</xdr:row>
      <xdr:rowOff>145542</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99500" y="13588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136669</xdr:rowOff>
    </xdr:from>
    <xdr:ext cx="378565"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561017" y="136812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48079</xdr:rowOff>
    </xdr:from>
    <xdr:to>
      <xdr:col>41</xdr:col>
      <xdr:colOff>101600</xdr:colOff>
      <xdr:row>79</xdr:row>
      <xdr:rowOff>149679</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1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79</xdr:row>
      <xdr:rowOff>140806</xdr:rowOff>
    </xdr:from>
    <xdr:ext cx="249299"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73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48079</xdr:rowOff>
    </xdr:from>
    <xdr:to>
      <xdr:col>36</xdr:col>
      <xdr:colOff>165100</xdr:colOff>
      <xdr:row>79</xdr:row>
      <xdr:rowOff>149679</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692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79</xdr:row>
      <xdr:rowOff>140806</xdr:rowOff>
    </xdr:from>
    <xdr:ext cx="249299"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84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a:extLst>
            <a:ext uri="{FF2B5EF4-FFF2-40B4-BE49-F238E27FC236}">
              <a16:creationId xmlns:a16="http://schemas.microsoft.com/office/drawing/2014/main" id="{00000000-0008-0000-06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149516</xdr:rowOff>
    </xdr:from>
    <xdr:to>
      <xdr:col>54</xdr:col>
      <xdr:colOff>189865</xdr:colOff>
      <xdr:row>99</xdr:row>
      <xdr:rowOff>44450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10475595" y="15408566"/>
          <a:ext cx="1270" cy="1609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48277</xdr:rowOff>
    </xdr:from>
    <xdr:ext cx="249299" cy="259045"/>
    <xdr:sp macro="" textlink="">
      <xdr:nvSpPr>
        <xdr:cNvPr id="458" name="普通建設事業費 （ うち更新整備　）最小値テキスト">
          <a:extLst>
            <a:ext uri="{FF2B5EF4-FFF2-40B4-BE49-F238E27FC236}">
              <a16:creationId xmlns:a16="http://schemas.microsoft.com/office/drawing/2014/main" id="{00000000-0008-0000-0600-0000CA010000}"/>
            </a:ext>
          </a:extLst>
        </xdr:cNvPr>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44450</xdr:rowOff>
    </xdr:from>
    <xdr:to>
      <xdr:col>55</xdr:col>
      <xdr:colOff>88900</xdr:colOff>
      <xdr:row>99</xdr:row>
      <xdr:rowOff>44450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96193</xdr:rowOff>
    </xdr:from>
    <xdr:ext cx="599010" cy="259045"/>
    <xdr:sp macro="" textlink="">
      <xdr:nvSpPr>
        <xdr:cNvPr id="460" name="普通建設事業費 （ うち更新整備　）最大値テキスト">
          <a:extLst>
            <a:ext uri="{FF2B5EF4-FFF2-40B4-BE49-F238E27FC236}">
              <a16:creationId xmlns:a16="http://schemas.microsoft.com/office/drawing/2014/main" id="{00000000-0008-0000-0600-0000CC010000}"/>
            </a:ext>
          </a:extLst>
        </xdr:cNvPr>
        <xdr:cNvSpPr txBox="1"/>
      </xdr:nvSpPr>
      <xdr:spPr>
        <a:xfrm>
          <a:off x="10528300" y="15183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149516</xdr:rowOff>
    </xdr:from>
    <xdr:to>
      <xdr:col>55</xdr:col>
      <xdr:colOff>88900</xdr:colOff>
      <xdr:row>89</xdr:row>
      <xdr:rowOff>149516</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5408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156020</xdr:rowOff>
    </xdr:from>
    <xdr:to>
      <xdr:col>55</xdr:col>
      <xdr:colOff>0</xdr:colOff>
      <xdr:row>97</xdr:row>
      <xdr:rowOff>79032</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9639300" y="16443770"/>
          <a:ext cx="838200" cy="265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89767</xdr:rowOff>
    </xdr:from>
    <xdr:ext cx="534377" cy="259045"/>
    <xdr:sp macro="" textlink="">
      <xdr:nvSpPr>
        <xdr:cNvPr id="463" name="普通建設事業費 （ うち更新整備　）平均値テキスト">
          <a:extLst>
            <a:ext uri="{FF2B5EF4-FFF2-40B4-BE49-F238E27FC236}">
              <a16:creationId xmlns:a16="http://schemas.microsoft.com/office/drawing/2014/main" id="{00000000-0008-0000-0600-0000CF010000}"/>
            </a:ext>
          </a:extLst>
        </xdr:cNvPr>
        <xdr:cNvSpPr txBox="1"/>
      </xdr:nvSpPr>
      <xdr:spPr>
        <a:xfrm>
          <a:off x="10528300" y="16548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111340</xdr:rowOff>
    </xdr:from>
    <xdr:to>
      <xdr:col>55</xdr:col>
      <xdr:colOff>50800</xdr:colOff>
      <xdr:row>97</xdr:row>
      <xdr:rowOff>41490</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10426700" y="1657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102794</xdr:rowOff>
    </xdr:from>
    <xdr:to>
      <xdr:col>50</xdr:col>
      <xdr:colOff>114300</xdr:colOff>
      <xdr:row>97</xdr:row>
      <xdr:rowOff>79032</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8750300" y="16390544"/>
          <a:ext cx="889000" cy="319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101512</xdr:rowOff>
    </xdr:from>
    <xdr:to>
      <xdr:col>50</xdr:col>
      <xdr:colOff>165100</xdr:colOff>
      <xdr:row>97</xdr:row>
      <xdr:rowOff>31662</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9588500" y="16560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48189</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372111" y="16335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102794</xdr:rowOff>
    </xdr:from>
    <xdr:to>
      <xdr:col>45</xdr:col>
      <xdr:colOff>177800</xdr:colOff>
      <xdr:row>96</xdr:row>
      <xdr:rowOff>122720</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7861300" y="16390544"/>
          <a:ext cx="889000" cy="191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150609</xdr:rowOff>
    </xdr:from>
    <xdr:to>
      <xdr:col>46</xdr:col>
      <xdr:colOff>38100</xdr:colOff>
      <xdr:row>97</xdr:row>
      <xdr:rowOff>80759</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8699500" y="1660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71886</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483111" y="16702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122720</xdr:rowOff>
    </xdr:from>
    <xdr:to>
      <xdr:col>41</xdr:col>
      <xdr:colOff>50800</xdr:colOff>
      <xdr:row>97</xdr:row>
      <xdr:rowOff>46546</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6972300" y="16581920"/>
          <a:ext cx="889000" cy="95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90627</xdr:rowOff>
    </xdr:from>
    <xdr:to>
      <xdr:col>41</xdr:col>
      <xdr:colOff>101600</xdr:colOff>
      <xdr:row>97</xdr:row>
      <xdr:rowOff>20777</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7810500" y="16549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11904</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594111" y="16642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126581</xdr:rowOff>
    </xdr:from>
    <xdr:to>
      <xdr:col>36</xdr:col>
      <xdr:colOff>165100</xdr:colOff>
      <xdr:row>97</xdr:row>
      <xdr:rowOff>56731</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6921500" y="1658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73258</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05111" y="16361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105220</xdr:rowOff>
    </xdr:from>
    <xdr:to>
      <xdr:col>55</xdr:col>
      <xdr:colOff>50800</xdr:colOff>
      <xdr:row>96</xdr:row>
      <xdr:rowOff>35370</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10426700" y="16392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128097</xdr:rowOff>
    </xdr:from>
    <xdr:ext cx="534377" cy="259045"/>
    <xdr:sp macro="" textlink="">
      <xdr:nvSpPr>
        <xdr:cNvPr id="482" name="普通建設事業費 （ うち更新整備　）該当値テキスト">
          <a:extLst>
            <a:ext uri="{FF2B5EF4-FFF2-40B4-BE49-F238E27FC236}">
              <a16:creationId xmlns:a16="http://schemas.microsoft.com/office/drawing/2014/main" id="{00000000-0008-0000-0600-0000E2010000}"/>
            </a:ext>
          </a:extLst>
        </xdr:cNvPr>
        <xdr:cNvSpPr txBox="1"/>
      </xdr:nvSpPr>
      <xdr:spPr>
        <a:xfrm>
          <a:off x="10528300" y="16244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28232</xdr:rowOff>
    </xdr:from>
    <xdr:to>
      <xdr:col>50</xdr:col>
      <xdr:colOff>165100</xdr:colOff>
      <xdr:row>97</xdr:row>
      <xdr:rowOff>129832</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9588500" y="16658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120959</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372111" y="16751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51994</xdr:rowOff>
    </xdr:from>
    <xdr:to>
      <xdr:col>46</xdr:col>
      <xdr:colOff>38100</xdr:colOff>
      <xdr:row>95</xdr:row>
      <xdr:rowOff>153594</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8699500" y="16339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170121</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8483111" y="16114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71920</xdr:rowOff>
    </xdr:from>
    <xdr:to>
      <xdr:col>41</xdr:col>
      <xdr:colOff>101600</xdr:colOff>
      <xdr:row>97</xdr:row>
      <xdr:rowOff>2070</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7810500" y="16531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18597</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594111" y="16306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167196</xdr:rowOff>
    </xdr:from>
    <xdr:to>
      <xdr:col>36</xdr:col>
      <xdr:colOff>165100</xdr:colOff>
      <xdr:row>97</xdr:row>
      <xdr:rowOff>97346</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6921500" y="1662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88473</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705111" y="16719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a:extLst>
            <a:ext uri="{FF2B5EF4-FFF2-40B4-BE49-F238E27FC236}">
              <a16:creationId xmlns:a16="http://schemas.microsoft.com/office/drawing/2014/main" id="{00000000-0008-0000-06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38169</xdr:rowOff>
    </xdr:from>
    <xdr:to>
      <xdr:col>85</xdr:col>
      <xdr:colOff>126364</xdr:colOff>
      <xdr:row>39</xdr:row>
      <xdr:rowOff>98878</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6317595" y="5353119"/>
          <a:ext cx="1269" cy="1432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114839</xdr:rowOff>
    </xdr:from>
    <xdr:ext cx="249299" cy="259045"/>
    <xdr:sp macro="" textlink="">
      <xdr:nvSpPr>
        <xdr:cNvPr id="517" name="災害復旧事業費最小値テキスト">
          <a:extLst>
            <a:ext uri="{FF2B5EF4-FFF2-40B4-BE49-F238E27FC236}">
              <a16:creationId xmlns:a16="http://schemas.microsoft.com/office/drawing/2014/main" id="{00000000-0008-0000-0600-000005020000}"/>
            </a:ext>
          </a:extLst>
        </xdr:cNvPr>
        <xdr:cNvSpPr txBox="1"/>
      </xdr:nvSpPr>
      <xdr:spPr>
        <a:xfrm>
          <a:off x="16370300" y="680138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156296</xdr:rowOff>
    </xdr:from>
    <xdr:ext cx="534377" cy="259045"/>
    <xdr:sp macro="" textlink="">
      <xdr:nvSpPr>
        <xdr:cNvPr id="519" name="災害復旧事業費最大値テキスト">
          <a:extLst>
            <a:ext uri="{FF2B5EF4-FFF2-40B4-BE49-F238E27FC236}">
              <a16:creationId xmlns:a16="http://schemas.microsoft.com/office/drawing/2014/main" id="{00000000-0008-0000-0600-000007020000}"/>
            </a:ext>
          </a:extLst>
        </xdr:cNvPr>
        <xdr:cNvSpPr txBox="1"/>
      </xdr:nvSpPr>
      <xdr:spPr>
        <a:xfrm>
          <a:off x="16370300" y="5128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38169</xdr:rowOff>
    </xdr:from>
    <xdr:to>
      <xdr:col>86</xdr:col>
      <xdr:colOff>25400</xdr:colOff>
      <xdr:row>31</xdr:row>
      <xdr:rowOff>38169</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5353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32290</xdr:rowOff>
    </xdr:from>
    <xdr:ext cx="469744" cy="259045"/>
    <xdr:sp macro="" textlink="">
      <xdr:nvSpPr>
        <xdr:cNvPr id="522" name="災害復旧事業費平均値テキスト">
          <a:extLst>
            <a:ext uri="{FF2B5EF4-FFF2-40B4-BE49-F238E27FC236}">
              <a16:creationId xmlns:a16="http://schemas.microsoft.com/office/drawing/2014/main" id="{00000000-0008-0000-0600-00000A020000}"/>
            </a:ext>
          </a:extLst>
        </xdr:cNvPr>
        <xdr:cNvSpPr txBox="1"/>
      </xdr:nvSpPr>
      <xdr:spPr>
        <a:xfrm>
          <a:off x="16370300" y="65473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9413</xdr:rowOff>
    </xdr:from>
    <xdr:to>
      <xdr:col>85</xdr:col>
      <xdr:colOff>177800</xdr:colOff>
      <xdr:row>39</xdr:row>
      <xdr:rowOff>111013</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6268700" y="6695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121231</xdr:rowOff>
    </xdr:from>
    <xdr:to>
      <xdr:col>81</xdr:col>
      <xdr:colOff>101600</xdr:colOff>
      <xdr:row>39</xdr:row>
      <xdr:rowOff>51381</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5430500" y="6636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67908</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46428" y="6411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132400</xdr:rowOff>
    </xdr:from>
    <xdr:to>
      <xdr:col>76</xdr:col>
      <xdr:colOff>165100</xdr:colOff>
      <xdr:row>39</xdr:row>
      <xdr:rowOff>62550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4541500" y="664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79076</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357428" y="6422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18673</xdr:rowOff>
    </xdr:from>
    <xdr:to>
      <xdr:col>71</xdr:col>
      <xdr:colOff>177800</xdr:colOff>
      <xdr:row>39</xdr:row>
      <xdr:rowOff>98878</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2814300" y="6705223"/>
          <a:ext cx="889000" cy="80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105718</xdr:rowOff>
    </xdr:from>
    <xdr:to>
      <xdr:col>72</xdr:col>
      <xdr:colOff>38100</xdr:colOff>
      <xdr:row>39</xdr:row>
      <xdr:rowOff>35868</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3652500" y="6620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52395</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468428" y="6396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94745</xdr:rowOff>
    </xdr:from>
    <xdr:to>
      <xdr:col>67</xdr:col>
      <xdr:colOff>101600</xdr:colOff>
      <xdr:row>39</xdr:row>
      <xdr:rowOff>24895</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2763500" y="6609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41423</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579428" y="6385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159289</xdr:rowOff>
    </xdr:from>
    <xdr:ext cx="249299" cy="259045"/>
    <xdr:sp macro="" textlink="">
      <xdr:nvSpPr>
        <xdr:cNvPr id="541" name="災害復旧事業費該当値テキスト">
          <a:extLst>
            <a:ext uri="{FF2B5EF4-FFF2-40B4-BE49-F238E27FC236}">
              <a16:creationId xmlns:a16="http://schemas.microsoft.com/office/drawing/2014/main" id="{00000000-0008-0000-0600-00001D020000}"/>
            </a:ext>
          </a:extLst>
        </xdr:cNvPr>
        <xdr:cNvSpPr txBox="1"/>
      </xdr:nvSpPr>
      <xdr:spPr>
        <a:xfrm>
          <a:off x="16370300" y="667438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139323</xdr:rowOff>
    </xdr:from>
    <xdr:to>
      <xdr:col>67</xdr:col>
      <xdr:colOff>101600</xdr:colOff>
      <xdr:row>39</xdr:row>
      <xdr:rowOff>69473</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2763500" y="6654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60600</xdr:rowOff>
    </xdr:from>
    <xdr:ext cx="469744"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579428" y="6747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a:extLst>
            <a:ext uri="{FF2B5EF4-FFF2-40B4-BE49-F238E27FC236}">
              <a16:creationId xmlns:a16="http://schemas.microsoft.com/office/drawing/2014/main" id="{00000000-0008-0000-0600-000036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a:extLst>
            <a:ext uri="{FF2B5EF4-FFF2-40B4-BE49-F238E27FC236}">
              <a16:creationId xmlns:a16="http://schemas.microsoft.com/office/drawing/2014/main" id="{00000000-0008-0000-0600-000038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a:extLst>
            <a:ext uri="{FF2B5EF4-FFF2-40B4-BE49-F238E27FC236}">
              <a16:creationId xmlns:a16="http://schemas.microsoft.com/office/drawing/2014/main" id="{00000000-0008-0000-0600-00003B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a:extLst>
            <a:ext uri="{FF2B5EF4-FFF2-40B4-BE49-F238E27FC236}">
              <a16:creationId xmlns:a16="http://schemas.microsoft.com/office/drawing/2014/main" id="{00000000-0008-0000-0600-00004E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a:extLst>
            <a:ext uri="{FF2B5EF4-FFF2-40B4-BE49-F238E27FC236}">
              <a16:creationId xmlns:a16="http://schemas.microsoft.com/office/drawing/2014/main" id="{00000000-0008-0000-06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24257</xdr:rowOff>
    </xdr:from>
    <xdr:to>
      <xdr:col>85</xdr:col>
      <xdr:colOff>126364</xdr:colOff>
      <xdr:row>77</xdr:row>
      <xdr:rowOff>147434</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6317595" y="12025757"/>
          <a:ext cx="1269" cy="13233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151261</xdr:rowOff>
    </xdr:from>
    <xdr:ext cx="534377" cy="259045"/>
    <xdr:sp macro="" textlink="">
      <xdr:nvSpPr>
        <xdr:cNvPr id="623" name="公債費最小値テキスト">
          <a:extLst>
            <a:ext uri="{FF2B5EF4-FFF2-40B4-BE49-F238E27FC236}">
              <a16:creationId xmlns:a16="http://schemas.microsoft.com/office/drawing/2014/main" id="{00000000-0008-0000-0600-00006F020000}"/>
            </a:ext>
          </a:extLst>
        </xdr:cNvPr>
        <xdr:cNvSpPr txBox="1"/>
      </xdr:nvSpPr>
      <xdr:spPr>
        <a:xfrm>
          <a:off x="16370300" y="13352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147434</xdr:rowOff>
    </xdr:from>
    <xdr:to>
      <xdr:col>86</xdr:col>
      <xdr:colOff>25400</xdr:colOff>
      <xdr:row>77</xdr:row>
      <xdr:rowOff>147434</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334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142384</xdr:rowOff>
    </xdr:from>
    <xdr:ext cx="534377" cy="259045"/>
    <xdr:sp macro="" textlink="">
      <xdr:nvSpPr>
        <xdr:cNvPr id="625" name="公債費最大値テキスト">
          <a:extLst>
            <a:ext uri="{FF2B5EF4-FFF2-40B4-BE49-F238E27FC236}">
              <a16:creationId xmlns:a16="http://schemas.microsoft.com/office/drawing/2014/main" id="{00000000-0008-0000-0600-000071020000}"/>
            </a:ext>
          </a:extLst>
        </xdr:cNvPr>
        <xdr:cNvSpPr txBox="1"/>
      </xdr:nvSpPr>
      <xdr:spPr>
        <a:xfrm>
          <a:off x="16370300" y="11800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24257</xdr:rowOff>
    </xdr:from>
    <xdr:to>
      <xdr:col>86</xdr:col>
      <xdr:colOff>25400</xdr:colOff>
      <xdr:row>70</xdr:row>
      <xdr:rowOff>24257</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2025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102019</xdr:rowOff>
    </xdr:from>
    <xdr:to>
      <xdr:col>85</xdr:col>
      <xdr:colOff>127000</xdr:colOff>
      <xdr:row>76</xdr:row>
      <xdr:rowOff>102457</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5481300" y="13132219"/>
          <a:ext cx="838200" cy="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57504</xdr:rowOff>
    </xdr:from>
    <xdr:ext cx="534377" cy="259045"/>
    <xdr:sp macro="" textlink="">
      <xdr:nvSpPr>
        <xdr:cNvPr id="628" name="公債費平均値テキスト">
          <a:extLst>
            <a:ext uri="{FF2B5EF4-FFF2-40B4-BE49-F238E27FC236}">
              <a16:creationId xmlns:a16="http://schemas.microsoft.com/office/drawing/2014/main" id="{00000000-0008-0000-0600-000074020000}"/>
            </a:ext>
          </a:extLst>
        </xdr:cNvPr>
        <xdr:cNvSpPr txBox="1"/>
      </xdr:nvSpPr>
      <xdr:spPr>
        <a:xfrm>
          <a:off x="16370300" y="127448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34627</xdr:rowOff>
    </xdr:from>
    <xdr:to>
      <xdr:col>85</xdr:col>
      <xdr:colOff>177800</xdr:colOff>
      <xdr:row>75</xdr:row>
      <xdr:rowOff>136227</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6268700" y="12893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102457</xdr:rowOff>
    </xdr:from>
    <xdr:to>
      <xdr:col>81</xdr:col>
      <xdr:colOff>50800</xdr:colOff>
      <xdr:row>76</xdr:row>
      <xdr:rowOff>142711</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4592300" y="13132657"/>
          <a:ext cx="889000" cy="40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13824</xdr:rowOff>
    </xdr:from>
    <xdr:to>
      <xdr:col>81</xdr:col>
      <xdr:colOff>101600</xdr:colOff>
      <xdr:row>75</xdr:row>
      <xdr:rowOff>115424</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5430500" y="1287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131951</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14111" y="12647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142711</xdr:rowOff>
    </xdr:from>
    <xdr:to>
      <xdr:col>76</xdr:col>
      <xdr:colOff>114300</xdr:colOff>
      <xdr:row>76</xdr:row>
      <xdr:rowOff>156141</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3703300" y="13172911"/>
          <a:ext cx="889000" cy="13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1156</xdr:rowOff>
    </xdr:from>
    <xdr:to>
      <xdr:col>76</xdr:col>
      <xdr:colOff>165100</xdr:colOff>
      <xdr:row>75</xdr:row>
      <xdr:rowOff>102756</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4541500" y="1285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119283</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325111" y="12635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156141</xdr:rowOff>
    </xdr:from>
    <xdr:to>
      <xdr:col>71</xdr:col>
      <xdr:colOff>177800</xdr:colOff>
      <xdr:row>76</xdr:row>
      <xdr:rowOff>166484</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2814300" y="13186341"/>
          <a:ext cx="889000" cy="10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30969</xdr:rowOff>
    </xdr:from>
    <xdr:to>
      <xdr:col>72</xdr:col>
      <xdr:colOff>38100</xdr:colOff>
      <xdr:row>75</xdr:row>
      <xdr:rowOff>132569</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3652500" y="1288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149096</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436111" y="12664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84709</xdr:rowOff>
    </xdr:from>
    <xdr:to>
      <xdr:col>67</xdr:col>
      <xdr:colOff>101600</xdr:colOff>
      <xdr:row>76</xdr:row>
      <xdr:rowOff>14858</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2763500" y="129434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31386</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547111" y="12718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51219</xdr:rowOff>
    </xdr:from>
    <xdr:to>
      <xdr:col>85</xdr:col>
      <xdr:colOff>177800</xdr:colOff>
      <xdr:row>76</xdr:row>
      <xdr:rowOff>152819</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6268700" y="13081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29646</xdr:rowOff>
    </xdr:from>
    <xdr:ext cx="534377" cy="259045"/>
    <xdr:sp macro="" textlink="">
      <xdr:nvSpPr>
        <xdr:cNvPr id="647" name="公債費該当値テキスト">
          <a:extLst>
            <a:ext uri="{FF2B5EF4-FFF2-40B4-BE49-F238E27FC236}">
              <a16:creationId xmlns:a16="http://schemas.microsoft.com/office/drawing/2014/main" id="{00000000-0008-0000-0600-000087020000}"/>
            </a:ext>
          </a:extLst>
        </xdr:cNvPr>
        <xdr:cNvSpPr txBox="1"/>
      </xdr:nvSpPr>
      <xdr:spPr>
        <a:xfrm>
          <a:off x="16370300" y="13059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51657</xdr:rowOff>
    </xdr:from>
    <xdr:to>
      <xdr:col>81</xdr:col>
      <xdr:colOff>101600</xdr:colOff>
      <xdr:row>76</xdr:row>
      <xdr:rowOff>153257</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5430500" y="13081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144384</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14111" y="13174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91911</xdr:rowOff>
    </xdr:from>
    <xdr:to>
      <xdr:col>76</xdr:col>
      <xdr:colOff>165100</xdr:colOff>
      <xdr:row>77</xdr:row>
      <xdr:rowOff>22061</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4541500" y="1312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13188</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325111" y="13214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105341</xdr:rowOff>
    </xdr:from>
    <xdr:to>
      <xdr:col>72</xdr:col>
      <xdr:colOff>38100</xdr:colOff>
      <xdr:row>77</xdr:row>
      <xdr:rowOff>35491</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3652500" y="13135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26618</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436111" y="13228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115684</xdr:rowOff>
    </xdr:from>
    <xdr:to>
      <xdr:col>67</xdr:col>
      <xdr:colOff>101600</xdr:colOff>
      <xdr:row>77</xdr:row>
      <xdr:rowOff>45834</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2763500" y="13145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36961</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547111" y="13238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a:extLst>
            <a:ext uri="{FF2B5EF4-FFF2-40B4-BE49-F238E27FC236}">
              <a16:creationId xmlns:a16="http://schemas.microsoft.com/office/drawing/2014/main" id="{00000000-0008-0000-0600-0000A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17924</xdr:rowOff>
    </xdr:from>
    <xdr:to>
      <xdr:col>85</xdr:col>
      <xdr:colOff>126364</xdr:colOff>
      <xdr:row>98</xdr:row>
      <xdr:rowOff>137784</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6317595" y="15619874"/>
          <a:ext cx="1269" cy="1320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141611</xdr:rowOff>
    </xdr:from>
    <xdr:ext cx="378565" cy="259045"/>
    <xdr:sp macro="" textlink="">
      <xdr:nvSpPr>
        <xdr:cNvPr id="678" name="積立金最小値テキスト">
          <a:extLst>
            <a:ext uri="{FF2B5EF4-FFF2-40B4-BE49-F238E27FC236}">
              <a16:creationId xmlns:a16="http://schemas.microsoft.com/office/drawing/2014/main" id="{00000000-0008-0000-0600-0000A6020000}"/>
            </a:ext>
          </a:extLst>
        </xdr:cNvPr>
        <xdr:cNvSpPr txBox="1"/>
      </xdr:nvSpPr>
      <xdr:spPr>
        <a:xfrm>
          <a:off x="16370300" y="169437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137784</xdr:rowOff>
    </xdr:from>
    <xdr:to>
      <xdr:col>86</xdr:col>
      <xdr:colOff>25400</xdr:colOff>
      <xdr:row>98</xdr:row>
      <xdr:rowOff>137784</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6939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136051</xdr:rowOff>
    </xdr:from>
    <xdr:ext cx="599010" cy="259045"/>
    <xdr:sp macro="" textlink="">
      <xdr:nvSpPr>
        <xdr:cNvPr id="680" name="積立金最大値テキスト">
          <a:extLst>
            <a:ext uri="{FF2B5EF4-FFF2-40B4-BE49-F238E27FC236}">
              <a16:creationId xmlns:a16="http://schemas.microsoft.com/office/drawing/2014/main" id="{00000000-0008-0000-0600-0000A8020000}"/>
            </a:ext>
          </a:extLst>
        </xdr:cNvPr>
        <xdr:cNvSpPr txBox="1"/>
      </xdr:nvSpPr>
      <xdr:spPr>
        <a:xfrm>
          <a:off x="16370300" y="15395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17924</xdr:rowOff>
    </xdr:from>
    <xdr:to>
      <xdr:col>86</xdr:col>
      <xdr:colOff>25400</xdr:colOff>
      <xdr:row>91</xdr:row>
      <xdr:rowOff>17924</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5619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83812</xdr:rowOff>
    </xdr:from>
    <xdr:to>
      <xdr:col>85</xdr:col>
      <xdr:colOff>127000</xdr:colOff>
      <xdr:row>98</xdr:row>
      <xdr:rowOff>119414</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5481300" y="16885912"/>
          <a:ext cx="838200" cy="35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155439</xdr:rowOff>
    </xdr:from>
    <xdr:ext cx="534377" cy="259045"/>
    <xdr:sp macro="" textlink="">
      <xdr:nvSpPr>
        <xdr:cNvPr id="683" name="積立金平均値テキスト">
          <a:extLst>
            <a:ext uri="{FF2B5EF4-FFF2-40B4-BE49-F238E27FC236}">
              <a16:creationId xmlns:a16="http://schemas.microsoft.com/office/drawing/2014/main" id="{00000000-0008-0000-0600-0000AB020000}"/>
            </a:ext>
          </a:extLst>
        </xdr:cNvPr>
        <xdr:cNvSpPr txBox="1"/>
      </xdr:nvSpPr>
      <xdr:spPr>
        <a:xfrm>
          <a:off x="16370300" y="166146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132562</xdr:rowOff>
    </xdr:from>
    <xdr:to>
      <xdr:col>85</xdr:col>
      <xdr:colOff>177800</xdr:colOff>
      <xdr:row>98</xdr:row>
      <xdr:rowOff>62712</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6268700" y="16763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166112</xdr:rowOff>
    </xdr:from>
    <xdr:to>
      <xdr:col>81</xdr:col>
      <xdr:colOff>50800</xdr:colOff>
      <xdr:row>98</xdr:row>
      <xdr:rowOff>119414</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4592300" y="16796762"/>
          <a:ext cx="889000" cy="124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118366</xdr:rowOff>
    </xdr:from>
    <xdr:to>
      <xdr:col>81</xdr:col>
      <xdr:colOff>101600</xdr:colOff>
      <xdr:row>98</xdr:row>
      <xdr:rowOff>48516</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5430500" y="16749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65043</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14111" y="16524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166112</xdr:rowOff>
    </xdr:from>
    <xdr:to>
      <xdr:col>76</xdr:col>
      <xdr:colOff>114300</xdr:colOff>
      <xdr:row>98</xdr:row>
      <xdr:rowOff>94190</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3703300" y="16796762"/>
          <a:ext cx="889000" cy="99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126065</xdr:rowOff>
    </xdr:from>
    <xdr:to>
      <xdr:col>76</xdr:col>
      <xdr:colOff>165100</xdr:colOff>
      <xdr:row>98</xdr:row>
      <xdr:rowOff>56215</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4541500" y="16756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47342</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4325111" y="16849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94190</xdr:rowOff>
    </xdr:from>
    <xdr:to>
      <xdr:col>71</xdr:col>
      <xdr:colOff>177800</xdr:colOff>
      <xdr:row>98</xdr:row>
      <xdr:rowOff>102045</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2814300" y="16896290"/>
          <a:ext cx="889000" cy="7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125513</xdr:rowOff>
    </xdr:from>
    <xdr:to>
      <xdr:col>72</xdr:col>
      <xdr:colOff>38100</xdr:colOff>
      <xdr:row>98</xdr:row>
      <xdr:rowOff>55663</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3652500" y="1675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72190</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436111" y="16531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12159</xdr:rowOff>
    </xdr:from>
    <xdr:to>
      <xdr:col>67</xdr:col>
      <xdr:colOff>101600</xdr:colOff>
      <xdr:row>98</xdr:row>
      <xdr:rowOff>113759</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2763500" y="16814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130286</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547111" y="16589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33012</xdr:rowOff>
    </xdr:from>
    <xdr:to>
      <xdr:col>85</xdr:col>
      <xdr:colOff>177800</xdr:colOff>
      <xdr:row>98</xdr:row>
      <xdr:rowOff>134612</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6268700" y="16835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119389</xdr:rowOff>
    </xdr:from>
    <xdr:ext cx="534377" cy="259045"/>
    <xdr:sp macro="" textlink="">
      <xdr:nvSpPr>
        <xdr:cNvPr id="702" name="積立金該当値テキスト">
          <a:extLst>
            <a:ext uri="{FF2B5EF4-FFF2-40B4-BE49-F238E27FC236}">
              <a16:creationId xmlns:a16="http://schemas.microsoft.com/office/drawing/2014/main" id="{00000000-0008-0000-0600-0000BE020000}"/>
            </a:ext>
          </a:extLst>
        </xdr:cNvPr>
        <xdr:cNvSpPr txBox="1"/>
      </xdr:nvSpPr>
      <xdr:spPr>
        <a:xfrm>
          <a:off x="16370300" y="16750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68614</xdr:rowOff>
    </xdr:from>
    <xdr:to>
      <xdr:col>81</xdr:col>
      <xdr:colOff>101600</xdr:colOff>
      <xdr:row>98</xdr:row>
      <xdr:rowOff>170214</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5430500" y="16870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161341</xdr:rowOff>
    </xdr:from>
    <xdr:ext cx="469744"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46428" y="16963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115312</xdr:rowOff>
    </xdr:from>
    <xdr:to>
      <xdr:col>76</xdr:col>
      <xdr:colOff>165100</xdr:colOff>
      <xdr:row>98</xdr:row>
      <xdr:rowOff>45462</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4541500" y="16745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61989</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325111" y="16521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43390</xdr:rowOff>
    </xdr:from>
    <xdr:to>
      <xdr:col>72</xdr:col>
      <xdr:colOff>38100</xdr:colOff>
      <xdr:row>98</xdr:row>
      <xdr:rowOff>144990</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3652500" y="16845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136117</xdr:rowOff>
    </xdr:from>
    <xdr:ext cx="469744"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468428" y="16938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51245</xdr:rowOff>
    </xdr:from>
    <xdr:to>
      <xdr:col>67</xdr:col>
      <xdr:colOff>101600</xdr:colOff>
      <xdr:row>98</xdr:row>
      <xdr:rowOff>152845</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2763500" y="1685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143972</xdr:rowOff>
    </xdr:from>
    <xdr:ext cx="469744"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579428" y="16946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a:extLst>
            <a:ext uri="{FF2B5EF4-FFF2-40B4-BE49-F238E27FC236}">
              <a16:creationId xmlns:a16="http://schemas.microsoft.com/office/drawing/2014/main" id="{00000000-0008-0000-06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92989</xdr:rowOff>
    </xdr:from>
    <xdr:to>
      <xdr:col>116</xdr:col>
      <xdr:colOff>62864</xdr:colOff>
      <xdr:row>39</xdr:row>
      <xdr:rowOff>44450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2159595" y="5236489"/>
          <a:ext cx="1269" cy="1494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5" name="投資及び出資金最小値テキスト">
          <a:extLst>
            <a:ext uri="{FF2B5EF4-FFF2-40B4-BE49-F238E27FC236}">
              <a16:creationId xmlns:a16="http://schemas.microsoft.com/office/drawing/2014/main" id="{00000000-0008-0000-0600-0000DF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39666</xdr:rowOff>
    </xdr:from>
    <xdr:ext cx="534377" cy="259045"/>
    <xdr:sp macro="" textlink="">
      <xdr:nvSpPr>
        <xdr:cNvPr id="737" name="投資及び出資金最大値テキスト">
          <a:extLst>
            <a:ext uri="{FF2B5EF4-FFF2-40B4-BE49-F238E27FC236}">
              <a16:creationId xmlns:a16="http://schemas.microsoft.com/office/drawing/2014/main" id="{00000000-0008-0000-0600-0000E1020000}"/>
            </a:ext>
          </a:extLst>
        </xdr:cNvPr>
        <xdr:cNvSpPr txBox="1"/>
      </xdr:nvSpPr>
      <xdr:spPr>
        <a:xfrm>
          <a:off x="22212300" y="501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92989</xdr:rowOff>
    </xdr:from>
    <xdr:to>
      <xdr:col>116</xdr:col>
      <xdr:colOff>152400</xdr:colOff>
      <xdr:row>30</xdr:row>
      <xdr:rowOff>92989</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5236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64643</xdr:rowOff>
    </xdr:from>
    <xdr:to>
      <xdr:col>116</xdr:col>
      <xdr:colOff>63500</xdr:colOff>
      <xdr:row>38</xdr:row>
      <xdr:rowOff>38964</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1323300" y="6408293"/>
          <a:ext cx="838200" cy="145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101160</xdr:rowOff>
    </xdr:from>
    <xdr:ext cx="469744" cy="259045"/>
    <xdr:sp macro="" textlink="">
      <xdr:nvSpPr>
        <xdr:cNvPr id="740" name="投資及び出資金平均値テキスト">
          <a:extLst>
            <a:ext uri="{FF2B5EF4-FFF2-40B4-BE49-F238E27FC236}">
              <a16:creationId xmlns:a16="http://schemas.microsoft.com/office/drawing/2014/main" id="{00000000-0008-0000-0600-0000E4020000}"/>
            </a:ext>
          </a:extLst>
        </xdr:cNvPr>
        <xdr:cNvSpPr txBox="1"/>
      </xdr:nvSpPr>
      <xdr:spPr>
        <a:xfrm>
          <a:off x="22212300" y="64448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122733</xdr:rowOff>
    </xdr:from>
    <xdr:to>
      <xdr:col>116</xdr:col>
      <xdr:colOff>114300</xdr:colOff>
      <xdr:row>38</xdr:row>
      <xdr:rowOff>52883</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2110700" y="6466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38964</xdr:rowOff>
    </xdr:from>
    <xdr:to>
      <xdr:col>111</xdr:col>
      <xdr:colOff>177800</xdr:colOff>
      <xdr:row>39</xdr:row>
      <xdr:rowOff>44450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0434300" y="6554064"/>
          <a:ext cx="889000" cy="176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24359</xdr:rowOff>
    </xdr:from>
    <xdr:to>
      <xdr:col>112</xdr:col>
      <xdr:colOff>38100</xdr:colOff>
      <xdr:row>38</xdr:row>
      <xdr:rowOff>125959</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1272500" y="6539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117086</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088428" y="6632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95657</xdr:rowOff>
    </xdr:from>
    <xdr:to>
      <xdr:col>107</xdr:col>
      <xdr:colOff>50800</xdr:colOff>
      <xdr:row>39</xdr:row>
      <xdr:rowOff>44450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9545300" y="6439307"/>
          <a:ext cx="889000" cy="291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29007</xdr:rowOff>
    </xdr:from>
    <xdr:to>
      <xdr:col>107</xdr:col>
      <xdr:colOff>101600</xdr:colOff>
      <xdr:row>38</xdr:row>
      <xdr:rowOff>130607</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0383500" y="6544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147134</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199428" y="6319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93294</xdr:rowOff>
    </xdr:from>
    <xdr:to>
      <xdr:col>102</xdr:col>
      <xdr:colOff>114300</xdr:colOff>
      <xdr:row>37</xdr:row>
      <xdr:rowOff>95657</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8656300" y="6436944"/>
          <a:ext cx="889000" cy="2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20701</xdr:rowOff>
    </xdr:from>
    <xdr:to>
      <xdr:col>102</xdr:col>
      <xdr:colOff>165100</xdr:colOff>
      <xdr:row>38</xdr:row>
      <xdr:rowOff>122301</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9494500" y="6535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113428</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10428" y="6628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162738</xdr:rowOff>
    </xdr:from>
    <xdr:to>
      <xdr:col>98</xdr:col>
      <xdr:colOff>38100</xdr:colOff>
      <xdr:row>38</xdr:row>
      <xdr:rowOff>92888</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8605500" y="6506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84015</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21428" y="6599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13843</xdr:rowOff>
    </xdr:from>
    <xdr:to>
      <xdr:col>116</xdr:col>
      <xdr:colOff>114300</xdr:colOff>
      <xdr:row>37</xdr:row>
      <xdr:rowOff>115443</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2110700" y="6357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36720</xdr:rowOff>
    </xdr:from>
    <xdr:ext cx="469744" cy="259045"/>
    <xdr:sp macro="" textlink="">
      <xdr:nvSpPr>
        <xdr:cNvPr id="759" name="投資及び出資金該当値テキスト">
          <a:extLst>
            <a:ext uri="{FF2B5EF4-FFF2-40B4-BE49-F238E27FC236}">
              <a16:creationId xmlns:a16="http://schemas.microsoft.com/office/drawing/2014/main" id="{00000000-0008-0000-0600-0000F7020000}"/>
            </a:ext>
          </a:extLst>
        </xdr:cNvPr>
        <xdr:cNvSpPr txBox="1"/>
      </xdr:nvSpPr>
      <xdr:spPr>
        <a:xfrm>
          <a:off x="22212300" y="6208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159614</xdr:rowOff>
    </xdr:from>
    <xdr:to>
      <xdr:col>112</xdr:col>
      <xdr:colOff>38100</xdr:colOff>
      <xdr:row>38</xdr:row>
      <xdr:rowOff>89764</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1272500" y="65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106291</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088428" y="6278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44857</xdr:rowOff>
    </xdr:from>
    <xdr:to>
      <xdr:col>102</xdr:col>
      <xdr:colOff>165100</xdr:colOff>
      <xdr:row>37</xdr:row>
      <xdr:rowOff>146457</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9494500" y="638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162984</xdr:rowOff>
    </xdr:from>
    <xdr:ext cx="469744"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310428" y="6163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42494</xdr:rowOff>
    </xdr:from>
    <xdr:to>
      <xdr:col>98</xdr:col>
      <xdr:colOff>38100</xdr:colOff>
      <xdr:row>37</xdr:row>
      <xdr:rowOff>144094</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8605500" y="638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160621</xdr:rowOff>
    </xdr:from>
    <xdr:ext cx="469744"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421428" y="6161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a:extLst>
            <a:ext uri="{FF2B5EF4-FFF2-40B4-BE49-F238E27FC236}">
              <a16:creationId xmlns:a16="http://schemas.microsoft.com/office/drawing/2014/main" id="{00000000-0008-0000-06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121412</xdr:rowOff>
    </xdr:from>
    <xdr:to>
      <xdr:col>116</xdr:col>
      <xdr:colOff>62864</xdr:colOff>
      <xdr:row>59</xdr:row>
      <xdr:rowOff>98878</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2159595" y="8693912"/>
          <a:ext cx="1269" cy="1520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4" name="貸付金最小値テキスト">
          <a:extLst>
            <a:ext uri="{FF2B5EF4-FFF2-40B4-BE49-F238E27FC236}">
              <a16:creationId xmlns:a16="http://schemas.microsoft.com/office/drawing/2014/main" id="{00000000-0008-0000-0600-00001A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68089</xdr:rowOff>
    </xdr:from>
    <xdr:ext cx="534377" cy="259045"/>
    <xdr:sp macro="" textlink="">
      <xdr:nvSpPr>
        <xdr:cNvPr id="796" name="貸付金最大値テキスト">
          <a:extLst>
            <a:ext uri="{FF2B5EF4-FFF2-40B4-BE49-F238E27FC236}">
              <a16:creationId xmlns:a16="http://schemas.microsoft.com/office/drawing/2014/main" id="{00000000-0008-0000-0600-00001C030000}"/>
            </a:ext>
          </a:extLst>
        </xdr:cNvPr>
        <xdr:cNvSpPr txBox="1"/>
      </xdr:nvSpPr>
      <xdr:spPr>
        <a:xfrm>
          <a:off x="22212300" y="8469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121412</xdr:rowOff>
    </xdr:from>
    <xdr:to>
      <xdr:col>116</xdr:col>
      <xdr:colOff>152400</xdr:colOff>
      <xdr:row>50</xdr:row>
      <xdr:rowOff>121412</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8693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169689</xdr:rowOff>
    </xdr:from>
    <xdr:ext cx="469744" cy="259045"/>
    <xdr:sp macro="" textlink="">
      <xdr:nvSpPr>
        <xdr:cNvPr id="799" name="貸付金平均値テキスト">
          <a:extLst>
            <a:ext uri="{FF2B5EF4-FFF2-40B4-BE49-F238E27FC236}">
              <a16:creationId xmlns:a16="http://schemas.microsoft.com/office/drawing/2014/main" id="{00000000-0008-0000-0600-00001F030000}"/>
            </a:ext>
          </a:extLst>
        </xdr:cNvPr>
        <xdr:cNvSpPr txBox="1"/>
      </xdr:nvSpPr>
      <xdr:spPr>
        <a:xfrm>
          <a:off x="22212300" y="97708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146812</xdr:rowOff>
    </xdr:from>
    <xdr:to>
      <xdr:col>116</xdr:col>
      <xdr:colOff>114300</xdr:colOff>
      <xdr:row>58</xdr:row>
      <xdr:rowOff>76962</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2110700" y="9919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28593</xdr:rowOff>
    </xdr:from>
    <xdr:to>
      <xdr:col>112</xdr:col>
      <xdr:colOff>38100</xdr:colOff>
      <xdr:row>57</xdr:row>
      <xdr:rowOff>130193</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1272500" y="9801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146720</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088428" y="9576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111869</xdr:rowOff>
    </xdr:from>
    <xdr:to>
      <xdr:col>107</xdr:col>
      <xdr:colOff>101600</xdr:colOff>
      <xdr:row>58</xdr:row>
      <xdr:rowOff>42019</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0383500" y="9884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58546</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199428" y="9659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100330</xdr:rowOff>
    </xdr:from>
    <xdr:to>
      <xdr:col>102</xdr:col>
      <xdr:colOff>165100</xdr:colOff>
      <xdr:row>58</xdr:row>
      <xdr:rowOff>30480</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9494500" y="987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47007</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10428" y="9648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100003</xdr:rowOff>
    </xdr:from>
    <xdr:to>
      <xdr:col>98</xdr:col>
      <xdr:colOff>38100</xdr:colOff>
      <xdr:row>58</xdr:row>
      <xdr:rowOff>30153</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8605500" y="9872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46680</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21428" y="9647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134455</xdr:rowOff>
    </xdr:from>
    <xdr:ext cx="249299" cy="259045"/>
    <xdr:sp macro="" textlink="">
      <xdr:nvSpPr>
        <xdr:cNvPr id="818" name="貸付金該当値テキスト">
          <a:extLst>
            <a:ext uri="{FF2B5EF4-FFF2-40B4-BE49-F238E27FC236}">
              <a16:creationId xmlns:a16="http://schemas.microsoft.com/office/drawing/2014/main" id="{00000000-0008-0000-0600-000032030000}"/>
            </a:ext>
          </a:extLst>
        </xdr:cNvPr>
        <xdr:cNvSpPr txBox="1"/>
      </xdr:nvSpPr>
      <xdr:spPr>
        <a:xfrm>
          <a:off x="22212300" y="10078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a:extLst>
            <a:ext uri="{FF2B5EF4-FFF2-40B4-BE49-F238E27FC236}">
              <a16:creationId xmlns:a16="http://schemas.microsoft.com/office/drawing/2014/main" id="{00000000-0008-0000-0600-000050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45403</xdr:rowOff>
    </xdr:from>
    <xdr:to>
      <xdr:col>116</xdr:col>
      <xdr:colOff>62864</xdr:colOff>
      <xdr:row>78</xdr:row>
      <xdr:rowOff>132088</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2159595" y="12218353"/>
          <a:ext cx="1269" cy="1286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135915</xdr:rowOff>
    </xdr:from>
    <xdr:ext cx="534377" cy="259045"/>
    <xdr:sp macro="" textlink="">
      <xdr:nvSpPr>
        <xdr:cNvPr id="850" name="繰出金最小値テキスト">
          <a:extLst>
            <a:ext uri="{FF2B5EF4-FFF2-40B4-BE49-F238E27FC236}">
              <a16:creationId xmlns:a16="http://schemas.microsoft.com/office/drawing/2014/main" id="{00000000-0008-0000-0600-000052030000}"/>
            </a:ext>
          </a:extLst>
        </xdr:cNvPr>
        <xdr:cNvSpPr txBox="1"/>
      </xdr:nvSpPr>
      <xdr:spPr>
        <a:xfrm>
          <a:off x="22212300" y="13509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132088</xdr:rowOff>
    </xdr:from>
    <xdr:to>
      <xdr:col>116</xdr:col>
      <xdr:colOff>152400</xdr:colOff>
      <xdr:row>78</xdr:row>
      <xdr:rowOff>132088</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3505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163530</xdr:rowOff>
    </xdr:from>
    <xdr:ext cx="534377" cy="259045"/>
    <xdr:sp macro="" textlink="">
      <xdr:nvSpPr>
        <xdr:cNvPr id="852" name="繰出金最大値テキスト">
          <a:extLst>
            <a:ext uri="{FF2B5EF4-FFF2-40B4-BE49-F238E27FC236}">
              <a16:creationId xmlns:a16="http://schemas.microsoft.com/office/drawing/2014/main" id="{00000000-0008-0000-0600-000054030000}"/>
            </a:ext>
          </a:extLst>
        </xdr:cNvPr>
        <xdr:cNvSpPr txBox="1"/>
      </xdr:nvSpPr>
      <xdr:spPr>
        <a:xfrm>
          <a:off x="22212300" y="11993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45403</xdr:rowOff>
    </xdr:from>
    <xdr:to>
      <xdr:col>116</xdr:col>
      <xdr:colOff>152400</xdr:colOff>
      <xdr:row>71</xdr:row>
      <xdr:rowOff>45403</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2218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54547</xdr:rowOff>
    </xdr:from>
    <xdr:to>
      <xdr:col>116</xdr:col>
      <xdr:colOff>63500</xdr:colOff>
      <xdr:row>77</xdr:row>
      <xdr:rowOff>88036</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1323300" y="13256197"/>
          <a:ext cx="838200" cy="33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94746</xdr:rowOff>
    </xdr:from>
    <xdr:ext cx="534377" cy="259045"/>
    <xdr:sp macro="" textlink="">
      <xdr:nvSpPr>
        <xdr:cNvPr id="855" name="繰出金平均値テキスト">
          <a:extLst>
            <a:ext uri="{FF2B5EF4-FFF2-40B4-BE49-F238E27FC236}">
              <a16:creationId xmlns:a16="http://schemas.microsoft.com/office/drawing/2014/main" id="{00000000-0008-0000-0600-000057030000}"/>
            </a:ext>
          </a:extLst>
        </xdr:cNvPr>
        <xdr:cNvSpPr txBox="1"/>
      </xdr:nvSpPr>
      <xdr:spPr>
        <a:xfrm>
          <a:off x="22212300" y="129534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71870</xdr:rowOff>
    </xdr:from>
    <xdr:to>
      <xdr:col>116</xdr:col>
      <xdr:colOff>114300</xdr:colOff>
      <xdr:row>77</xdr:row>
      <xdr:rowOff>2020</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2110700" y="1310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32510</xdr:rowOff>
    </xdr:from>
    <xdr:to>
      <xdr:col>111</xdr:col>
      <xdr:colOff>177800</xdr:colOff>
      <xdr:row>77</xdr:row>
      <xdr:rowOff>88036</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0434300" y="13062710"/>
          <a:ext cx="889000" cy="226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123670</xdr:rowOff>
    </xdr:from>
    <xdr:to>
      <xdr:col>112</xdr:col>
      <xdr:colOff>38100</xdr:colOff>
      <xdr:row>76</xdr:row>
      <xdr:rowOff>53820</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1272500" y="1298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70347</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056111" y="12757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32510</xdr:rowOff>
    </xdr:from>
    <xdr:to>
      <xdr:col>107</xdr:col>
      <xdr:colOff>50800</xdr:colOff>
      <xdr:row>76</xdr:row>
      <xdr:rowOff>134122</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19545300" y="13062710"/>
          <a:ext cx="889000" cy="101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133111</xdr:rowOff>
    </xdr:from>
    <xdr:to>
      <xdr:col>107</xdr:col>
      <xdr:colOff>101600</xdr:colOff>
      <xdr:row>76</xdr:row>
      <xdr:rowOff>63261</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0383500" y="12991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79788</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167111" y="12767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88768</xdr:rowOff>
    </xdr:from>
    <xdr:to>
      <xdr:col>102</xdr:col>
      <xdr:colOff>114300</xdr:colOff>
      <xdr:row>76</xdr:row>
      <xdr:rowOff>134122</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18656300" y="13118968"/>
          <a:ext cx="889000" cy="45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166030</xdr:rowOff>
    </xdr:from>
    <xdr:to>
      <xdr:col>102</xdr:col>
      <xdr:colOff>165100</xdr:colOff>
      <xdr:row>76</xdr:row>
      <xdr:rowOff>96180</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9494500" y="130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112706</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8111" y="12800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6787</xdr:rowOff>
    </xdr:from>
    <xdr:to>
      <xdr:col>98</xdr:col>
      <xdr:colOff>38100</xdr:colOff>
      <xdr:row>76</xdr:row>
      <xdr:rowOff>108387</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8605500" y="13036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124914</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9111" y="12812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3747</xdr:rowOff>
    </xdr:from>
    <xdr:to>
      <xdr:col>116</xdr:col>
      <xdr:colOff>114300</xdr:colOff>
      <xdr:row>77</xdr:row>
      <xdr:rowOff>105347</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2110700" y="13205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153624</xdr:rowOff>
    </xdr:from>
    <xdr:ext cx="534377" cy="259045"/>
    <xdr:sp macro="" textlink="">
      <xdr:nvSpPr>
        <xdr:cNvPr id="874" name="繰出金該当値テキスト">
          <a:extLst>
            <a:ext uri="{FF2B5EF4-FFF2-40B4-BE49-F238E27FC236}">
              <a16:creationId xmlns:a16="http://schemas.microsoft.com/office/drawing/2014/main" id="{00000000-0008-0000-0600-00006A030000}"/>
            </a:ext>
          </a:extLst>
        </xdr:cNvPr>
        <xdr:cNvSpPr txBox="1"/>
      </xdr:nvSpPr>
      <xdr:spPr>
        <a:xfrm>
          <a:off x="22212300" y="13183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37236</xdr:rowOff>
    </xdr:from>
    <xdr:to>
      <xdr:col>112</xdr:col>
      <xdr:colOff>38100</xdr:colOff>
      <xdr:row>77</xdr:row>
      <xdr:rowOff>138836</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1272500" y="13238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129963</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056111" y="13331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153160</xdr:rowOff>
    </xdr:from>
    <xdr:to>
      <xdr:col>107</xdr:col>
      <xdr:colOff>101600</xdr:colOff>
      <xdr:row>76</xdr:row>
      <xdr:rowOff>83310</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0383500" y="1301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74437</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167111" y="13104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83322</xdr:rowOff>
    </xdr:from>
    <xdr:to>
      <xdr:col>102</xdr:col>
      <xdr:colOff>165100</xdr:colOff>
      <xdr:row>77</xdr:row>
      <xdr:rowOff>13472</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9494500" y="13113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4599</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278111" y="13206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37968</xdr:rowOff>
    </xdr:from>
    <xdr:to>
      <xdr:col>98</xdr:col>
      <xdr:colOff>38100</xdr:colOff>
      <xdr:row>76</xdr:row>
      <xdr:rowOff>139568</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8605500" y="13068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130695</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389111" y="13160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a:extLst>
            <a:ext uri="{FF2B5EF4-FFF2-40B4-BE49-F238E27FC236}">
              <a16:creationId xmlns:a16="http://schemas.microsoft.com/office/drawing/2014/main" id="{00000000-0008-0000-0600-000083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a:extLst>
            <a:ext uri="{FF2B5EF4-FFF2-40B4-BE49-F238E27FC236}">
              <a16:creationId xmlns:a16="http://schemas.microsoft.com/office/drawing/2014/main" id="{00000000-0008-0000-0600-000085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a:extLst>
            <a:ext uri="{FF2B5EF4-FFF2-40B4-BE49-F238E27FC236}">
              <a16:creationId xmlns:a16="http://schemas.microsoft.com/office/drawing/2014/main" id="{00000000-0008-0000-0600-000088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a:extLst>
            <a:ext uri="{FF2B5EF4-FFF2-40B4-BE49-F238E27FC236}">
              <a16:creationId xmlns:a16="http://schemas.microsoft.com/office/drawing/2014/main" id="{00000000-0008-0000-0600-00009B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歳出決算総額、住民一人当たり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420,131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円となっている。主な構成項目である人件費は住民一人当たり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86,583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4,519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円増加し、変わらず類似団体内平均値と比べて高い傾向にある。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「定員適正化計画」に基づき、</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再任用や会計年度任用職員を考慮した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採用計画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に従って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総人件費等の抑制に取り組んでいく。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三重県東員町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25,737
24,964
22.68
11,821,316
10,812,925
954,553
6,959,360
7,171,615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170398</xdr:rowOff>
    </xdr:from>
    <xdr:to>
      <xdr:col>24</xdr:col>
      <xdr:colOff>62865</xdr:colOff>
      <xdr:row>38</xdr:row>
      <xdr:rowOff>78958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313898"/>
          <a:ext cx="127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82785</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597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78958</xdr:rowOff>
    </xdr:from>
    <xdr:to>
      <xdr:col>24</xdr:col>
      <xdr:colOff>152400</xdr:colOff>
      <xdr:row>38</xdr:row>
      <xdr:rowOff>78958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594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117075</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089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170398</xdr:rowOff>
    </xdr:from>
    <xdr:to>
      <xdr:col>24</xdr:col>
      <xdr:colOff>152400</xdr:colOff>
      <xdr:row>30</xdr:row>
      <xdr:rowOff>170398</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313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127617</xdr:rowOff>
    </xdr:from>
    <xdr:to>
      <xdr:col>24</xdr:col>
      <xdr:colOff>63500</xdr:colOff>
      <xdr:row>34</xdr:row>
      <xdr:rowOff>133495</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5956917"/>
          <a:ext cx="838200" cy="5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20954</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0217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42527</xdr:rowOff>
    </xdr:from>
    <xdr:to>
      <xdr:col>24</xdr:col>
      <xdr:colOff>114300</xdr:colOff>
      <xdr:row>35</xdr:row>
      <xdr:rowOff>144127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043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133495</xdr:rowOff>
    </xdr:from>
    <xdr:to>
      <xdr:col>19</xdr:col>
      <xdr:colOff>177800</xdr:colOff>
      <xdr:row>34</xdr:row>
      <xdr:rowOff>147211</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5962795"/>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66366</xdr:rowOff>
    </xdr:from>
    <xdr:to>
      <xdr:col>20</xdr:col>
      <xdr:colOff>38100</xdr:colOff>
      <xdr:row>35</xdr:row>
      <xdr:rowOff>167966</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067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159093</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159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114228</xdr:rowOff>
    </xdr:from>
    <xdr:to>
      <xdr:col>15</xdr:col>
      <xdr:colOff>50800</xdr:colOff>
      <xdr:row>34</xdr:row>
      <xdr:rowOff>147211</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2019300" y="5943528"/>
          <a:ext cx="889000" cy="32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103596</xdr:rowOff>
    </xdr:from>
    <xdr:to>
      <xdr:col>15</xdr:col>
      <xdr:colOff>101600</xdr:colOff>
      <xdr:row>36</xdr:row>
      <xdr:rowOff>33746</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104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24873</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197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114228</xdr:rowOff>
    </xdr:from>
    <xdr:to>
      <xdr:col>10</xdr:col>
      <xdr:colOff>114300</xdr:colOff>
      <xdr:row>34</xdr:row>
      <xdr:rowOff>140027</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5943528"/>
          <a:ext cx="889000" cy="25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97391</xdr:rowOff>
    </xdr:from>
    <xdr:to>
      <xdr:col>10</xdr:col>
      <xdr:colOff>165100</xdr:colOff>
      <xdr:row>36</xdr:row>
      <xdr:rowOff>27541</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098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18668</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190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112087</xdr:rowOff>
    </xdr:from>
    <xdr:to>
      <xdr:col>6</xdr:col>
      <xdr:colOff>38100</xdr:colOff>
      <xdr:row>36</xdr:row>
      <xdr:rowOff>42237</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112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33364</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205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76817</xdr:rowOff>
    </xdr:from>
    <xdr:to>
      <xdr:col>24</xdr:col>
      <xdr:colOff>114300</xdr:colOff>
      <xdr:row>35</xdr:row>
      <xdr:rowOff>6967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906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99694</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757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82695</xdr:rowOff>
    </xdr:from>
    <xdr:to>
      <xdr:col>20</xdr:col>
      <xdr:colOff>38100</xdr:colOff>
      <xdr:row>35</xdr:row>
      <xdr:rowOff>12845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591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29372</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5687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96411</xdr:rowOff>
    </xdr:from>
    <xdr:to>
      <xdr:col>15</xdr:col>
      <xdr:colOff>101600</xdr:colOff>
      <xdr:row>35</xdr:row>
      <xdr:rowOff>26561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5925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43088</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5700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63428</xdr:rowOff>
    </xdr:from>
    <xdr:to>
      <xdr:col>10</xdr:col>
      <xdr:colOff>165100</xdr:colOff>
      <xdr:row>34</xdr:row>
      <xdr:rowOff>165028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5892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10105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5667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89227</xdr:rowOff>
    </xdr:from>
    <xdr:to>
      <xdr:col>6</xdr:col>
      <xdr:colOff>38100</xdr:colOff>
      <xdr:row>35</xdr:row>
      <xdr:rowOff>19377</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5918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35904</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5693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79156</xdr:rowOff>
    </xdr:from>
    <xdr:to>
      <xdr:col>24</xdr:col>
      <xdr:colOff>62865</xdr:colOff>
      <xdr:row>58</xdr:row>
      <xdr:rowOff>41868</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51656"/>
          <a:ext cx="1270" cy="1334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45695</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989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41868</xdr:rowOff>
    </xdr:from>
    <xdr:to>
      <xdr:col>24</xdr:col>
      <xdr:colOff>152400</xdr:colOff>
      <xdr:row>58</xdr:row>
      <xdr:rowOff>41868</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985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25833</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26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626,485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79156</xdr:rowOff>
    </xdr:from>
    <xdr:to>
      <xdr:col>24</xdr:col>
      <xdr:colOff>152400</xdr:colOff>
      <xdr:row>50</xdr:row>
      <xdr:rowOff>79156</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51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2282</xdr:rowOff>
    </xdr:from>
    <xdr:to>
      <xdr:col>24</xdr:col>
      <xdr:colOff>63500</xdr:colOff>
      <xdr:row>58</xdr:row>
      <xdr:rowOff>21182</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946382"/>
          <a:ext cx="838200" cy="1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53486</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546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30609</xdr:rowOff>
    </xdr:from>
    <xdr:to>
      <xdr:col>24</xdr:col>
      <xdr:colOff>114300</xdr:colOff>
      <xdr:row>57</xdr:row>
      <xdr:rowOff>132209</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03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141556</xdr:rowOff>
    </xdr:from>
    <xdr:to>
      <xdr:col>19</xdr:col>
      <xdr:colOff>177800</xdr:colOff>
      <xdr:row>58</xdr:row>
      <xdr:rowOff>21182</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914206"/>
          <a:ext cx="889000" cy="51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31373</xdr:rowOff>
    </xdr:from>
    <xdr:to>
      <xdr:col>20</xdr:col>
      <xdr:colOff>38100</xdr:colOff>
      <xdr:row>57</xdr:row>
      <xdr:rowOff>132973</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04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149500</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579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141556</xdr:rowOff>
    </xdr:from>
    <xdr:to>
      <xdr:col>15</xdr:col>
      <xdr:colOff>50800</xdr:colOff>
      <xdr:row>58</xdr:row>
      <xdr:rowOff>29442</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914206"/>
          <a:ext cx="889000" cy="59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58693</xdr:rowOff>
    </xdr:from>
    <xdr:to>
      <xdr:col>15</xdr:col>
      <xdr:colOff>101600</xdr:colOff>
      <xdr:row>57</xdr:row>
      <xdr:rowOff>160293</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31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5370</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606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148053</xdr:rowOff>
    </xdr:from>
    <xdr:to>
      <xdr:col>10</xdr:col>
      <xdr:colOff>114300</xdr:colOff>
      <xdr:row>58</xdr:row>
      <xdr:rowOff>29442</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749253"/>
          <a:ext cx="889000" cy="22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65846</xdr:rowOff>
    </xdr:from>
    <xdr:to>
      <xdr:col>10</xdr:col>
      <xdr:colOff>165100</xdr:colOff>
      <xdr:row>57</xdr:row>
      <xdr:rowOff>167446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3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12523</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613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49899</xdr:rowOff>
    </xdr:from>
    <xdr:to>
      <xdr:col>6</xdr:col>
      <xdr:colOff>38100</xdr:colOff>
      <xdr:row>56</xdr:row>
      <xdr:rowOff>151499</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65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168026</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426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122932</xdr:rowOff>
    </xdr:from>
    <xdr:to>
      <xdr:col>24</xdr:col>
      <xdr:colOff>114300</xdr:colOff>
      <xdr:row>58</xdr:row>
      <xdr:rowOff>53082</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95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37859</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10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141832</xdr:rowOff>
    </xdr:from>
    <xdr:to>
      <xdr:col>20</xdr:col>
      <xdr:colOff>38100</xdr:colOff>
      <xdr:row>58</xdr:row>
      <xdr:rowOff>71982</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14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63109</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10007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90756</xdr:rowOff>
    </xdr:from>
    <xdr:to>
      <xdr:col>15</xdr:col>
      <xdr:colOff>101600</xdr:colOff>
      <xdr:row>58</xdr:row>
      <xdr:rowOff>20906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63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12033</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956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150092</xdr:rowOff>
    </xdr:from>
    <xdr:to>
      <xdr:col>10</xdr:col>
      <xdr:colOff>165100</xdr:colOff>
      <xdr:row>58</xdr:row>
      <xdr:rowOff>80242</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22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71369</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10015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97253</xdr:rowOff>
    </xdr:from>
    <xdr:to>
      <xdr:col>6</xdr:col>
      <xdr:colOff>38100</xdr:colOff>
      <xdr:row>57</xdr:row>
      <xdr:rowOff>27403</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698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18530</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791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46496</xdr:rowOff>
    </xdr:from>
    <xdr:to>
      <xdr:col>24</xdr:col>
      <xdr:colOff>62865</xdr:colOff>
      <xdr:row>78</xdr:row>
      <xdr:rowOff>8516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219446"/>
          <a:ext cx="1270" cy="1162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12343</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385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8516</xdr:rowOff>
    </xdr:from>
    <xdr:to>
      <xdr:col>24</xdr:col>
      <xdr:colOff>152400</xdr:colOff>
      <xdr:row>78</xdr:row>
      <xdr:rowOff>8516</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381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164623</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94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250,812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46496</xdr:rowOff>
    </xdr:from>
    <xdr:to>
      <xdr:col>24</xdr:col>
      <xdr:colOff>152400</xdr:colOff>
      <xdr:row>71</xdr:row>
      <xdr:rowOff>46496</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219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48172</xdr:rowOff>
    </xdr:from>
    <xdr:to>
      <xdr:col>24</xdr:col>
      <xdr:colOff>63500</xdr:colOff>
      <xdr:row>78</xdr:row>
      <xdr:rowOff>67996</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249822"/>
          <a:ext cx="838200" cy="191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85020</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94377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62143</xdr:rowOff>
    </xdr:from>
    <xdr:to>
      <xdr:col>24</xdr:col>
      <xdr:colOff>114300</xdr:colOff>
      <xdr:row>76</xdr:row>
      <xdr:rowOff>163743</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092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67996</xdr:rowOff>
    </xdr:from>
    <xdr:to>
      <xdr:col>19</xdr:col>
      <xdr:colOff>177800</xdr:colOff>
      <xdr:row>78</xdr:row>
      <xdr:rowOff>128031</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441096"/>
          <a:ext cx="889000" cy="60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12340</xdr:rowOff>
    </xdr:from>
    <xdr:to>
      <xdr:col>20</xdr:col>
      <xdr:colOff>38100</xdr:colOff>
      <xdr:row>77</xdr:row>
      <xdr:rowOff>113940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21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130467</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989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82888</xdr:rowOff>
    </xdr:from>
    <xdr:to>
      <xdr:col>15</xdr:col>
      <xdr:colOff>50800</xdr:colOff>
      <xdr:row>78</xdr:row>
      <xdr:rowOff>128031</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3455988"/>
          <a:ext cx="889000" cy="45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95345</xdr:rowOff>
    </xdr:from>
    <xdr:to>
      <xdr:col>15</xdr:col>
      <xdr:colOff>101600</xdr:colOff>
      <xdr:row>78</xdr:row>
      <xdr:rowOff>25495</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29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42022</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072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82888</xdr:rowOff>
    </xdr:from>
    <xdr:to>
      <xdr:col>10</xdr:col>
      <xdr:colOff>114300</xdr:colOff>
      <xdr:row>79</xdr:row>
      <xdr:rowOff>98923</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455988"/>
          <a:ext cx="889000" cy="187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153453</xdr:rowOff>
    </xdr:from>
    <xdr:to>
      <xdr:col>10</xdr:col>
      <xdr:colOff>165100</xdr:colOff>
      <xdr:row>77</xdr:row>
      <xdr:rowOff>83603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183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100130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958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76643</xdr:rowOff>
    </xdr:from>
    <xdr:to>
      <xdr:col>6</xdr:col>
      <xdr:colOff>38100</xdr:colOff>
      <xdr:row>79</xdr:row>
      <xdr:rowOff>6793</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449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23320</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224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168822</xdr:rowOff>
    </xdr:from>
    <xdr:to>
      <xdr:col>24</xdr:col>
      <xdr:colOff>114300</xdr:colOff>
      <xdr:row>77</xdr:row>
      <xdr:rowOff>98972</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199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147249</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177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17196</xdr:rowOff>
    </xdr:from>
    <xdr:to>
      <xdr:col>20</xdr:col>
      <xdr:colOff>38100</xdr:colOff>
      <xdr:row>78</xdr:row>
      <xdr:rowOff>118796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390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109923</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483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77231</xdr:rowOff>
    </xdr:from>
    <xdr:to>
      <xdr:col>15</xdr:col>
      <xdr:colOff>101600</xdr:colOff>
      <xdr:row>79</xdr:row>
      <xdr:rowOff>7381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450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169958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543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32088</xdr:rowOff>
    </xdr:from>
    <xdr:to>
      <xdr:col>10</xdr:col>
      <xdr:colOff>165100</xdr:colOff>
      <xdr:row>78</xdr:row>
      <xdr:rowOff>133688</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405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124815</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497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48123</xdr:rowOff>
    </xdr:from>
    <xdr:to>
      <xdr:col>6</xdr:col>
      <xdr:colOff>38100</xdr:colOff>
      <xdr:row>79</xdr:row>
      <xdr:rowOff>149723</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592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140850</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685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132254</xdr:rowOff>
    </xdr:from>
    <xdr:to>
      <xdr:col>24</xdr:col>
      <xdr:colOff>62865</xdr:colOff>
      <xdr:row>98</xdr:row>
      <xdr:rowOff>124188</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562754"/>
          <a:ext cx="1270" cy="1363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128015</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6930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124188</xdr:rowOff>
    </xdr:from>
    <xdr:to>
      <xdr:col>24</xdr:col>
      <xdr:colOff>152400</xdr:colOff>
      <xdr:row>98</xdr:row>
      <xdr:rowOff>124188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6926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78931</xdr:rowOff>
    </xdr:from>
    <xdr:ext cx="534377"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337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66,228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132254</xdr:rowOff>
    </xdr:from>
    <xdr:to>
      <xdr:col>24</xdr:col>
      <xdr:colOff>152400</xdr:colOff>
      <xdr:row>90</xdr:row>
      <xdr:rowOff>132254</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562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43329</xdr:rowOff>
    </xdr:from>
    <xdr:to>
      <xdr:col>24</xdr:col>
      <xdr:colOff>63500</xdr:colOff>
      <xdr:row>97</xdr:row>
      <xdr:rowOff>108448</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3797300" y="16673979"/>
          <a:ext cx="838200" cy="65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12597</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3003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161170</xdr:rowOff>
    </xdr:from>
    <xdr:to>
      <xdr:col>24</xdr:col>
      <xdr:colOff>114300</xdr:colOff>
      <xdr:row>96</xdr:row>
      <xdr:rowOff>91320</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44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162136</xdr:rowOff>
    </xdr:from>
    <xdr:to>
      <xdr:col>19</xdr:col>
      <xdr:colOff>177800</xdr:colOff>
      <xdr:row>97</xdr:row>
      <xdr:rowOff>43329</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908300" y="16106986"/>
          <a:ext cx="889000" cy="566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128383</xdr:rowOff>
    </xdr:from>
    <xdr:to>
      <xdr:col>20</xdr:col>
      <xdr:colOff>38100</xdr:colOff>
      <xdr:row>96</xdr:row>
      <xdr:rowOff>58533</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416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75060</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191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162136</xdr:rowOff>
    </xdr:from>
    <xdr:to>
      <xdr:col>15</xdr:col>
      <xdr:colOff>50800</xdr:colOff>
      <xdr:row>96</xdr:row>
      <xdr:rowOff>110015</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019300" y="16106986"/>
          <a:ext cx="889000" cy="462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59182</xdr:rowOff>
    </xdr:from>
    <xdr:to>
      <xdr:col>15</xdr:col>
      <xdr:colOff>101600</xdr:colOff>
      <xdr:row>95</xdr:row>
      <xdr:rowOff>160782</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346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151909</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439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110015</xdr:rowOff>
    </xdr:from>
    <xdr:to>
      <xdr:col>10</xdr:col>
      <xdr:colOff>114300</xdr:colOff>
      <xdr:row>97</xdr:row>
      <xdr:rowOff>139243</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1130300" y="16569215"/>
          <a:ext cx="889000" cy="200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49581</xdr:rowOff>
    </xdr:from>
    <xdr:to>
      <xdr:col>10</xdr:col>
      <xdr:colOff>165100</xdr:colOff>
      <xdr:row>95</xdr:row>
      <xdr:rowOff>151181</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337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167708</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112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168256</xdr:rowOff>
    </xdr:from>
    <xdr:to>
      <xdr:col>6</xdr:col>
      <xdr:colOff>38100</xdr:colOff>
      <xdr:row>96</xdr:row>
      <xdr:rowOff>98406</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456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114933</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6231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57648</xdr:rowOff>
    </xdr:from>
    <xdr:to>
      <xdr:col>24</xdr:col>
      <xdr:colOff>114300</xdr:colOff>
      <xdr:row>97</xdr:row>
      <xdr:rowOff>159248</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688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36075</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666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163979</xdr:rowOff>
    </xdr:from>
    <xdr:to>
      <xdr:col>20</xdr:col>
      <xdr:colOff>38100</xdr:colOff>
      <xdr:row>97</xdr:row>
      <xdr:rowOff>94129</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623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85256</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6715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111336</xdr:rowOff>
    </xdr:from>
    <xdr:to>
      <xdr:col>15</xdr:col>
      <xdr:colOff>101600</xdr:colOff>
      <xdr:row>94</xdr:row>
      <xdr:rowOff>41486</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6056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58013</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5831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59215</xdr:rowOff>
    </xdr:from>
    <xdr:to>
      <xdr:col>10</xdr:col>
      <xdr:colOff>165100</xdr:colOff>
      <xdr:row>96</xdr:row>
      <xdr:rowOff>160815</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651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151942</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6611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88443</xdr:rowOff>
    </xdr:from>
    <xdr:to>
      <xdr:col>6</xdr:col>
      <xdr:colOff>38100</xdr:colOff>
      <xdr:row>98</xdr:row>
      <xdr:rowOff>18593</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6719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9720</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6811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43688</xdr:rowOff>
    </xdr:from>
    <xdr:to>
      <xdr:col>54</xdr:col>
      <xdr:colOff>189865</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187188"/>
          <a:ext cx="1270" cy="1543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161815</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4962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4,052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43688</xdr:rowOff>
    </xdr:from>
    <xdr:to>
      <xdr:col>55</xdr:col>
      <xdr:colOff>88900</xdr:colOff>
      <xdr:row>30</xdr:row>
      <xdr:rowOff>43688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187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27305</xdr:rowOff>
    </xdr:from>
    <xdr:to>
      <xdr:col>55</xdr:col>
      <xdr:colOff>0</xdr:colOff>
      <xdr:row>38</xdr:row>
      <xdr:rowOff>140462</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9639300" y="6370955"/>
          <a:ext cx="838200" cy="284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30370</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37402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51943</xdr:rowOff>
    </xdr:from>
    <xdr:to>
      <xdr:col>55</xdr:col>
      <xdr:colOff>50800</xdr:colOff>
      <xdr:row>37</xdr:row>
      <xdr:rowOff>153543</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395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119126</xdr:rowOff>
    </xdr:from>
    <xdr:to>
      <xdr:col>50</xdr:col>
      <xdr:colOff>114300</xdr:colOff>
      <xdr:row>38</xdr:row>
      <xdr:rowOff>140462</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8750300" y="5605526"/>
          <a:ext cx="889000" cy="1050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71374</xdr:rowOff>
    </xdr:from>
    <xdr:to>
      <xdr:col>50</xdr:col>
      <xdr:colOff>165100</xdr:colOff>
      <xdr:row>38</xdr:row>
      <xdr:rowOff>1524</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415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18051</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1902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119126</xdr:rowOff>
    </xdr:from>
    <xdr:to>
      <xdr:col>45</xdr:col>
      <xdr:colOff>177800</xdr:colOff>
      <xdr:row>38</xdr:row>
      <xdr:rowOff>87503</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7861300" y="5605526"/>
          <a:ext cx="889000" cy="997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59944</xdr:rowOff>
    </xdr:from>
    <xdr:to>
      <xdr:col>46</xdr:col>
      <xdr:colOff>38100</xdr:colOff>
      <xdr:row>37</xdr:row>
      <xdr:rowOff>161544</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152671</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4963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169037</xdr:rowOff>
    </xdr:from>
    <xdr:to>
      <xdr:col>41</xdr:col>
      <xdr:colOff>50800</xdr:colOff>
      <xdr:row>38</xdr:row>
      <xdr:rowOff>87503</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6972300" y="6169787"/>
          <a:ext cx="889000" cy="432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65659</xdr:rowOff>
    </xdr:from>
    <xdr:to>
      <xdr:col>41</xdr:col>
      <xdr:colOff>101600</xdr:colOff>
      <xdr:row>37</xdr:row>
      <xdr:rowOff>167260</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4093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12336</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1845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68326</xdr:rowOff>
    </xdr:from>
    <xdr:to>
      <xdr:col>36</xdr:col>
      <xdr:colOff>165100</xdr:colOff>
      <xdr:row>37</xdr:row>
      <xdr:rowOff>169926</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161053</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3017" y="65047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147955</xdr:rowOff>
    </xdr:from>
    <xdr:to>
      <xdr:col>55</xdr:col>
      <xdr:colOff>50800</xdr:colOff>
      <xdr:row>37</xdr:row>
      <xdr:rowOff>78105</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320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170832</xdr:rowOff>
    </xdr:from>
    <xdr:ext cx="378565"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1715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89662</xdr:rowOff>
    </xdr:from>
    <xdr:to>
      <xdr:col>50</xdr:col>
      <xdr:colOff>165100</xdr:colOff>
      <xdr:row>39</xdr:row>
      <xdr:rowOff>19812</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604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10939</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50017" y="66974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32</xdr:row>
      <xdr:rowOff>68326</xdr:rowOff>
    </xdr:from>
    <xdr:to>
      <xdr:col>46</xdr:col>
      <xdr:colOff>38100</xdr:colOff>
      <xdr:row>32</xdr:row>
      <xdr:rowOff>169926</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5554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31</xdr:row>
      <xdr:rowOff>15003</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15428" y="5329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36703</xdr:rowOff>
    </xdr:from>
    <xdr:to>
      <xdr:col>41</xdr:col>
      <xdr:colOff>101600</xdr:colOff>
      <xdr:row>38</xdr:row>
      <xdr:rowOff>138303</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551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129430</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72017" y="66445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118237</xdr:rowOff>
    </xdr:from>
    <xdr:to>
      <xdr:col>36</xdr:col>
      <xdr:colOff>165100</xdr:colOff>
      <xdr:row>36</xdr:row>
      <xdr:rowOff>48387</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11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64914</xdr:rowOff>
    </xdr:from>
    <xdr:ext cx="469744"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37428" y="5894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6959</xdr:rowOff>
    </xdr:from>
    <xdr:to>
      <xdr:col>54</xdr:col>
      <xdr:colOff>189865</xdr:colOff>
      <xdr:row>59</xdr:row>
      <xdr:rowOff>82</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750909"/>
          <a:ext cx="1270" cy="1364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3909</xdr:rowOff>
    </xdr:from>
    <xdr:ext cx="469744"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19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82</xdr:rowOff>
    </xdr:from>
    <xdr:to>
      <xdr:col>55</xdr:col>
      <xdr:colOff>88900</xdr:colOff>
      <xdr:row>59</xdr:row>
      <xdr:rowOff>82</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15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125086</xdr:rowOff>
    </xdr:from>
    <xdr:ext cx="534377"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526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73,968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6959</xdr:rowOff>
    </xdr:from>
    <xdr:to>
      <xdr:col>55</xdr:col>
      <xdr:colOff>88900</xdr:colOff>
      <xdr:row>51</xdr:row>
      <xdr:rowOff>6959</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750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93732</xdr:rowOff>
    </xdr:from>
    <xdr:to>
      <xdr:col>55</xdr:col>
      <xdr:colOff>0</xdr:colOff>
      <xdr:row>58</xdr:row>
      <xdr:rowOff>108763</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9639300" y="10037832"/>
          <a:ext cx="838200" cy="15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20585</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6217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169158</xdr:rowOff>
    </xdr:from>
    <xdr:to>
      <xdr:col>55</xdr:col>
      <xdr:colOff>50800</xdr:colOff>
      <xdr:row>57</xdr:row>
      <xdr:rowOff>99308</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770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41554</xdr:rowOff>
    </xdr:from>
    <xdr:to>
      <xdr:col>50</xdr:col>
      <xdr:colOff>114300</xdr:colOff>
      <xdr:row>58</xdr:row>
      <xdr:rowOff>93732</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8750300" y="9985654"/>
          <a:ext cx="889000" cy="52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145250</xdr:rowOff>
    </xdr:from>
    <xdr:to>
      <xdr:col>50</xdr:col>
      <xdr:colOff>165100</xdr:colOff>
      <xdr:row>57</xdr:row>
      <xdr:rowOff>75400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74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91927</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521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9989</xdr:rowOff>
    </xdr:from>
    <xdr:to>
      <xdr:col>45</xdr:col>
      <xdr:colOff>177800</xdr:colOff>
      <xdr:row>58</xdr:row>
      <xdr:rowOff>41554</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7861300" y="9954089"/>
          <a:ext cx="889000" cy="31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155689</xdr:rowOff>
    </xdr:from>
    <xdr:to>
      <xdr:col>46</xdr:col>
      <xdr:colOff>38100</xdr:colOff>
      <xdr:row>57</xdr:row>
      <xdr:rowOff>85839</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75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102366</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532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9989</xdr:rowOff>
    </xdr:from>
    <xdr:to>
      <xdr:col>41</xdr:col>
      <xdr:colOff>50800</xdr:colOff>
      <xdr:row>58</xdr:row>
      <xdr:rowOff>114478</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flipV="1">
          <a:off x="6972300" y="9954089"/>
          <a:ext cx="889000" cy="104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159556</xdr:rowOff>
    </xdr:from>
    <xdr:to>
      <xdr:col>41</xdr:col>
      <xdr:colOff>101600</xdr:colOff>
      <xdr:row>57</xdr:row>
      <xdr:rowOff>89706</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760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106233</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535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24302</xdr:rowOff>
    </xdr:from>
    <xdr:to>
      <xdr:col>36</xdr:col>
      <xdr:colOff>165100</xdr:colOff>
      <xdr:row>57</xdr:row>
      <xdr:rowOff>125902</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796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142429</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572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57963</xdr:rowOff>
    </xdr:from>
    <xdr:to>
      <xdr:col>55</xdr:col>
      <xdr:colOff>50800</xdr:colOff>
      <xdr:row>58</xdr:row>
      <xdr:rowOff>159563</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10002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144340</xdr:rowOff>
    </xdr:from>
    <xdr:ext cx="469744"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916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42932</xdr:rowOff>
    </xdr:from>
    <xdr:to>
      <xdr:col>50</xdr:col>
      <xdr:colOff>165100</xdr:colOff>
      <xdr:row>58</xdr:row>
      <xdr:rowOff>144532</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987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135659</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404428" y="10079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162204</xdr:rowOff>
    </xdr:from>
    <xdr:to>
      <xdr:col>46</xdr:col>
      <xdr:colOff>38100</xdr:colOff>
      <xdr:row>58</xdr:row>
      <xdr:rowOff>92354</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934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83481</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515428" y="10027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130639</xdr:rowOff>
    </xdr:from>
    <xdr:to>
      <xdr:col>41</xdr:col>
      <xdr:colOff>101600</xdr:colOff>
      <xdr:row>58</xdr:row>
      <xdr:rowOff>60789</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903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51916</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9996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63678</xdr:rowOff>
    </xdr:from>
    <xdr:to>
      <xdr:col>36</xdr:col>
      <xdr:colOff>165100</xdr:colOff>
      <xdr:row>58</xdr:row>
      <xdr:rowOff>165278</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10007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156405</xdr:rowOff>
    </xdr:from>
    <xdr:ext cx="469744"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37428" y="10100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91603</xdr:rowOff>
    </xdr:from>
    <xdr:to>
      <xdr:col>54</xdr:col>
      <xdr:colOff>189865</xdr:colOff>
      <xdr:row>78</xdr:row>
      <xdr:rowOff>126944</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2264553"/>
          <a:ext cx="1270" cy="1235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130771</xdr:rowOff>
    </xdr:from>
    <xdr:ext cx="378565"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5038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126944</xdr:rowOff>
    </xdr:from>
    <xdr:to>
      <xdr:col>55</xdr:col>
      <xdr:colOff>88900</xdr:colOff>
      <xdr:row>78</xdr:row>
      <xdr:rowOff>126944</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50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38280</xdr:rowOff>
    </xdr:from>
    <xdr:ext cx="534377"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2039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54,604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91603</xdr:rowOff>
    </xdr:from>
    <xdr:to>
      <xdr:col>55</xdr:col>
      <xdr:colOff>88900</xdr:colOff>
      <xdr:row>71</xdr:row>
      <xdr:rowOff>91603</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2264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126944</xdr:rowOff>
    </xdr:from>
    <xdr:to>
      <xdr:col>55</xdr:col>
      <xdr:colOff>0</xdr:colOff>
      <xdr:row>78</xdr:row>
      <xdr:rowOff>127081</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9639300" y="13500044"/>
          <a:ext cx="838200" cy="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135574</xdr:rowOff>
    </xdr:from>
    <xdr:ext cx="534377"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29943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112697</xdr:rowOff>
    </xdr:from>
    <xdr:to>
      <xdr:col>55</xdr:col>
      <xdr:colOff>50800</xdr:colOff>
      <xdr:row>77</xdr:row>
      <xdr:rowOff>42847</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3142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86871</xdr:rowOff>
    </xdr:from>
    <xdr:to>
      <xdr:col>50</xdr:col>
      <xdr:colOff>114300</xdr:colOff>
      <xdr:row>78</xdr:row>
      <xdr:rowOff>127081</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8750300" y="13459971"/>
          <a:ext cx="889000" cy="40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67915</xdr:rowOff>
    </xdr:from>
    <xdr:to>
      <xdr:col>50</xdr:col>
      <xdr:colOff>165100</xdr:colOff>
      <xdr:row>76</xdr:row>
      <xdr:rowOff>169515</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309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14591</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372111" y="12873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86871</xdr:rowOff>
    </xdr:from>
    <xdr:to>
      <xdr:col>45</xdr:col>
      <xdr:colOff>177800</xdr:colOff>
      <xdr:row>78</xdr:row>
      <xdr:rowOff>98163</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7861300" y="13459971"/>
          <a:ext cx="889000" cy="11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90021</xdr:rowOff>
    </xdr:from>
    <xdr:to>
      <xdr:col>46</xdr:col>
      <xdr:colOff>38100</xdr:colOff>
      <xdr:row>77</xdr:row>
      <xdr:rowOff>20171</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3120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36697</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483111" y="12895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73909</xdr:rowOff>
    </xdr:from>
    <xdr:to>
      <xdr:col>41</xdr:col>
      <xdr:colOff>50800</xdr:colOff>
      <xdr:row>78</xdr:row>
      <xdr:rowOff>98163</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a:off x="6972300" y="13447009"/>
          <a:ext cx="889000" cy="24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129111</xdr:rowOff>
    </xdr:from>
    <xdr:to>
      <xdr:col>41</xdr:col>
      <xdr:colOff>101600</xdr:colOff>
      <xdr:row>77</xdr:row>
      <xdr:rowOff>59261</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159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75788</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594111" y="12934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125544</xdr:rowOff>
    </xdr:from>
    <xdr:to>
      <xdr:col>36</xdr:col>
      <xdr:colOff>165100</xdr:colOff>
      <xdr:row>77</xdr:row>
      <xdr:rowOff>55694</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3155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72221</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05111" y="12930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76144</xdr:rowOff>
    </xdr:from>
    <xdr:to>
      <xdr:col>55</xdr:col>
      <xdr:colOff>50800</xdr:colOff>
      <xdr:row>79</xdr:row>
      <xdr:rowOff>6294</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3449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162521</xdr:rowOff>
    </xdr:from>
    <xdr:ext cx="378565"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33641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76281</xdr:rowOff>
    </xdr:from>
    <xdr:to>
      <xdr:col>50</xdr:col>
      <xdr:colOff>165100</xdr:colOff>
      <xdr:row>79</xdr:row>
      <xdr:rowOff>6431</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3449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78</xdr:row>
      <xdr:rowOff>169008</xdr:rowOff>
    </xdr:from>
    <xdr:ext cx="378565"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450017" y="135421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36071</xdr:rowOff>
    </xdr:from>
    <xdr:to>
      <xdr:col>46</xdr:col>
      <xdr:colOff>38100</xdr:colOff>
      <xdr:row>78</xdr:row>
      <xdr:rowOff>137671</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3409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128798</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515428" y="13501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47363</xdr:rowOff>
    </xdr:from>
    <xdr:to>
      <xdr:col>41</xdr:col>
      <xdr:colOff>101600</xdr:colOff>
      <xdr:row>78</xdr:row>
      <xdr:rowOff>148963</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3420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140090</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626428" y="13513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23109</xdr:rowOff>
    </xdr:from>
    <xdr:to>
      <xdr:col>36</xdr:col>
      <xdr:colOff>165100</xdr:colOff>
      <xdr:row>78</xdr:row>
      <xdr:rowOff>124709</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3396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115836</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37428" y="13488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134195</xdr:rowOff>
    </xdr:from>
    <xdr:to>
      <xdr:col>54</xdr:col>
      <xdr:colOff>189865</xdr:colOff>
      <xdr:row>99</xdr:row>
      <xdr:rowOff>2750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564695"/>
          <a:ext cx="1270" cy="141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6577</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6980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2750</xdr:rowOff>
    </xdr:from>
    <xdr:to>
      <xdr:col>55</xdr:col>
      <xdr:colOff>88900</xdr:colOff>
      <xdr:row>99</xdr:row>
      <xdr:rowOff>2750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697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80872</xdr:rowOff>
    </xdr:from>
    <xdr:ext cx="534377"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339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96,289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134195</xdr:rowOff>
    </xdr:from>
    <xdr:to>
      <xdr:col>55</xdr:col>
      <xdr:colOff>88900</xdr:colOff>
      <xdr:row>90</xdr:row>
      <xdr:rowOff>134195</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564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74206</xdr:rowOff>
    </xdr:from>
    <xdr:to>
      <xdr:col>55</xdr:col>
      <xdr:colOff>0</xdr:colOff>
      <xdr:row>98</xdr:row>
      <xdr:rowOff>89808</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9639300" y="16876306"/>
          <a:ext cx="838200" cy="15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27348</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3150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4471</xdr:rowOff>
    </xdr:from>
    <xdr:to>
      <xdr:col>55</xdr:col>
      <xdr:colOff>50800</xdr:colOff>
      <xdr:row>96</xdr:row>
      <xdr:rowOff>106071</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463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68968</xdr:rowOff>
    </xdr:from>
    <xdr:to>
      <xdr:col>50</xdr:col>
      <xdr:colOff>114300</xdr:colOff>
      <xdr:row>98</xdr:row>
      <xdr:rowOff>89808</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8750300" y="16871068"/>
          <a:ext cx="889000" cy="20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61621</xdr:rowOff>
    </xdr:from>
    <xdr:to>
      <xdr:col>50</xdr:col>
      <xdr:colOff>165100</xdr:colOff>
      <xdr:row>96</xdr:row>
      <xdr:rowOff>163221</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520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8298</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296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68968</xdr:rowOff>
    </xdr:from>
    <xdr:to>
      <xdr:col>45</xdr:col>
      <xdr:colOff>177800</xdr:colOff>
      <xdr:row>98</xdr:row>
      <xdr:rowOff>131642</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7861300" y="16871068"/>
          <a:ext cx="889000" cy="62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85510</xdr:rowOff>
    </xdr:from>
    <xdr:to>
      <xdr:col>46</xdr:col>
      <xdr:colOff>38100</xdr:colOff>
      <xdr:row>97</xdr:row>
      <xdr:rowOff>15660</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544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32187</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319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131642</xdr:rowOff>
    </xdr:from>
    <xdr:to>
      <xdr:col>41</xdr:col>
      <xdr:colOff>50800</xdr:colOff>
      <xdr:row>99</xdr:row>
      <xdr:rowOff>43307</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flipV="1">
          <a:off x="6972300" y="16933742"/>
          <a:ext cx="889000" cy="83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81851</xdr:rowOff>
    </xdr:from>
    <xdr:to>
      <xdr:col>41</xdr:col>
      <xdr:colOff>101600</xdr:colOff>
      <xdr:row>97</xdr:row>
      <xdr:rowOff>12001</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541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28528</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316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94959</xdr:rowOff>
    </xdr:from>
    <xdr:to>
      <xdr:col>36</xdr:col>
      <xdr:colOff>165100</xdr:colOff>
      <xdr:row>97</xdr:row>
      <xdr:rowOff>25109</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55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41636</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329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23406</xdr:rowOff>
    </xdr:from>
    <xdr:to>
      <xdr:col>55</xdr:col>
      <xdr:colOff>50800</xdr:colOff>
      <xdr:row>98</xdr:row>
      <xdr:rowOff>125006</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82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109783</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740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39008</xdr:rowOff>
    </xdr:from>
    <xdr:to>
      <xdr:col>50</xdr:col>
      <xdr:colOff>165100</xdr:colOff>
      <xdr:row>98</xdr:row>
      <xdr:rowOff>140608</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841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131735</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6933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18168</xdr:rowOff>
    </xdr:from>
    <xdr:to>
      <xdr:col>46</xdr:col>
      <xdr:colOff>38100</xdr:colOff>
      <xdr:row>98</xdr:row>
      <xdr:rowOff>119768</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82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110895</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6912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80842</xdr:rowOff>
    </xdr:from>
    <xdr:to>
      <xdr:col>41</xdr:col>
      <xdr:colOff>101600</xdr:colOff>
      <xdr:row>99</xdr:row>
      <xdr:rowOff>10992</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882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2119</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6975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163957</xdr:rowOff>
    </xdr:from>
    <xdr:to>
      <xdr:col>36</xdr:col>
      <xdr:colOff>165100</xdr:colOff>
      <xdr:row>99</xdr:row>
      <xdr:rowOff>94107</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96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85234</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7058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a:extLst>
            <a:ext uri="{FF2B5EF4-FFF2-40B4-BE49-F238E27FC236}">
              <a16:creationId xmlns:a16="http://schemas.microsoft.com/office/drawing/2014/main" id="{00000000-0008-0000-07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26391</xdr:rowOff>
    </xdr:from>
    <xdr:to>
      <xdr:col>85</xdr:col>
      <xdr:colOff>126364</xdr:colOff>
      <xdr:row>38</xdr:row>
      <xdr:rowOff>89179</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6317595" y="5341341"/>
          <a:ext cx="1269" cy="1262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93006</xdr:rowOff>
    </xdr:from>
    <xdr:ext cx="534377" cy="259045"/>
    <xdr:sp macro="" textlink="">
      <xdr:nvSpPr>
        <xdr:cNvPr id="519" name="消防費最小値テキスト">
          <a:extLst>
            <a:ext uri="{FF2B5EF4-FFF2-40B4-BE49-F238E27FC236}">
              <a16:creationId xmlns:a16="http://schemas.microsoft.com/office/drawing/2014/main" id="{00000000-0008-0000-0700-000007020000}"/>
            </a:ext>
          </a:extLst>
        </xdr:cNvPr>
        <xdr:cNvSpPr txBox="1"/>
      </xdr:nvSpPr>
      <xdr:spPr>
        <a:xfrm>
          <a:off x="16370300" y="6608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89179</xdr:rowOff>
    </xdr:from>
    <xdr:to>
      <xdr:col>86</xdr:col>
      <xdr:colOff>25400</xdr:colOff>
      <xdr:row>38</xdr:row>
      <xdr:rowOff>89179</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6604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144518</xdr:rowOff>
    </xdr:from>
    <xdr:ext cx="534377" cy="259045"/>
    <xdr:sp macro="" textlink="">
      <xdr:nvSpPr>
        <xdr:cNvPr id="521" name="消防費最大値テキスト">
          <a:extLst>
            <a:ext uri="{FF2B5EF4-FFF2-40B4-BE49-F238E27FC236}">
              <a16:creationId xmlns:a16="http://schemas.microsoft.com/office/drawing/2014/main" id="{00000000-0008-0000-0700-000009020000}"/>
            </a:ext>
          </a:extLst>
        </xdr:cNvPr>
        <xdr:cNvSpPr txBox="1"/>
      </xdr:nvSpPr>
      <xdr:spPr>
        <a:xfrm>
          <a:off x="16370300" y="5116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46,474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26391</xdr:rowOff>
    </xdr:from>
    <xdr:to>
      <xdr:col>86</xdr:col>
      <xdr:colOff>25400</xdr:colOff>
      <xdr:row>31</xdr:row>
      <xdr:rowOff>26391</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5341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117488</xdr:rowOff>
    </xdr:from>
    <xdr:to>
      <xdr:col>85</xdr:col>
      <xdr:colOff>127000</xdr:colOff>
      <xdr:row>37</xdr:row>
      <xdr:rowOff>135852</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5481300" y="6461138"/>
          <a:ext cx="838200" cy="18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23309</xdr:rowOff>
    </xdr:from>
    <xdr:ext cx="534377" cy="259045"/>
    <xdr:sp macro="" textlink="">
      <xdr:nvSpPr>
        <xdr:cNvPr id="524" name="消防費平均値テキスト">
          <a:extLst>
            <a:ext uri="{FF2B5EF4-FFF2-40B4-BE49-F238E27FC236}">
              <a16:creationId xmlns:a16="http://schemas.microsoft.com/office/drawing/2014/main" id="{00000000-0008-0000-0700-00000C020000}"/>
            </a:ext>
          </a:extLst>
        </xdr:cNvPr>
        <xdr:cNvSpPr txBox="1"/>
      </xdr:nvSpPr>
      <xdr:spPr>
        <a:xfrm>
          <a:off x="16370300" y="61955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432</xdr:rowOff>
    </xdr:from>
    <xdr:to>
      <xdr:col>85</xdr:col>
      <xdr:colOff>177800</xdr:colOff>
      <xdr:row>37</xdr:row>
      <xdr:rowOff>102032</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6268700" y="634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68034</xdr:rowOff>
    </xdr:from>
    <xdr:to>
      <xdr:col>81</xdr:col>
      <xdr:colOff>50800</xdr:colOff>
      <xdr:row>37</xdr:row>
      <xdr:rowOff>117488</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4592300" y="6068784"/>
          <a:ext cx="889000" cy="392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155766</xdr:rowOff>
    </xdr:from>
    <xdr:to>
      <xdr:col>81</xdr:col>
      <xdr:colOff>101600</xdr:colOff>
      <xdr:row>37</xdr:row>
      <xdr:rowOff>85916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5430500" y="6327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102443</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14111" y="6103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68034</xdr:rowOff>
    </xdr:from>
    <xdr:to>
      <xdr:col>76</xdr:col>
      <xdr:colOff>114300</xdr:colOff>
      <xdr:row>37</xdr:row>
      <xdr:rowOff>132194</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3703300" y="6068784"/>
          <a:ext cx="889000" cy="407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161747</xdr:rowOff>
    </xdr:from>
    <xdr:to>
      <xdr:col>76</xdr:col>
      <xdr:colOff>165100</xdr:colOff>
      <xdr:row>37</xdr:row>
      <xdr:rowOff>91897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4541500" y="6333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83024</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325111" y="6426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67805</xdr:rowOff>
    </xdr:from>
    <xdr:to>
      <xdr:col>71</xdr:col>
      <xdr:colOff>177800</xdr:colOff>
      <xdr:row>37</xdr:row>
      <xdr:rowOff>132194</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2814300" y="6240005"/>
          <a:ext cx="889000" cy="235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2032</xdr:rowOff>
    </xdr:from>
    <xdr:to>
      <xdr:col>72</xdr:col>
      <xdr:colOff>38100</xdr:colOff>
      <xdr:row>37</xdr:row>
      <xdr:rowOff>103632</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3652500" y="6345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120159</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436111" y="6120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113970</xdr:rowOff>
    </xdr:from>
    <xdr:to>
      <xdr:col>67</xdr:col>
      <xdr:colOff>101600</xdr:colOff>
      <xdr:row>37</xdr:row>
      <xdr:rowOff>44120</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2763500" y="628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35247</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547111" y="6378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85052</xdr:rowOff>
    </xdr:from>
    <xdr:to>
      <xdr:col>85</xdr:col>
      <xdr:colOff>177800</xdr:colOff>
      <xdr:row>38</xdr:row>
      <xdr:rowOff>15202</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6268700" y="6428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171429</xdr:rowOff>
    </xdr:from>
    <xdr:ext cx="534377" cy="259045"/>
    <xdr:sp macro="" textlink="">
      <xdr:nvSpPr>
        <xdr:cNvPr id="543" name="消防費該当値テキスト">
          <a:extLst>
            <a:ext uri="{FF2B5EF4-FFF2-40B4-BE49-F238E27FC236}">
              <a16:creationId xmlns:a16="http://schemas.microsoft.com/office/drawing/2014/main" id="{00000000-0008-0000-0700-00001F020000}"/>
            </a:ext>
          </a:extLst>
        </xdr:cNvPr>
        <xdr:cNvSpPr txBox="1"/>
      </xdr:nvSpPr>
      <xdr:spPr>
        <a:xfrm>
          <a:off x="16370300" y="6343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66688</xdr:rowOff>
    </xdr:from>
    <xdr:to>
      <xdr:col>81</xdr:col>
      <xdr:colOff>101600</xdr:colOff>
      <xdr:row>37</xdr:row>
      <xdr:rowOff>168287</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5430500" y="641033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159414</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5214111" y="6503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17234</xdr:rowOff>
    </xdr:from>
    <xdr:to>
      <xdr:col>76</xdr:col>
      <xdr:colOff>165100</xdr:colOff>
      <xdr:row>35</xdr:row>
      <xdr:rowOff>118834</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4541500" y="6017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135361</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4325111" y="5793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81394</xdr:rowOff>
    </xdr:from>
    <xdr:to>
      <xdr:col>72</xdr:col>
      <xdr:colOff>38100</xdr:colOff>
      <xdr:row>38</xdr:row>
      <xdr:rowOff>11544</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3652500" y="6425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2671</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3436111" y="6517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17005</xdr:rowOff>
    </xdr:from>
    <xdr:to>
      <xdr:col>67</xdr:col>
      <xdr:colOff>101600</xdr:colOff>
      <xdr:row>36</xdr:row>
      <xdr:rowOff>118605</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2763500" y="6189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135132</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547111" y="5964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a:extLst>
            <a:ext uri="{FF2B5EF4-FFF2-40B4-BE49-F238E27FC236}">
              <a16:creationId xmlns:a16="http://schemas.microsoft.com/office/drawing/2014/main" id="{00000000-0008-0000-0700-00004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33542</xdr:rowOff>
    </xdr:from>
    <xdr:to>
      <xdr:col>85</xdr:col>
      <xdr:colOff>126364</xdr:colOff>
      <xdr:row>59</xdr:row>
      <xdr:rowOff>17235</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6317595" y="8777492"/>
          <a:ext cx="1269" cy="13552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21062</xdr:rowOff>
    </xdr:from>
    <xdr:ext cx="534377" cy="259045"/>
    <xdr:sp macro="" textlink="">
      <xdr:nvSpPr>
        <xdr:cNvPr id="579" name="教育費最小値テキスト">
          <a:extLst>
            <a:ext uri="{FF2B5EF4-FFF2-40B4-BE49-F238E27FC236}">
              <a16:creationId xmlns:a16="http://schemas.microsoft.com/office/drawing/2014/main" id="{00000000-0008-0000-0700-000043020000}"/>
            </a:ext>
          </a:extLst>
        </xdr:cNvPr>
        <xdr:cNvSpPr txBox="1"/>
      </xdr:nvSpPr>
      <xdr:spPr>
        <a:xfrm>
          <a:off x="16370300" y="10136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17235</xdr:rowOff>
    </xdr:from>
    <xdr:to>
      <xdr:col>86</xdr:col>
      <xdr:colOff>25400</xdr:colOff>
      <xdr:row>59</xdr:row>
      <xdr:rowOff>17235</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10132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151669</xdr:rowOff>
    </xdr:from>
    <xdr:ext cx="599010" cy="259045"/>
    <xdr:sp macro="" textlink="">
      <xdr:nvSpPr>
        <xdr:cNvPr id="581" name="教育費最大値テキスト">
          <a:extLst>
            <a:ext uri="{FF2B5EF4-FFF2-40B4-BE49-F238E27FC236}">
              <a16:creationId xmlns:a16="http://schemas.microsoft.com/office/drawing/2014/main" id="{00000000-0008-0000-0700-000045020000}"/>
            </a:ext>
          </a:extLst>
        </xdr:cNvPr>
        <xdr:cNvSpPr txBox="1"/>
      </xdr:nvSpPr>
      <xdr:spPr>
        <a:xfrm>
          <a:off x="16370300" y="8552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162,002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33542</xdr:rowOff>
    </xdr:from>
    <xdr:to>
      <xdr:col>86</xdr:col>
      <xdr:colOff>25400</xdr:colOff>
      <xdr:row>51</xdr:row>
      <xdr:rowOff>33542</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8777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88287</xdr:rowOff>
    </xdr:from>
    <xdr:to>
      <xdr:col>85</xdr:col>
      <xdr:colOff>127000</xdr:colOff>
      <xdr:row>56</xdr:row>
      <xdr:rowOff>138992</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5481300" y="9518037"/>
          <a:ext cx="838200" cy="222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37740</xdr:rowOff>
    </xdr:from>
    <xdr:ext cx="534377" cy="259045"/>
    <xdr:sp macro="" textlink="">
      <xdr:nvSpPr>
        <xdr:cNvPr id="584" name="教育費平均値テキスト">
          <a:extLst>
            <a:ext uri="{FF2B5EF4-FFF2-40B4-BE49-F238E27FC236}">
              <a16:creationId xmlns:a16="http://schemas.microsoft.com/office/drawing/2014/main" id="{00000000-0008-0000-0700-000048020000}"/>
            </a:ext>
          </a:extLst>
        </xdr:cNvPr>
        <xdr:cNvSpPr txBox="1"/>
      </xdr:nvSpPr>
      <xdr:spPr>
        <a:xfrm>
          <a:off x="16370300" y="98103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59313</xdr:rowOff>
    </xdr:from>
    <xdr:to>
      <xdr:col>85</xdr:col>
      <xdr:colOff>177800</xdr:colOff>
      <xdr:row>57</xdr:row>
      <xdr:rowOff>160913</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6268700" y="9831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138992</xdr:rowOff>
    </xdr:from>
    <xdr:to>
      <xdr:col>81</xdr:col>
      <xdr:colOff>50800</xdr:colOff>
      <xdr:row>57</xdr:row>
      <xdr:rowOff>129249</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4592300" y="9740192"/>
          <a:ext cx="889000" cy="16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62436</xdr:rowOff>
    </xdr:from>
    <xdr:to>
      <xdr:col>81</xdr:col>
      <xdr:colOff>101600</xdr:colOff>
      <xdr:row>57</xdr:row>
      <xdr:rowOff>164036</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5430500" y="9835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155163</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4111" y="9927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58678</xdr:rowOff>
    </xdr:from>
    <xdr:to>
      <xdr:col>76</xdr:col>
      <xdr:colOff>114300</xdr:colOff>
      <xdr:row>57</xdr:row>
      <xdr:rowOff>129249</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3703300" y="9831328"/>
          <a:ext cx="889000" cy="70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140291</xdr:rowOff>
    </xdr:from>
    <xdr:to>
      <xdr:col>76</xdr:col>
      <xdr:colOff>165100</xdr:colOff>
      <xdr:row>58</xdr:row>
      <xdr:rowOff>70441</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4541500" y="9912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61568</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10005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58678</xdr:rowOff>
    </xdr:from>
    <xdr:to>
      <xdr:col>71</xdr:col>
      <xdr:colOff>177800</xdr:colOff>
      <xdr:row>57</xdr:row>
      <xdr:rowOff>74756</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flipV="1">
          <a:off x="12814300" y="9831328"/>
          <a:ext cx="889000" cy="16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114329</xdr:rowOff>
    </xdr:from>
    <xdr:to>
      <xdr:col>72</xdr:col>
      <xdr:colOff>38100</xdr:colOff>
      <xdr:row>58</xdr:row>
      <xdr:rowOff>44479</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3652500" y="9886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35606</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6111" y="9979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103661</xdr:rowOff>
    </xdr:from>
    <xdr:to>
      <xdr:col>67</xdr:col>
      <xdr:colOff>101600</xdr:colOff>
      <xdr:row>58</xdr:row>
      <xdr:rowOff>33811</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2763500" y="9876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24938</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7111" y="9969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37487</xdr:rowOff>
    </xdr:from>
    <xdr:to>
      <xdr:col>85</xdr:col>
      <xdr:colOff>177800</xdr:colOff>
      <xdr:row>55</xdr:row>
      <xdr:rowOff>139087</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6268700" y="9467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60364</xdr:rowOff>
    </xdr:from>
    <xdr:ext cx="534377" cy="259045"/>
    <xdr:sp macro="" textlink="">
      <xdr:nvSpPr>
        <xdr:cNvPr id="603" name="教育費該当値テキスト">
          <a:extLst>
            <a:ext uri="{FF2B5EF4-FFF2-40B4-BE49-F238E27FC236}">
              <a16:creationId xmlns:a16="http://schemas.microsoft.com/office/drawing/2014/main" id="{00000000-0008-0000-0700-00005B020000}"/>
            </a:ext>
          </a:extLst>
        </xdr:cNvPr>
        <xdr:cNvSpPr txBox="1"/>
      </xdr:nvSpPr>
      <xdr:spPr>
        <a:xfrm>
          <a:off x="16370300" y="9318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88192</xdr:rowOff>
    </xdr:from>
    <xdr:to>
      <xdr:col>81</xdr:col>
      <xdr:colOff>101600</xdr:colOff>
      <xdr:row>57</xdr:row>
      <xdr:rowOff>18342</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5430500" y="968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34869</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5214111" y="9464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78449</xdr:rowOff>
    </xdr:from>
    <xdr:to>
      <xdr:col>76</xdr:col>
      <xdr:colOff>165100</xdr:colOff>
      <xdr:row>58</xdr:row>
      <xdr:rowOff>8599</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4541500" y="985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25126</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325111" y="9626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7878</xdr:rowOff>
    </xdr:from>
    <xdr:to>
      <xdr:col>72</xdr:col>
      <xdr:colOff>38100</xdr:colOff>
      <xdr:row>57</xdr:row>
      <xdr:rowOff>109478</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3652500" y="9780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126005</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3436111" y="9555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23956</xdr:rowOff>
    </xdr:from>
    <xdr:to>
      <xdr:col>67</xdr:col>
      <xdr:colOff>101600</xdr:colOff>
      <xdr:row>57</xdr:row>
      <xdr:rowOff>125556</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2763500" y="979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142083</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547111" y="9571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38169</xdr:rowOff>
    </xdr:from>
    <xdr:to>
      <xdr:col>85</xdr:col>
      <xdr:colOff>126364</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211119"/>
          <a:ext cx="1269" cy="1432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114840</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65939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156296</xdr:rowOff>
    </xdr:from>
    <xdr:ext cx="534377"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1986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43,859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38169</xdr:rowOff>
    </xdr:from>
    <xdr:to>
      <xdr:col>86</xdr:col>
      <xdr:colOff>25400</xdr:colOff>
      <xdr:row>71</xdr:row>
      <xdr:rowOff>38169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211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32289</xdr:rowOff>
    </xdr:from>
    <xdr:ext cx="469744"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4053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9412</xdr:rowOff>
    </xdr:from>
    <xdr:to>
      <xdr:col>85</xdr:col>
      <xdr:colOff>177800</xdr:colOff>
      <xdr:row>79</xdr:row>
      <xdr:rowOff>111012</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553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121230</xdr:rowOff>
    </xdr:from>
    <xdr:to>
      <xdr:col>81</xdr:col>
      <xdr:colOff>101600</xdr:colOff>
      <xdr:row>79</xdr:row>
      <xdr:rowOff>51380</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49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67907</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269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132400</xdr:rowOff>
    </xdr:from>
    <xdr:to>
      <xdr:col>76</xdr:col>
      <xdr:colOff>165100</xdr:colOff>
      <xdr:row>79</xdr:row>
      <xdr:rowOff>62550</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50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79077</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28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18673</xdr:rowOff>
    </xdr:from>
    <xdr:to>
      <xdr:col>71</xdr:col>
      <xdr:colOff>177800</xdr:colOff>
      <xdr:row>79</xdr:row>
      <xdr:rowOff>98879</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a:off x="12814300" y="13563223"/>
          <a:ext cx="889000" cy="80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105719</xdr:rowOff>
    </xdr:from>
    <xdr:to>
      <xdr:col>72</xdr:col>
      <xdr:colOff>38100</xdr:colOff>
      <xdr:row>79</xdr:row>
      <xdr:rowOff>35869</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478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52396</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68428" y="13254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94746</xdr:rowOff>
    </xdr:from>
    <xdr:to>
      <xdr:col>67</xdr:col>
      <xdr:colOff>101600</xdr:colOff>
      <xdr:row>79</xdr:row>
      <xdr:rowOff>24896</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467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41423</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243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159290</xdr:rowOff>
    </xdr:from>
    <xdr:ext cx="249299"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53239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139323</xdr:rowOff>
    </xdr:from>
    <xdr:to>
      <xdr:col>67</xdr:col>
      <xdr:colOff>101600</xdr:colOff>
      <xdr:row>79</xdr:row>
      <xdr:rowOff>69473</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512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60600</xdr:rowOff>
    </xdr:from>
    <xdr:ext cx="469744"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579428" y="13605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a:extLst>
            <a:ext uri="{FF2B5EF4-FFF2-40B4-BE49-F238E27FC236}">
              <a16:creationId xmlns:a16="http://schemas.microsoft.com/office/drawing/2014/main" id="{00000000-0008-0000-0700-0000B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24257</xdr:rowOff>
    </xdr:from>
    <xdr:to>
      <xdr:col>85</xdr:col>
      <xdr:colOff>126364</xdr:colOff>
      <xdr:row>97</xdr:row>
      <xdr:rowOff>147434</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6317595" y="15454757"/>
          <a:ext cx="1269" cy="13233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151261</xdr:rowOff>
    </xdr:from>
    <xdr:ext cx="534377" cy="259045"/>
    <xdr:sp macro="" textlink="">
      <xdr:nvSpPr>
        <xdr:cNvPr id="695" name="公債費最小値テキスト">
          <a:extLst>
            <a:ext uri="{FF2B5EF4-FFF2-40B4-BE49-F238E27FC236}">
              <a16:creationId xmlns:a16="http://schemas.microsoft.com/office/drawing/2014/main" id="{00000000-0008-0000-0700-0000B7020000}"/>
            </a:ext>
          </a:extLst>
        </xdr:cNvPr>
        <xdr:cNvSpPr txBox="1"/>
      </xdr:nvSpPr>
      <xdr:spPr>
        <a:xfrm>
          <a:off x="16370300" y="1678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147434</xdr:rowOff>
    </xdr:from>
    <xdr:to>
      <xdr:col>86</xdr:col>
      <xdr:colOff>25400</xdr:colOff>
      <xdr:row>97</xdr:row>
      <xdr:rowOff>147434</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6778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142384</xdr:rowOff>
    </xdr:from>
    <xdr:ext cx="534377" cy="259045"/>
    <xdr:sp macro="" textlink="">
      <xdr:nvSpPr>
        <xdr:cNvPr id="697" name="公債費最大値テキスト">
          <a:extLst>
            <a:ext uri="{FF2B5EF4-FFF2-40B4-BE49-F238E27FC236}">
              <a16:creationId xmlns:a16="http://schemas.microsoft.com/office/drawing/2014/main" id="{00000000-0008-0000-0700-0000B9020000}"/>
            </a:ext>
          </a:extLst>
        </xdr:cNvPr>
        <xdr:cNvSpPr txBox="1"/>
      </xdr:nvSpPr>
      <xdr:spPr>
        <a:xfrm>
          <a:off x="16370300" y="15229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82,060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24257</xdr:rowOff>
    </xdr:from>
    <xdr:to>
      <xdr:col>86</xdr:col>
      <xdr:colOff>25400</xdr:colOff>
      <xdr:row>90</xdr:row>
      <xdr:rowOff>24257</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5454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102019</xdr:rowOff>
    </xdr:from>
    <xdr:to>
      <xdr:col>85</xdr:col>
      <xdr:colOff>127000</xdr:colOff>
      <xdr:row>96</xdr:row>
      <xdr:rowOff>102457</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5481300" y="16561219"/>
          <a:ext cx="838200" cy="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57503</xdr:rowOff>
    </xdr:from>
    <xdr:ext cx="534377" cy="259045"/>
    <xdr:sp macro="" textlink="">
      <xdr:nvSpPr>
        <xdr:cNvPr id="700" name="公債費平均値テキスト">
          <a:extLst>
            <a:ext uri="{FF2B5EF4-FFF2-40B4-BE49-F238E27FC236}">
              <a16:creationId xmlns:a16="http://schemas.microsoft.com/office/drawing/2014/main" id="{00000000-0008-0000-0700-0000BC020000}"/>
            </a:ext>
          </a:extLst>
        </xdr:cNvPr>
        <xdr:cNvSpPr txBox="1"/>
      </xdr:nvSpPr>
      <xdr:spPr>
        <a:xfrm>
          <a:off x="16370300" y="161738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34626</xdr:rowOff>
    </xdr:from>
    <xdr:to>
      <xdr:col>85</xdr:col>
      <xdr:colOff>177800</xdr:colOff>
      <xdr:row>95</xdr:row>
      <xdr:rowOff>136226</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6268700" y="16322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102457</xdr:rowOff>
    </xdr:from>
    <xdr:to>
      <xdr:col>81</xdr:col>
      <xdr:colOff>50800</xdr:colOff>
      <xdr:row>96</xdr:row>
      <xdr:rowOff>142711</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4592300" y="16561657"/>
          <a:ext cx="889000" cy="40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13805</xdr:rowOff>
    </xdr:from>
    <xdr:to>
      <xdr:col>81</xdr:col>
      <xdr:colOff>101600</xdr:colOff>
      <xdr:row>95</xdr:row>
      <xdr:rowOff>115405</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5430500" y="1630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131932</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14111" y="16076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142711</xdr:rowOff>
    </xdr:from>
    <xdr:to>
      <xdr:col>76</xdr:col>
      <xdr:colOff>114300</xdr:colOff>
      <xdr:row>96</xdr:row>
      <xdr:rowOff>156141</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3703300" y="16601911"/>
          <a:ext cx="889000" cy="13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1155</xdr:rowOff>
    </xdr:from>
    <xdr:to>
      <xdr:col>76</xdr:col>
      <xdr:colOff>165100</xdr:colOff>
      <xdr:row>95</xdr:row>
      <xdr:rowOff>102755</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4541500" y="162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119282</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064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156141</xdr:rowOff>
    </xdr:from>
    <xdr:to>
      <xdr:col>71</xdr:col>
      <xdr:colOff>177800</xdr:colOff>
      <xdr:row>96</xdr:row>
      <xdr:rowOff>166484</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2814300" y="16615341"/>
          <a:ext cx="889000" cy="10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30702</xdr:rowOff>
    </xdr:from>
    <xdr:to>
      <xdr:col>72</xdr:col>
      <xdr:colOff>38100</xdr:colOff>
      <xdr:row>95</xdr:row>
      <xdr:rowOff>132302</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3652500" y="16318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148829</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093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84710</xdr:rowOff>
    </xdr:from>
    <xdr:to>
      <xdr:col>67</xdr:col>
      <xdr:colOff>101600</xdr:colOff>
      <xdr:row>96</xdr:row>
      <xdr:rowOff>14860</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2763500" y="1637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31387</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147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51219</xdr:rowOff>
    </xdr:from>
    <xdr:to>
      <xdr:col>85</xdr:col>
      <xdr:colOff>177800</xdr:colOff>
      <xdr:row>96</xdr:row>
      <xdr:rowOff>152819</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6268700" y="16510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29646</xdr:rowOff>
    </xdr:from>
    <xdr:ext cx="534377" cy="259045"/>
    <xdr:sp macro="" textlink="">
      <xdr:nvSpPr>
        <xdr:cNvPr id="719" name="公債費該当値テキスト">
          <a:extLst>
            <a:ext uri="{FF2B5EF4-FFF2-40B4-BE49-F238E27FC236}">
              <a16:creationId xmlns:a16="http://schemas.microsoft.com/office/drawing/2014/main" id="{00000000-0008-0000-0700-0000CF020000}"/>
            </a:ext>
          </a:extLst>
        </xdr:cNvPr>
        <xdr:cNvSpPr txBox="1"/>
      </xdr:nvSpPr>
      <xdr:spPr>
        <a:xfrm>
          <a:off x="16370300" y="16488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51657</xdr:rowOff>
    </xdr:from>
    <xdr:to>
      <xdr:col>81</xdr:col>
      <xdr:colOff>101600</xdr:colOff>
      <xdr:row>96</xdr:row>
      <xdr:rowOff>153257</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5430500" y="16510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144384</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5214111" y="16603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91911</xdr:rowOff>
    </xdr:from>
    <xdr:to>
      <xdr:col>76</xdr:col>
      <xdr:colOff>165100</xdr:colOff>
      <xdr:row>97</xdr:row>
      <xdr:rowOff>22061</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4541500" y="16551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13188</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4325111" y="16643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105341</xdr:rowOff>
    </xdr:from>
    <xdr:to>
      <xdr:col>72</xdr:col>
      <xdr:colOff>38100</xdr:colOff>
      <xdr:row>97</xdr:row>
      <xdr:rowOff>35491</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3652500" y="16564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26618</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3436111" y="16657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115684</xdr:rowOff>
    </xdr:from>
    <xdr:to>
      <xdr:col>67</xdr:col>
      <xdr:colOff>101600</xdr:colOff>
      <xdr:row>97</xdr:row>
      <xdr:rowOff>45834</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2763500" y="16574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36961</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2547111" y="16667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a:extLst>
            <a:ext uri="{FF2B5EF4-FFF2-40B4-BE49-F238E27FC236}">
              <a16:creationId xmlns:a16="http://schemas.microsoft.com/office/drawing/2014/main" id="{00000000-0008-0000-0700-0000E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40031</xdr:rowOff>
    </xdr:from>
    <xdr:to>
      <xdr:col>116</xdr:col>
      <xdr:colOff>62864</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22159595" y="5183531"/>
          <a:ext cx="1269" cy="1471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161409</xdr:rowOff>
    </xdr:from>
    <xdr:ext cx="249299" cy="259045"/>
    <xdr:sp macro="" textlink="">
      <xdr:nvSpPr>
        <xdr:cNvPr id="750" name="諸支出金最小値テキスト">
          <a:extLst>
            <a:ext uri="{FF2B5EF4-FFF2-40B4-BE49-F238E27FC236}">
              <a16:creationId xmlns:a16="http://schemas.microsoft.com/office/drawing/2014/main" id="{00000000-0008-0000-0700-0000EE020000}"/>
            </a:ext>
          </a:extLst>
        </xdr:cNvPr>
        <xdr:cNvSpPr txBox="1"/>
      </xdr:nvSpPr>
      <xdr:spPr>
        <a:xfrm>
          <a:off x="22212300" y="66765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158158</xdr:rowOff>
    </xdr:from>
    <xdr:ext cx="469744" cy="259045"/>
    <xdr:sp macro="" textlink="">
      <xdr:nvSpPr>
        <xdr:cNvPr id="752" name="諸支出金最大値テキスト">
          <a:extLst>
            <a:ext uri="{FF2B5EF4-FFF2-40B4-BE49-F238E27FC236}">
              <a16:creationId xmlns:a16="http://schemas.microsoft.com/office/drawing/2014/main" id="{00000000-0008-0000-0700-0000F0020000}"/>
            </a:ext>
          </a:extLst>
        </xdr:cNvPr>
        <xdr:cNvSpPr txBox="1"/>
      </xdr:nvSpPr>
      <xdr:spPr>
        <a:xfrm>
          <a:off x="22212300" y="4958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1,609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40031</xdr:rowOff>
    </xdr:from>
    <xdr:to>
      <xdr:col>116</xdr:col>
      <xdr:colOff>152400</xdr:colOff>
      <xdr:row>30</xdr:row>
      <xdr:rowOff>40031</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5183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78858</xdr:rowOff>
    </xdr:from>
    <xdr:ext cx="313932" cy="259045"/>
    <xdr:sp macro="" textlink="">
      <xdr:nvSpPr>
        <xdr:cNvPr id="755" name="諸支出金平均値テキスト">
          <a:extLst>
            <a:ext uri="{FF2B5EF4-FFF2-40B4-BE49-F238E27FC236}">
              <a16:creationId xmlns:a16="http://schemas.microsoft.com/office/drawing/2014/main" id="{00000000-0008-0000-0700-0000F3020000}"/>
            </a:ext>
          </a:extLst>
        </xdr:cNvPr>
        <xdr:cNvSpPr txBox="1"/>
      </xdr:nvSpPr>
      <xdr:spPr>
        <a:xfrm>
          <a:off x="22212300" y="64225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55982</xdr:rowOff>
    </xdr:from>
    <xdr:to>
      <xdr:col>116</xdr:col>
      <xdr:colOff>114300</xdr:colOff>
      <xdr:row>38</xdr:row>
      <xdr:rowOff>157582</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2110700" y="6571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87985</xdr:rowOff>
    </xdr:from>
    <xdr:to>
      <xdr:col>112</xdr:col>
      <xdr:colOff>38100</xdr:colOff>
      <xdr:row>39</xdr:row>
      <xdr:rowOff>18135</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1272500" y="6603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34663</xdr:rowOff>
    </xdr:from>
    <xdr:ext cx="249299"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98650" y="637831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55067</xdr:rowOff>
    </xdr:from>
    <xdr:to>
      <xdr:col>107</xdr:col>
      <xdr:colOff>101600</xdr:colOff>
      <xdr:row>38</xdr:row>
      <xdr:rowOff>156667</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0383500" y="657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1744</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77333" y="63453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87071</xdr:rowOff>
    </xdr:from>
    <xdr:to>
      <xdr:col>102</xdr:col>
      <xdr:colOff>165100</xdr:colOff>
      <xdr:row>39</xdr:row>
      <xdr:rowOff>17221</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9494500" y="6602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33748</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420650" y="63773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8605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34409</xdr:rowOff>
    </xdr:from>
    <xdr:ext cx="249299" cy="259045"/>
    <xdr:sp macro="" textlink="">
      <xdr:nvSpPr>
        <xdr:cNvPr id="774" name="諸支出金該当値テキスト">
          <a:extLst>
            <a:ext uri="{FF2B5EF4-FFF2-40B4-BE49-F238E27FC236}">
              <a16:creationId xmlns:a16="http://schemas.microsoft.com/office/drawing/2014/main" id="{00000000-0008-0000-0700-000006030000}"/>
            </a:ext>
          </a:extLst>
        </xdr:cNvPr>
        <xdr:cNvSpPr txBox="1"/>
      </xdr:nvSpPr>
      <xdr:spPr>
        <a:xfrm>
          <a:off x="22212300" y="65495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35577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531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a:extLst>
            <a:ext uri="{FF2B5EF4-FFF2-40B4-BE49-F238E27FC236}">
              <a16:creationId xmlns:a16="http://schemas.microsoft.com/office/drawing/2014/main" id="{00000000-0008-0000-0700-00001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a:extLst>
            <a:ext uri="{FF2B5EF4-FFF2-40B4-BE49-F238E27FC236}">
              <a16:creationId xmlns:a16="http://schemas.microsoft.com/office/drawing/2014/main" id="{00000000-0008-0000-0700-00002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a:extLst>
            <a:ext uri="{FF2B5EF4-FFF2-40B4-BE49-F238E27FC236}">
              <a16:creationId xmlns:a16="http://schemas.microsoft.com/office/drawing/2014/main" id="{00000000-0008-0000-0700-00002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a:extLst>
            <a:ext uri="{FF2B5EF4-FFF2-40B4-BE49-F238E27FC236}">
              <a16:creationId xmlns:a16="http://schemas.microsoft.com/office/drawing/2014/main" id="{00000000-0008-0000-0700-00003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教育費は学校施設整備事業や文化施設整備事業等の増加により大幅に増となり、民生費についても臨時特別給付金事業の実施や児童手当の拡充等により増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議会費、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労働費、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教育費を除く目的の支出額については、類似団体内平均値を下回っており、中でも総務費、民生費、衛生費、農林水産業費、商工費、土木費、公債費が大きく下回っている。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教育費について施設整備の緊急度と効果を踏まえた優先順位付けを徹底し、事業実施時期の平準化や仕様の最適化を図るなど、今後も、住民サービスの低下といったことがないように必要な事業は盛り込んだうえで、歳出の抑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三重県東員町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財政調整基金残高は、前年度より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3,984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千円増加し、比率は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1.82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ポイント減となっている。実質収支額は前年度より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12,389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千円増加し、比率は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0.51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ポイントの減少。実質単年度収支額は、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1,046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し、比率は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0.01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ポイントの増となっている。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今後も一定の水準を維持するよう財政見通しを立て、健全な財政運営を図る。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三重県東員町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黒字額の構成割合を１番大きく占める一般会計では、前年度と比較すると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12,389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千円増額、標準財政規模比では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0.51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％減少している。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番目に黒字額の構成割合が大きい水道事業会計は、前年度と比較すると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36,798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し、標準財政規模比で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0.03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全会計で見ると、黒字額の合計は前年度より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138,026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千円増加し、標準財政規模比は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0.13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％増加している。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今後も現在の水準を維持するよう適切な事業の選択を行い、財政の健全化に努める。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10.xml.rels><?xml version="1.0" encoding="UTF-8" standalone="yes"?><Relationships xmlns="http://schemas.openxmlformats.org/package/2006/relationships"><Relationship Id="rId1" Target="../printerSettings/printerSettings10.bin" Type="http://schemas.openxmlformats.org/officeDocument/2006/relationships/printerSettings"/><Relationship Id="rId2" Target="../drawings/drawing9.xml" Type="http://schemas.openxmlformats.org/officeDocument/2006/relationships/drawing"/></Relationships>
</file>

<file path=xl/worksheets/_rels/sheet11.xml.rels><?xml version="1.0" encoding="UTF-8" standalone="yes"?><Relationships xmlns="http://schemas.openxmlformats.org/package/2006/relationships"><Relationship Id="rId1" Target="../printerSettings/printerSettings11.bin" Type="http://schemas.openxmlformats.org/officeDocument/2006/relationships/printerSettings"/><Relationship Id="rId2" Target="../drawings/drawing10.xml" Type="http://schemas.openxmlformats.org/officeDocument/2006/relationships/drawing"/></Relationships>
</file>

<file path=xl/worksheets/_rels/sheet12.xml.rels><?xml version="1.0" encoding="UTF-8" standalone="yes"?><Relationships xmlns="http://schemas.openxmlformats.org/package/2006/relationships"><Relationship Id="rId1" Target="../printerSettings/printerSettings12.bin" Type="http://schemas.openxmlformats.org/officeDocument/2006/relationships/printerSettings"/><Relationship Id="rId2" Target="../drawings/drawing11.xml" Type="http://schemas.openxmlformats.org/officeDocument/2006/relationships/drawing"/></Relationships>
</file>

<file path=xl/worksheets/_rels/sheet13.xml.rels><?xml version="1.0" encoding="UTF-8" standalone="yes"?><Relationships xmlns="http://schemas.openxmlformats.org/package/2006/relationships"><Relationship Id="rId1" Target="../printerSettings/printerSettings13.bin" Type="http://schemas.openxmlformats.org/officeDocument/2006/relationships/printerSettings"/><Relationship Id="rId2" Target="../drawings/drawing12.xml" Type="http://schemas.openxmlformats.org/officeDocument/2006/relationships/drawing"/></Relationships>
</file>

<file path=xl/worksheets/_rels/sheet14.xml.rels><?xml version="1.0" encoding="UTF-8" standalone="yes"?><Relationships xmlns="http://schemas.openxmlformats.org/package/2006/relationships"><Relationship Id="rId1" Target="../printerSettings/printerSettings14.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drawing1.xml" Type="http://schemas.openxmlformats.org/officeDocument/2006/relationships/drawing"/></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2.xml" Type="http://schemas.openxmlformats.org/officeDocument/2006/relationships/drawing"/></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drawing3.xml" Type="http://schemas.openxmlformats.org/officeDocument/2006/relationships/drawing"/></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 Id="rId2" Target="../drawings/drawing4.xml" Type="http://schemas.openxmlformats.org/officeDocument/2006/relationships/drawing"/></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 Id="rId2" Target="../drawings/drawing6.xml" Type="http://schemas.openxmlformats.org/officeDocument/2006/relationships/drawing"/></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 Id="rId2" Target="../drawings/drawing7.xml" Type="http://schemas.openxmlformats.org/officeDocument/2006/relationships/drawing"/></Relationships>
</file>

<file path=xl/worksheets/_rels/sheet9.xml.rels><?xml version="1.0" encoding="UTF-8" standalone="yes"?><Relationships xmlns="http://schemas.openxmlformats.org/package/2006/relationships"><Relationship Id="rId1" Target="../printerSettings/printerSettings9.bin" Type="http://schemas.openxmlformats.org/officeDocument/2006/relationships/printerSettings"/><Relationship Id="rId2" Target="../drawings/drawing8.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tabSelected="1"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75" thickBot="1" x14ac:dyDescent="0.2">
      <c r="B2" s="170" t="s">
        <v>77</v>
      </c>
      <c r="C2" s="170"/>
      <c r="D2" s="171"/>
    </row>
    <row r="3" spans="1:119" ht="18.75" customHeight="1" thickBot="1" x14ac:dyDescent="0.2">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11821316</v>
      </c>
      <c r="BO4" s="371"/>
      <c r="BP4" s="371"/>
      <c r="BQ4" s="371"/>
      <c r="BR4" s="371"/>
      <c r="BS4" s="371"/>
      <c r="BT4" s="371"/>
      <c r="BU4" s="372"/>
      <c r="BV4" s="370">
        <v>10656771</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13.7</v>
      </c>
      <c r="CU4" s="377"/>
      <c r="CV4" s="377"/>
      <c r="CW4" s="377"/>
      <c r="CX4" s="377"/>
      <c r="CY4" s="377"/>
      <c r="CZ4" s="377"/>
      <c r="DA4" s="378"/>
      <c r="DB4" s="376">
        <v>14.2</v>
      </c>
      <c r="DC4" s="377"/>
      <c r="DD4" s="377"/>
      <c r="DE4" s="377"/>
      <c r="DF4" s="377"/>
      <c r="DG4" s="377"/>
      <c r="DH4" s="377"/>
      <c r="DI4" s="378"/>
    </row>
    <row r="5" spans="1:119" ht="18.75" customHeight="1" x14ac:dyDescent="0.15">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10812925</v>
      </c>
      <c r="BO5" s="408"/>
      <c r="BP5" s="408"/>
      <c r="BQ5" s="408"/>
      <c r="BR5" s="408"/>
      <c r="BS5" s="408"/>
      <c r="BT5" s="408"/>
      <c r="BU5" s="409"/>
      <c r="BV5" s="407">
        <v>9703138</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86.4</v>
      </c>
      <c r="CU5" s="405"/>
      <c r="CV5" s="405"/>
      <c r="CW5" s="405"/>
      <c r="CX5" s="405"/>
      <c r="CY5" s="405"/>
      <c r="CZ5" s="405"/>
      <c r="DA5" s="406"/>
      <c r="DB5" s="404">
        <v>87.1</v>
      </c>
      <c r="DC5" s="405"/>
      <c r="DD5" s="405"/>
      <c r="DE5" s="405"/>
      <c r="DF5" s="405"/>
      <c r="DG5" s="405"/>
      <c r="DH5" s="405"/>
      <c r="DI5" s="406"/>
    </row>
    <row r="6" spans="1:119" ht="18.75" customHeight="1" x14ac:dyDescent="0.15">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1008391</v>
      </c>
      <c r="BO6" s="408"/>
      <c r="BP6" s="408"/>
      <c r="BQ6" s="408"/>
      <c r="BR6" s="408"/>
      <c r="BS6" s="408"/>
      <c r="BT6" s="408"/>
      <c r="BU6" s="409"/>
      <c r="BV6" s="407">
        <v>953633</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86.7</v>
      </c>
      <c r="CU6" s="445"/>
      <c r="CV6" s="445"/>
      <c r="CW6" s="445"/>
      <c r="CX6" s="445"/>
      <c r="CY6" s="445"/>
      <c r="CZ6" s="445"/>
      <c r="DA6" s="446"/>
      <c r="DB6" s="444">
        <v>88</v>
      </c>
      <c r="DC6" s="445"/>
      <c r="DD6" s="445"/>
      <c r="DE6" s="445"/>
      <c r="DF6" s="445"/>
      <c r="DG6" s="445"/>
      <c r="DH6" s="445"/>
      <c r="DI6" s="446"/>
    </row>
    <row r="7" spans="1:119" ht="18.75" customHeight="1" x14ac:dyDescent="0.15">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53838</v>
      </c>
      <c r="BO7" s="408"/>
      <c r="BP7" s="408"/>
      <c r="BQ7" s="408"/>
      <c r="BR7" s="408"/>
      <c r="BS7" s="408"/>
      <c r="BT7" s="408"/>
      <c r="BU7" s="409"/>
      <c r="BV7" s="407">
        <v>11469</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6959360</v>
      </c>
      <c r="CU7" s="408"/>
      <c r="CV7" s="408"/>
      <c r="CW7" s="408"/>
      <c r="CX7" s="408"/>
      <c r="CY7" s="408"/>
      <c r="CZ7" s="408"/>
      <c r="DA7" s="409"/>
      <c r="DB7" s="407">
        <v>6622181</v>
      </c>
      <c r="DC7" s="408"/>
      <c r="DD7" s="408"/>
      <c r="DE7" s="408"/>
      <c r="DF7" s="408"/>
      <c r="DG7" s="408"/>
      <c r="DH7" s="408"/>
      <c r="DI7" s="409"/>
    </row>
    <row r="8" spans="1:119" ht="18.75" customHeight="1" thickBot="1" x14ac:dyDescent="0.2">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954553</v>
      </c>
      <c r="BO8" s="408"/>
      <c r="BP8" s="408"/>
      <c r="BQ8" s="408"/>
      <c r="BR8" s="408"/>
      <c r="BS8" s="408"/>
      <c r="BT8" s="408"/>
      <c r="BU8" s="409"/>
      <c r="BV8" s="407">
        <v>942164</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0.71</v>
      </c>
      <c r="CU8" s="448"/>
      <c r="CV8" s="448"/>
      <c r="CW8" s="448"/>
      <c r="CX8" s="448"/>
      <c r="CY8" s="448"/>
      <c r="CZ8" s="448"/>
      <c r="DA8" s="449"/>
      <c r="DB8" s="447">
        <v>0.7</v>
      </c>
      <c r="DC8" s="448"/>
      <c r="DD8" s="448"/>
      <c r="DE8" s="448"/>
      <c r="DF8" s="448"/>
      <c r="DG8" s="448"/>
      <c r="DH8" s="448"/>
      <c r="DI8" s="449"/>
    </row>
    <row r="9" spans="1:119" ht="18.75" customHeight="1" thickBot="1" x14ac:dyDescent="0.2">
      <c r="A9" s="169"/>
      <c r="B9" s="401" t="s">
        <v>106</v>
      </c>
      <c r="C9" s="402"/>
      <c r="D9" s="402"/>
      <c r="E9" s="402"/>
      <c r="F9" s="402"/>
      <c r="G9" s="402"/>
      <c r="H9" s="402"/>
      <c r="I9" s="402"/>
      <c r="J9" s="402"/>
      <c r="K9" s="450"/>
      <c r="L9" s="451" t="s">
        <v>107</v>
      </c>
      <c r="M9" s="452"/>
      <c r="N9" s="452"/>
      <c r="O9" s="452"/>
      <c r="P9" s="452"/>
      <c r="Q9" s="453"/>
      <c r="R9" s="454">
        <v>25784</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110</v>
      </c>
      <c r="AV9" s="440"/>
      <c r="AW9" s="440"/>
      <c r="AX9" s="440"/>
      <c r="AY9" s="441" t="s">
        <v>111</v>
      </c>
      <c r="AZ9" s="442"/>
      <c r="BA9" s="442"/>
      <c r="BB9" s="442"/>
      <c r="BC9" s="442"/>
      <c r="BD9" s="442"/>
      <c r="BE9" s="442"/>
      <c r="BF9" s="442"/>
      <c r="BG9" s="442"/>
      <c r="BH9" s="442"/>
      <c r="BI9" s="442"/>
      <c r="BJ9" s="442"/>
      <c r="BK9" s="442"/>
      <c r="BL9" s="442"/>
      <c r="BM9" s="443"/>
      <c r="BN9" s="407">
        <v>12389</v>
      </c>
      <c r="BO9" s="408"/>
      <c r="BP9" s="408"/>
      <c r="BQ9" s="408"/>
      <c r="BR9" s="408"/>
      <c r="BS9" s="408"/>
      <c r="BT9" s="408"/>
      <c r="BU9" s="409"/>
      <c r="BV9" s="407">
        <v>11417</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7.2</v>
      </c>
      <c r="CU9" s="405"/>
      <c r="CV9" s="405"/>
      <c r="CW9" s="405"/>
      <c r="CX9" s="405"/>
      <c r="CY9" s="405"/>
      <c r="CZ9" s="405"/>
      <c r="DA9" s="406"/>
      <c r="DB9" s="404">
        <v>7.5</v>
      </c>
      <c r="DC9" s="405"/>
      <c r="DD9" s="405"/>
      <c r="DE9" s="405"/>
      <c r="DF9" s="405"/>
      <c r="DG9" s="405"/>
      <c r="DH9" s="405"/>
      <c r="DI9" s="406"/>
    </row>
    <row r="10" spans="1:119" ht="18.75" customHeight="1" thickBot="1" x14ac:dyDescent="0.2">
      <c r="A10" s="169"/>
      <c r="B10" s="401"/>
      <c r="C10" s="402"/>
      <c r="D10" s="402"/>
      <c r="E10" s="402"/>
      <c r="F10" s="402"/>
      <c r="G10" s="402"/>
      <c r="H10" s="402"/>
      <c r="I10" s="402"/>
      <c r="J10" s="402"/>
      <c r="K10" s="450"/>
      <c r="L10" s="457" t="s">
        <v>113</v>
      </c>
      <c r="M10" s="437"/>
      <c r="N10" s="437"/>
      <c r="O10" s="437"/>
      <c r="P10" s="437"/>
      <c r="Q10" s="438"/>
      <c r="R10" s="458">
        <v>25344</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90</v>
      </c>
      <c r="AV10" s="440"/>
      <c r="AW10" s="440"/>
      <c r="AX10" s="440"/>
      <c r="AY10" s="441" t="s">
        <v>115</v>
      </c>
      <c r="AZ10" s="442"/>
      <c r="BA10" s="442"/>
      <c r="BB10" s="442"/>
      <c r="BC10" s="442"/>
      <c r="BD10" s="442"/>
      <c r="BE10" s="442"/>
      <c r="BF10" s="442"/>
      <c r="BG10" s="442"/>
      <c r="BH10" s="442"/>
      <c r="BI10" s="442"/>
      <c r="BJ10" s="442"/>
      <c r="BK10" s="442"/>
      <c r="BL10" s="442"/>
      <c r="BM10" s="443"/>
      <c r="BN10" s="407">
        <v>4090</v>
      </c>
      <c r="BO10" s="408"/>
      <c r="BP10" s="408"/>
      <c r="BQ10" s="408"/>
      <c r="BR10" s="408"/>
      <c r="BS10" s="408"/>
      <c r="BT10" s="408"/>
      <c r="BU10" s="409"/>
      <c r="BV10" s="407">
        <v>4016</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90</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69"/>
      <c r="B12" s="467" t="s">
        <v>123</v>
      </c>
      <c r="C12" s="468"/>
      <c r="D12" s="468"/>
      <c r="E12" s="468"/>
      <c r="F12" s="468"/>
      <c r="G12" s="468"/>
      <c r="H12" s="468"/>
      <c r="I12" s="468"/>
      <c r="J12" s="468"/>
      <c r="K12" s="469"/>
      <c r="L12" s="476" t="s">
        <v>124</v>
      </c>
      <c r="M12" s="477"/>
      <c r="N12" s="477"/>
      <c r="O12" s="477"/>
      <c r="P12" s="477"/>
      <c r="Q12" s="478"/>
      <c r="R12" s="479">
        <v>25737</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0</v>
      </c>
      <c r="BO12" s="408"/>
      <c r="BP12" s="408"/>
      <c r="BQ12" s="408"/>
      <c r="BR12" s="408"/>
      <c r="BS12" s="408"/>
      <c r="BT12" s="408"/>
      <c r="BU12" s="409"/>
      <c r="BV12" s="407">
        <v>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69"/>
      <c r="B13" s="470"/>
      <c r="C13" s="471"/>
      <c r="D13" s="471"/>
      <c r="E13" s="471"/>
      <c r="F13" s="471"/>
      <c r="G13" s="471"/>
      <c r="H13" s="471"/>
      <c r="I13" s="471"/>
      <c r="J13" s="471"/>
      <c r="K13" s="472"/>
      <c r="L13" s="178"/>
      <c r="M13" s="498" t="s">
        <v>130</v>
      </c>
      <c r="N13" s="499"/>
      <c r="O13" s="499"/>
      <c r="P13" s="499"/>
      <c r="Q13" s="500"/>
      <c r="R13" s="491">
        <v>24964</v>
      </c>
      <c r="S13" s="492"/>
      <c r="T13" s="492"/>
      <c r="U13" s="492"/>
      <c r="V13" s="493"/>
      <c r="W13" s="423" t="s">
        <v>131</v>
      </c>
      <c r="X13" s="424"/>
      <c r="Y13" s="424"/>
      <c r="Z13" s="424"/>
      <c r="AA13" s="424"/>
      <c r="AB13" s="414"/>
      <c r="AC13" s="458">
        <v>151</v>
      </c>
      <c r="AD13" s="459"/>
      <c r="AE13" s="459"/>
      <c r="AF13" s="459"/>
      <c r="AG13" s="501"/>
      <c r="AH13" s="458">
        <v>138</v>
      </c>
      <c r="AI13" s="459"/>
      <c r="AJ13" s="459"/>
      <c r="AK13" s="459"/>
      <c r="AL13" s="460"/>
      <c r="AM13" s="436" t="s">
        <v>132</v>
      </c>
      <c r="AN13" s="437"/>
      <c r="AO13" s="437"/>
      <c r="AP13" s="437"/>
      <c r="AQ13" s="437"/>
      <c r="AR13" s="437"/>
      <c r="AS13" s="437"/>
      <c r="AT13" s="438"/>
      <c r="AU13" s="439" t="s">
        <v>110</v>
      </c>
      <c r="AV13" s="440"/>
      <c r="AW13" s="440"/>
      <c r="AX13" s="440"/>
      <c r="AY13" s="441" t="s">
        <v>133</v>
      </c>
      <c r="AZ13" s="442"/>
      <c r="BA13" s="442"/>
      <c r="BB13" s="442"/>
      <c r="BC13" s="442"/>
      <c r="BD13" s="442"/>
      <c r="BE13" s="442"/>
      <c r="BF13" s="442"/>
      <c r="BG13" s="442"/>
      <c r="BH13" s="442"/>
      <c r="BI13" s="442"/>
      <c r="BJ13" s="442"/>
      <c r="BK13" s="442"/>
      <c r="BL13" s="442"/>
      <c r="BM13" s="443"/>
      <c r="BN13" s="407">
        <v>16479</v>
      </c>
      <c r="BO13" s="408"/>
      <c r="BP13" s="408"/>
      <c r="BQ13" s="408"/>
      <c r="BR13" s="408"/>
      <c r="BS13" s="408"/>
      <c r="BT13" s="408"/>
      <c r="BU13" s="409"/>
      <c r="BV13" s="407">
        <v>15433</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4</v>
      </c>
      <c r="CU13" s="405"/>
      <c r="CV13" s="405"/>
      <c r="CW13" s="405"/>
      <c r="CX13" s="405"/>
      <c r="CY13" s="405"/>
      <c r="CZ13" s="405"/>
      <c r="DA13" s="406"/>
      <c r="DB13" s="404">
        <v>3.6</v>
      </c>
      <c r="DC13" s="405"/>
      <c r="DD13" s="405"/>
      <c r="DE13" s="405"/>
      <c r="DF13" s="405"/>
      <c r="DG13" s="405"/>
      <c r="DH13" s="405"/>
      <c r="DI13" s="406"/>
    </row>
    <row r="14" spans="1:119" ht="18.75" customHeight="1" thickBot="1" x14ac:dyDescent="0.2">
      <c r="A14" s="169"/>
      <c r="B14" s="470"/>
      <c r="C14" s="471"/>
      <c r="D14" s="471"/>
      <c r="E14" s="471"/>
      <c r="F14" s="471"/>
      <c r="G14" s="471"/>
      <c r="H14" s="471"/>
      <c r="I14" s="471"/>
      <c r="J14" s="471"/>
      <c r="K14" s="472"/>
      <c r="L14" s="488" t="s">
        <v>135</v>
      </c>
      <c r="M14" s="489"/>
      <c r="N14" s="489"/>
      <c r="O14" s="489"/>
      <c r="P14" s="489"/>
      <c r="Q14" s="490"/>
      <c r="R14" s="491">
        <v>25838</v>
      </c>
      <c r="S14" s="492"/>
      <c r="T14" s="492"/>
      <c r="U14" s="492"/>
      <c r="V14" s="493"/>
      <c r="W14" s="397"/>
      <c r="X14" s="398"/>
      <c r="Y14" s="398"/>
      <c r="Z14" s="398"/>
      <c r="AA14" s="398"/>
      <c r="AB14" s="387"/>
      <c r="AC14" s="494">
        <v>1.2</v>
      </c>
      <c r="AD14" s="495"/>
      <c r="AE14" s="495"/>
      <c r="AF14" s="495"/>
      <c r="AG14" s="496"/>
      <c r="AH14" s="494">
        <v>1.2</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x14ac:dyDescent="0.15">
      <c r="A15" s="169"/>
      <c r="B15" s="470"/>
      <c r="C15" s="471"/>
      <c r="D15" s="471"/>
      <c r="E15" s="471"/>
      <c r="F15" s="471"/>
      <c r="G15" s="471"/>
      <c r="H15" s="471"/>
      <c r="I15" s="471"/>
      <c r="J15" s="471"/>
      <c r="K15" s="472"/>
      <c r="L15" s="178"/>
      <c r="M15" s="498" t="s">
        <v>130</v>
      </c>
      <c r="N15" s="499"/>
      <c r="O15" s="499"/>
      <c r="P15" s="499"/>
      <c r="Q15" s="500"/>
      <c r="R15" s="491">
        <v>25106</v>
      </c>
      <c r="S15" s="492"/>
      <c r="T15" s="492"/>
      <c r="U15" s="492"/>
      <c r="V15" s="493"/>
      <c r="W15" s="423" t="s">
        <v>137</v>
      </c>
      <c r="X15" s="424"/>
      <c r="Y15" s="424"/>
      <c r="Z15" s="424"/>
      <c r="AA15" s="424"/>
      <c r="AB15" s="414"/>
      <c r="AC15" s="458">
        <v>4718</v>
      </c>
      <c r="AD15" s="459"/>
      <c r="AE15" s="459"/>
      <c r="AF15" s="459"/>
      <c r="AG15" s="501"/>
      <c r="AH15" s="458">
        <v>4651</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4178140</v>
      </c>
      <c r="BO15" s="371"/>
      <c r="BP15" s="371"/>
      <c r="BQ15" s="371"/>
      <c r="BR15" s="371"/>
      <c r="BS15" s="371"/>
      <c r="BT15" s="371"/>
      <c r="BU15" s="372"/>
      <c r="BV15" s="370">
        <v>3918150</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38.700000000000003</v>
      </c>
      <c r="AD16" s="495"/>
      <c r="AE16" s="495"/>
      <c r="AF16" s="495"/>
      <c r="AG16" s="496"/>
      <c r="AH16" s="494">
        <v>38.9</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5771222</v>
      </c>
      <c r="BO16" s="408"/>
      <c r="BP16" s="408"/>
      <c r="BQ16" s="408"/>
      <c r="BR16" s="408"/>
      <c r="BS16" s="408"/>
      <c r="BT16" s="408"/>
      <c r="BU16" s="409"/>
      <c r="BV16" s="407">
        <v>5497845</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7331</v>
      </c>
      <c r="AD17" s="459"/>
      <c r="AE17" s="459"/>
      <c r="AF17" s="459"/>
      <c r="AG17" s="501"/>
      <c r="AH17" s="458">
        <v>7157</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5329848</v>
      </c>
      <c r="BO17" s="408"/>
      <c r="BP17" s="408"/>
      <c r="BQ17" s="408"/>
      <c r="BR17" s="408"/>
      <c r="BS17" s="408"/>
      <c r="BT17" s="408"/>
      <c r="BU17" s="409"/>
      <c r="BV17" s="407">
        <v>4979174</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69"/>
      <c r="B18" s="529" t="s">
        <v>147</v>
      </c>
      <c r="C18" s="450"/>
      <c r="D18" s="450"/>
      <c r="E18" s="530"/>
      <c r="F18" s="530"/>
      <c r="G18" s="530"/>
      <c r="H18" s="530"/>
      <c r="I18" s="530"/>
      <c r="J18" s="530"/>
      <c r="K18" s="530"/>
      <c r="L18" s="531">
        <v>22.68</v>
      </c>
      <c r="M18" s="531"/>
      <c r="N18" s="531"/>
      <c r="O18" s="531"/>
      <c r="P18" s="531"/>
      <c r="Q18" s="531"/>
      <c r="R18" s="532"/>
      <c r="S18" s="532"/>
      <c r="T18" s="532"/>
      <c r="U18" s="532"/>
      <c r="V18" s="533"/>
      <c r="W18" s="425"/>
      <c r="X18" s="426"/>
      <c r="Y18" s="426"/>
      <c r="Z18" s="426"/>
      <c r="AA18" s="426"/>
      <c r="AB18" s="417"/>
      <c r="AC18" s="534">
        <v>60.1</v>
      </c>
      <c r="AD18" s="535"/>
      <c r="AE18" s="535"/>
      <c r="AF18" s="535"/>
      <c r="AG18" s="536"/>
      <c r="AH18" s="534">
        <v>59.9</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5975942</v>
      </c>
      <c r="BO18" s="408"/>
      <c r="BP18" s="408"/>
      <c r="BQ18" s="408"/>
      <c r="BR18" s="408"/>
      <c r="BS18" s="408"/>
      <c r="BT18" s="408"/>
      <c r="BU18" s="409"/>
      <c r="BV18" s="407">
        <v>5920177</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69"/>
      <c r="B19" s="529" t="s">
        <v>149</v>
      </c>
      <c r="C19" s="450"/>
      <c r="D19" s="450"/>
      <c r="E19" s="530"/>
      <c r="F19" s="530"/>
      <c r="G19" s="530"/>
      <c r="H19" s="530"/>
      <c r="I19" s="530"/>
      <c r="J19" s="530"/>
      <c r="K19" s="530"/>
      <c r="L19" s="538">
        <v>1137</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8545467</v>
      </c>
      <c r="BO19" s="408"/>
      <c r="BP19" s="408"/>
      <c r="BQ19" s="408"/>
      <c r="BR19" s="408"/>
      <c r="BS19" s="408"/>
      <c r="BT19" s="408"/>
      <c r="BU19" s="409"/>
      <c r="BV19" s="407">
        <v>8267945</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69"/>
      <c r="B20" s="529" t="s">
        <v>151</v>
      </c>
      <c r="C20" s="450"/>
      <c r="D20" s="450"/>
      <c r="E20" s="530"/>
      <c r="F20" s="530"/>
      <c r="G20" s="530"/>
      <c r="H20" s="530"/>
      <c r="I20" s="530"/>
      <c r="J20" s="530"/>
      <c r="K20" s="530"/>
      <c r="L20" s="538">
        <v>9539</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7171615</v>
      </c>
      <c r="BO22" s="371"/>
      <c r="BP22" s="371"/>
      <c r="BQ22" s="371"/>
      <c r="BR22" s="371"/>
      <c r="BS22" s="371"/>
      <c r="BT22" s="371"/>
      <c r="BU22" s="372"/>
      <c r="BV22" s="370">
        <v>6999194</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6233990</v>
      </c>
      <c r="BO23" s="408"/>
      <c r="BP23" s="408"/>
      <c r="BQ23" s="408"/>
      <c r="BR23" s="408"/>
      <c r="BS23" s="408"/>
      <c r="BT23" s="408"/>
      <c r="BU23" s="409"/>
      <c r="BV23" s="407">
        <v>5897902</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69"/>
      <c r="B24" s="578"/>
      <c r="C24" s="554"/>
      <c r="D24" s="555"/>
      <c r="E24" s="457" t="s">
        <v>161</v>
      </c>
      <c r="F24" s="437"/>
      <c r="G24" s="437"/>
      <c r="H24" s="437"/>
      <c r="I24" s="437"/>
      <c r="J24" s="437"/>
      <c r="K24" s="438"/>
      <c r="L24" s="458">
        <v>1</v>
      </c>
      <c r="M24" s="459"/>
      <c r="N24" s="459"/>
      <c r="O24" s="459"/>
      <c r="P24" s="501"/>
      <c r="Q24" s="458">
        <v>7800</v>
      </c>
      <c r="R24" s="459"/>
      <c r="S24" s="459"/>
      <c r="T24" s="459"/>
      <c r="U24" s="459"/>
      <c r="V24" s="501"/>
      <c r="W24" s="553"/>
      <c r="X24" s="554"/>
      <c r="Y24" s="555"/>
      <c r="Z24" s="457" t="s">
        <v>162</v>
      </c>
      <c r="AA24" s="437"/>
      <c r="AB24" s="437"/>
      <c r="AC24" s="437"/>
      <c r="AD24" s="437"/>
      <c r="AE24" s="437"/>
      <c r="AF24" s="437"/>
      <c r="AG24" s="438"/>
      <c r="AH24" s="458">
        <v>179</v>
      </c>
      <c r="AI24" s="459"/>
      <c r="AJ24" s="459"/>
      <c r="AK24" s="459"/>
      <c r="AL24" s="501"/>
      <c r="AM24" s="458">
        <v>531272</v>
      </c>
      <c r="AN24" s="459"/>
      <c r="AO24" s="459"/>
      <c r="AP24" s="459"/>
      <c r="AQ24" s="459"/>
      <c r="AR24" s="501"/>
      <c r="AS24" s="458">
        <v>2968</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3369262</v>
      </c>
      <c r="BO24" s="408"/>
      <c r="BP24" s="408"/>
      <c r="BQ24" s="408"/>
      <c r="BR24" s="408"/>
      <c r="BS24" s="408"/>
      <c r="BT24" s="408"/>
      <c r="BU24" s="409"/>
      <c r="BV24" s="407">
        <v>2843052</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69"/>
      <c r="B25" s="578"/>
      <c r="C25" s="554"/>
      <c r="D25" s="555"/>
      <c r="E25" s="457" t="s">
        <v>164</v>
      </c>
      <c r="F25" s="437"/>
      <c r="G25" s="437"/>
      <c r="H25" s="437"/>
      <c r="I25" s="437"/>
      <c r="J25" s="437"/>
      <c r="K25" s="438"/>
      <c r="L25" s="458">
        <v>1</v>
      </c>
      <c r="M25" s="459"/>
      <c r="N25" s="459"/>
      <c r="O25" s="459"/>
      <c r="P25" s="501"/>
      <c r="Q25" s="458">
        <v>6150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1957741</v>
      </c>
      <c r="BO25" s="371"/>
      <c r="BP25" s="371"/>
      <c r="BQ25" s="371"/>
      <c r="BR25" s="371"/>
      <c r="BS25" s="371"/>
      <c r="BT25" s="371"/>
      <c r="BU25" s="372"/>
      <c r="BV25" s="370">
        <v>1968634</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69"/>
      <c r="B26" s="578"/>
      <c r="C26" s="554"/>
      <c r="D26" s="555"/>
      <c r="E26" s="457" t="s">
        <v>167</v>
      </c>
      <c r="F26" s="437"/>
      <c r="G26" s="437"/>
      <c r="H26" s="437"/>
      <c r="I26" s="437"/>
      <c r="J26" s="437"/>
      <c r="K26" s="438"/>
      <c r="L26" s="458">
        <v>1</v>
      </c>
      <c r="M26" s="459"/>
      <c r="N26" s="459"/>
      <c r="O26" s="459"/>
      <c r="P26" s="501"/>
      <c r="Q26" s="458">
        <v>5690</v>
      </c>
      <c r="R26" s="459"/>
      <c r="S26" s="459"/>
      <c r="T26" s="459"/>
      <c r="U26" s="459"/>
      <c r="V26" s="501"/>
      <c r="W26" s="553"/>
      <c r="X26" s="554"/>
      <c r="Y26" s="555"/>
      <c r="Z26" s="457" t="s">
        <v>168</v>
      </c>
      <c r="AA26" s="559"/>
      <c r="AB26" s="559"/>
      <c r="AC26" s="559"/>
      <c r="AD26" s="559"/>
      <c r="AE26" s="559"/>
      <c r="AF26" s="559"/>
      <c r="AG26" s="560"/>
      <c r="AH26" s="458">
        <v>8</v>
      </c>
      <c r="AI26" s="459"/>
      <c r="AJ26" s="459"/>
      <c r="AK26" s="459"/>
      <c r="AL26" s="501"/>
      <c r="AM26" s="458">
        <v>17496</v>
      </c>
      <c r="AN26" s="459"/>
      <c r="AO26" s="459"/>
      <c r="AP26" s="459"/>
      <c r="AQ26" s="459"/>
      <c r="AR26" s="501"/>
      <c r="AS26" s="458">
        <v>2187</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69"/>
      <c r="B27" s="578"/>
      <c r="C27" s="554"/>
      <c r="D27" s="555"/>
      <c r="E27" s="457" t="s">
        <v>170</v>
      </c>
      <c r="F27" s="437"/>
      <c r="G27" s="437"/>
      <c r="H27" s="437"/>
      <c r="I27" s="437"/>
      <c r="J27" s="437"/>
      <c r="K27" s="438"/>
      <c r="L27" s="458">
        <v>1</v>
      </c>
      <c r="M27" s="459"/>
      <c r="N27" s="459"/>
      <c r="O27" s="459"/>
      <c r="P27" s="501"/>
      <c r="Q27" s="458">
        <v>3270</v>
      </c>
      <c r="R27" s="459"/>
      <c r="S27" s="459"/>
      <c r="T27" s="459"/>
      <c r="U27" s="459"/>
      <c r="V27" s="501"/>
      <c r="W27" s="553"/>
      <c r="X27" s="554"/>
      <c r="Y27" s="555"/>
      <c r="Z27" s="457" t="s">
        <v>171</v>
      </c>
      <c r="AA27" s="437"/>
      <c r="AB27" s="437"/>
      <c r="AC27" s="437"/>
      <c r="AD27" s="437"/>
      <c r="AE27" s="437"/>
      <c r="AF27" s="437"/>
      <c r="AG27" s="438"/>
      <c r="AH27" s="458">
        <v>31</v>
      </c>
      <c r="AI27" s="459"/>
      <c r="AJ27" s="459"/>
      <c r="AK27" s="459"/>
      <c r="AL27" s="501"/>
      <c r="AM27" s="458">
        <v>96069</v>
      </c>
      <c r="AN27" s="459"/>
      <c r="AO27" s="459"/>
      <c r="AP27" s="459"/>
      <c r="AQ27" s="459"/>
      <c r="AR27" s="501"/>
      <c r="AS27" s="458">
        <v>3099</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v>409849</v>
      </c>
      <c r="BO27" s="527"/>
      <c r="BP27" s="527"/>
      <c r="BQ27" s="527"/>
      <c r="BR27" s="527"/>
      <c r="BS27" s="527"/>
      <c r="BT27" s="527"/>
      <c r="BU27" s="528"/>
      <c r="BV27" s="526">
        <v>409849</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69"/>
      <c r="B28" s="578"/>
      <c r="C28" s="554"/>
      <c r="D28" s="555"/>
      <c r="E28" s="457" t="s">
        <v>173</v>
      </c>
      <c r="F28" s="437"/>
      <c r="G28" s="437"/>
      <c r="H28" s="437"/>
      <c r="I28" s="437"/>
      <c r="J28" s="437"/>
      <c r="K28" s="438"/>
      <c r="L28" s="458">
        <v>1</v>
      </c>
      <c r="M28" s="459"/>
      <c r="N28" s="459"/>
      <c r="O28" s="459"/>
      <c r="P28" s="501"/>
      <c r="Q28" s="458">
        <v>2650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2568332</v>
      </c>
      <c r="BO28" s="371"/>
      <c r="BP28" s="371"/>
      <c r="BQ28" s="371"/>
      <c r="BR28" s="371"/>
      <c r="BS28" s="371"/>
      <c r="BT28" s="371"/>
      <c r="BU28" s="372"/>
      <c r="BV28" s="370">
        <v>2564348</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69"/>
      <c r="B29" s="578"/>
      <c r="C29" s="554"/>
      <c r="D29" s="555"/>
      <c r="E29" s="457" t="s">
        <v>176</v>
      </c>
      <c r="F29" s="437"/>
      <c r="G29" s="437"/>
      <c r="H29" s="437"/>
      <c r="I29" s="437"/>
      <c r="J29" s="437"/>
      <c r="K29" s="438"/>
      <c r="L29" s="458">
        <v>12</v>
      </c>
      <c r="M29" s="459"/>
      <c r="N29" s="459"/>
      <c r="O29" s="459"/>
      <c r="P29" s="501"/>
      <c r="Q29" s="458">
        <v>2500</v>
      </c>
      <c r="R29" s="459"/>
      <c r="S29" s="459"/>
      <c r="T29" s="459"/>
      <c r="U29" s="459"/>
      <c r="V29" s="501"/>
      <c r="W29" s="556"/>
      <c r="X29" s="557"/>
      <c r="Y29" s="558"/>
      <c r="Z29" s="457" t="s">
        <v>177</v>
      </c>
      <c r="AA29" s="437"/>
      <c r="AB29" s="437"/>
      <c r="AC29" s="437"/>
      <c r="AD29" s="437"/>
      <c r="AE29" s="437"/>
      <c r="AF29" s="437"/>
      <c r="AG29" s="438"/>
      <c r="AH29" s="458">
        <v>210</v>
      </c>
      <c r="AI29" s="459"/>
      <c r="AJ29" s="459"/>
      <c r="AK29" s="459"/>
      <c r="AL29" s="501"/>
      <c r="AM29" s="458">
        <v>627341</v>
      </c>
      <c r="AN29" s="459"/>
      <c r="AO29" s="459"/>
      <c r="AP29" s="459"/>
      <c r="AQ29" s="459"/>
      <c r="AR29" s="501"/>
      <c r="AS29" s="458">
        <v>2987</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147844</v>
      </c>
      <c r="BO29" s="408"/>
      <c r="BP29" s="408"/>
      <c r="BQ29" s="408"/>
      <c r="BR29" s="408"/>
      <c r="BS29" s="408"/>
      <c r="BT29" s="408"/>
      <c r="BU29" s="409"/>
      <c r="BV29" s="407">
        <v>147794</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99.2</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2379967</v>
      </c>
      <c r="BO30" s="527"/>
      <c r="BP30" s="527"/>
      <c r="BQ30" s="527"/>
      <c r="BR30" s="527"/>
      <c r="BS30" s="527"/>
      <c r="BT30" s="527"/>
      <c r="BU30" s="528"/>
      <c r="BV30" s="526">
        <v>2489305</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15">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15">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2</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69"/>
      <c r="AM34" s="597">
        <f>IF(AO34="","",MAX(C34:D43,U34:V43)+1)</f>
        <v>5</v>
      </c>
      <c r="AN34" s="597"/>
      <c r="AO34" s="598" t="str">
        <f>IF('各会計、関係団体の財政状況及び健全化判断比率'!B31="","",'各会計、関係団体の財政状況及び健全化判断比率'!B31)</f>
        <v>水道事業会計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7</v>
      </c>
      <c r="BX34" s="597"/>
      <c r="BY34" s="598" t="str">
        <f>IF('各会計、関係団体の財政状況及び健全化判断比率'!B68="","",'各会計、関係団体の財政状況及び健全化判断比率'!B68)</f>
        <v>桑名広域清掃事業組合</v>
      </c>
      <c r="BZ34" s="598"/>
      <c r="CA34" s="598"/>
      <c r="CB34" s="598"/>
      <c r="CC34" s="598"/>
      <c r="CD34" s="598"/>
      <c r="CE34" s="598"/>
      <c r="CF34" s="598"/>
      <c r="CG34" s="598"/>
      <c r="CH34" s="598"/>
      <c r="CI34" s="598"/>
      <c r="CJ34" s="598"/>
      <c r="CK34" s="598"/>
      <c r="CL34" s="598"/>
      <c r="CM34" s="598"/>
      <c r="CN34" s="169"/>
      <c r="CO34" s="597" t="str">
        <f>IF(CQ34="","",MAX(C34:D43,U34:V43,AM34:AN43,BE34:BF43,BW34:BX43)+1)</f>
        <v/>
      </c>
      <c r="CP34" s="597"/>
      <c r="CQ34" s="598" t="str">
        <f>IF('各会計、関係団体の財政状況及び健全化判断比率'!BS7="","",'各会計、関係団体の財政状況及び健全化判断比率'!BS7)</f>
        <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15">
      <c r="A35" s="169"/>
      <c r="B35" s="193"/>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69"/>
      <c r="U35" s="597">
        <f>IF(W35="","",U34+1)</f>
        <v>3</v>
      </c>
      <c r="V35" s="597"/>
      <c r="W35" s="598" t="str">
        <f>IF('各会計、関係団体の財政状況及び健全化判断比率'!B29="","",'各会計、関係団体の財政状況及び健全化判断比率'!B29)</f>
        <v>介護保険特別会計</v>
      </c>
      <c r="X35" s="598"/>
      <c r="Y35" s="598"/>
      <c r="Z35" s="598"/>
      <c r="AA35" s="598"/>
      <c r="AB35" s="598"/>
      <c r="AC35" s="598"/>
      <c r="AD35" s="598"/>
      <c r="AE35" s="598"/>
      <c r="AF35" s="598"/>
      <c r="AG35" s="598"/>
      <c r="AH35" s="598"/>
      <c r="AI35" s="598"/>
      <c r="AJ35" s="598"/>
      <c r="AK35" s="598"/>
      <c r="AL35" s="169"/>
      <c r="AM35" s="597">
        <f t="shared" ref="AM35:AM43" si="0">IF(AO35="","",AM34+1)</f>
        <v>6</v>
      </c>
      <c r="AN35" s="597"/>
      <c r="AO35" s="598" t="str">
        <f>IF('各会計、関係団体の財政状況及び健全化判断比率'!B32="","",'各会計、関係団体の財政状況及び健全化判断比率'!B32)</f>
        <v>下水道事業会計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8</v>
      </c>
      <c r="BX35" s="597"/>
      <c r="BY35" s="598" t="str">
        <f>IF('各会計、関係団体の財政状況及び健全化判断比率'!B69="","",'各会計、関係団体の財政状況及び健全化判断比率'!B69)</f>
        <v>（一般会計）</v>
      </c>
      <c r="BZ35" s="598"/>
      <c r="CA35" s="598"/>
      <c r="CB35" s="598"/>
      <c r="CC35" s="598"/>
      <c r="CD35" s="598"/>
      <c r="CE35" s="598"/>
      <c r="CF35" s="598"/>
      <c r="CG35" s="598"/>
      <c r="CH35" s="598"/>
      <c r="CI35" s="598"/>
      <c r="CJ35" s="598"/>
      <c r="CK35" s="598"/>
      <c r="CL35" s="598"/>
      <c r="CM35" s="598"/>
      <c r="CN35" s="169"/>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15">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4</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9</v>
      </c>
      <c r="BX36" s="597"/>
      <c r="BY36" s="598" t="str">
        <f>IF('各会計、関係団体の財政状況及び健全化判断比率'!B70="","",'各会計、関係団体の財政状況及び健全化判断比率'!B70)</f>
        <v>三重県市町総合事務組合</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15">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10</v>
      </c>
      <c r="BX37" s="597"/>
      <c r="BY37" s="598" t="str">
        <f>IF('各会計、関係団体の財政状況及び健全化判断比率'!B71="","",'各会計、関係団体の財政状況及び健全化判断比率'!B71)</f>
        <v>（一般会計）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15">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11</v>
      </c>
      <c r="BX38" s="597"/>
      <c r="BY38" s="598" t="str">
        <f>IF('各会計、関係団体の財政状況及び健全化判断比率'!B72="","",'各会計、関係団体の財政状況及び健全化判断比率'!B72)</f>
        <v>（共同研修特別会計）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15">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12</v>
      </c>
      <c r="BX39" s="597"/>
      <c r="BY39" s="598" t="str">
        <f>IF('各会計、関係団体の財政状況及び健全化判断比率'!B73="","",'各会計、関係団体の財政状況及び健全化判断比率'!B73)</f>
        <v>（デジタル地図特別会計）</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15">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13</v>
      </c>
      <c r="BX40" s="597"/>
      <c r="BY40" s="598" t="str">
        <f>IF('各会計、関係団体の財政状況及び健全化判断比率'!B74="","",'各会計、関係団体の財政状況及び健全化判断比率'!B74)</f>
        <v>（物品特別会計）</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15">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f t="shared" si="2"/>
        <v>14</v>
      </c>
      <c r="BX41" s="597"/>
      <c r="BY41" s="598" t="str">
        <f>IF('各会計、関係団体の財政状況及び健全化判断比率'!B75="","",'各会計、関係団体の財政状況及び健全化判断比率'!B75)</f>
        <v>（退職手当特別会計）</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15">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f t="shared" si="2"/>
        <v>15</v>
      </c>
      <c r="BX42" s="597"/>
      <c r="BY42" s="598" t="str">
        <f>IF('各会計、関係団体の財政状況及び健全化判断比率'!B76="","",'各会計、関係団体の財政状況及び健全化判断比率'!B76)</f>
        <v>（消防救急無線特別会計）</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15">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f t="shared" si="2"/>
        <v>16</v>
      </c>
      <c r="BX43" s="597"/>
      <c r="BY43" s="598" t="str">
        <f>IF('各会計、関係団体の財政状況及び健全化判断比率'!B77="","",'各会計、関係団体の財政状況及び健全化判断比率'!B77)</f>
        <v>（公平委員会特別会計）</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5SsEnPYpMJ5zJJcNNmRrkHxsZ7hFCsXHUio+dMqz6+uYFt+ot48JrpN0cUBk9cE0w5ANoSALiV7Q1Nlft7xGZg==" saltValue="+TV3UwCkKQEneockq+TE9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topLeftCell="A19"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15">
      <c r="A34" s="22"/>
      <c r="B34" s="31"/>
      <c r="C34" s="1151" t="s">
        <v>530</v>
      </c>
      <c r="D34" s="1151"/>
      <c r="E34" s="1152"/>
      <c r="F34" s="32">
        <v>10.62</v>
      </c>
      <c r="G34" s="33">
        <v>22.72</v>
      </c>
      <c r="H34" s="33">
        <v>14.32</v>
      </c>
      <c r="I34" s="33">
        <v>14.22</v>
      </c>
      <c r="J34" s="34">
        <v>13.71</v>
      </c>
      <c r="K34" s="22"/>
      <c r="L34" s="22"/>
      <c r="M34" s="22"/>
      <c r="N34" s="22"/>
      <c r="O34" s="22"/>
      <c r="P34" s="22"/>
    </row>
    <row r="35" spans="1:16" ht="39" customHeight="1" x14ac:dyDescent="0.15">
      <c r="A35" s="22"/>
      <c r="B35" s="35"/>
      <c r="C35" s="1145" t="s">
        <v>531</v>
      </c>
      <c r="D35" s="1146"/>
      <c r="E35" s="1147"/>
      <c r="F35" s="36">
        <v>10.38</v>
      </c>
      <c r="G35" s="37">
        <v>11.5</v>
      </c>
      <c r="H35" s="37">
        <v>11.74</v>
      </c>
      <c r="I35" s="37">
        <v>10.43</v>
      </c>
      <c r="J35" s="38">
        <v>10.46</v>
      </c>
      <c r="K35" s="22"/>
      <c r="L35" s="22"/>
      <c r="M35" s="22"/>
      <c r="N35" s="22"/>
      <c r="O35" s="22"/>
      <c r="P35" s="22"/>
    </row>
    <row r="36" spans="1:16" ht="39" customHeight="1" x14ac:dyDescent="0.15">
      <c r="A36" s="22"/>
      <c r="B36" s="35"/>
      <c r="C36" s="1145" t="s">
        <v>532</v>
      </c>
      <c r="D36" s="1146"/>
      <c r="E36" s="1147"/>
      <c r="F36" s="36" t="s">
        <v>486</v>
      </c>
      <c r="G36" s="37" t="s">
        <v>486</v>
      </c>
      <c r="H36" s="37" t="s">
        <v>486</v>
      </c>
      <c r="I36" s="37" t="s">
        <v>486</v>
      </c>
      <c r="J36" s="38">
        <v>7.31</v>
      </c>
      <c r="K36" s="22"/>
      <c r="L36" s="22"/>
      <c r="M36" s="22"/>
      <c r="N36" s="22"/>
      <c r="O36" s="22"/>
      <c r="P36" s="22"/>
    </row>
    <row r="37" spans="1:16" ht="39" customHeight="1" x14ac:dyDescent="0.15">
      <c r="A37" s="22"/>
      <c r="B37" s="35"/>
      <c r="C37" s="1145" t="s">
        <v>533</v>
      </c>
      <c r="D37" s="1146"/>
      <c r="E37" s="1147"/>
      <c r="F37" s="36">
        <v>3.44</v>
      </c>
      <c r="G37" s="37">
        <v>2.73</v>
      </c>
      <c r="H37" s="37">
        <v>4.97</v>
      </c>
      <c r="I37" s="37">
        <v>5.53</v>
      </c>
      <c r="J37" s="38">
        <v>4.8600000000000003</v>
      </c>
      <c r="K37" s="22"/>
      <c r="L37" s="22"/>
      <c r="M37" s="22"/>
      <c r="N37" s="22"/>
      <c r="O37" s="22"/>
      <c r="P37" s="22"/>
    </row>
    <row r="38" spans="1:16" ht="39" customHeight="1" x14ac:dyDescent="0.15">
      <c r="A38" s="22"/>
      <c r="B38" s="35"/>
      <c r="C38" s="1145" t="s">
        <v>534</v>
      </c>
      <c r="D38" s="1146"/>
      <c r="E38" s="1147"/>
      <c r="F38" s="36">
        <v>3.82</v>
      </c>
      <c r="G38" s="37">
        <v>3.28</v>
      </c>
      <c r="H38" s="37">
        <v>3.02</v>
      </c>
      <c r="I38" s="37">
        <v>2.52</v>
      </c>
      <c r="J38" s="38">
        <v>1.94</v>
      </c>
      <c r="K38" s="22"/>
      <c r="L38" s="22"/>
      <c r="M38" s="22"/>
      <c r="N38" s="22"/>
      <c r="O38" s="22"/>
      <c r="P38" s="22"/>
    </row>
    <row r="39" spans="1:16" ht="39" customHeight="1" x14ac:dyDescent="0.15">
      <c r="A39" s="22"/>
      <c r="B39" s="35"/>
      <c r="C39" s="1145" t="s">
        <v>535</v>
      </c>
      <c r="D39" s="1146"/>
      <c r="E39" s="1147"/>
      <c r="F39" s="36">
        <v>0</v>
      </c>
      <c r="G39" s="37">
        <v>0.01</v>
      </c>
      <c r="H39" s="37">
        <v>0.01</v>
      </c>
      <c r="I39" s="37">
        <v>0.11</v>
      </c>
      <c r="J39" s="38">
        <v>0.02</v>
      </c>
      <c r="K39" s="22"/>
      <c r="L39" s="22"/>
      <c r="M39" s="22"/>
      <c r="N39" s="22"/>
      <c r="O39" s="22"/>
      <c r="P39" s="22"/>
    </row>
    <row r="40" spans="1:16" ht="39" customHeight="1" x14ac:dyDescent="0.15">
      <c r="A40" s="22"/>
      <c r="B40" s="35"/>
      <c r="C40" s="1145"/>
      <c r="D40" s="1146"/>
      <c r="E40" s="1147"/>
      <c r="F40" s="36"/>
      <c r="G40" s="37"/>
      <c r="H40" s="37"/>
      <c r="I40" s="37"/>
      <c r="J40" s="38"/>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536</v>
      </c>
      <c r="D42" s="1146"/>
      <c r="E42" s="1147"/>
      <c r="F42" s="36" t="s">
        <v>486</v>
      </c>
      <c r="G42" s="37" t="s">
        <v>486</v>
      </c>
      <c r="H42" s="37" t="s">
        <v>486</v>
      </c>
      <c r="I42" s="37" t="s">
        <v>486</v>
      </c>
      <c r="J42" s="38" t="s">
        <v>486</v>
      </c>
      <c r="K42" s="22"/>
      <c r="L42" s="22"/>
      <c r="M42" s="22"/>
      <c r="N42" s="22"/>
      <c r="O42" s="22"/>
      <c r="P42" s="22"/>
    </row>
    <row r="43" spans="1:16" ht="39" customHeight="1" thickBot="1" x14ac:dyDescent="0.2">
      <c r="A43" s="22"/>
      <c r="B43" s="40"/>
      <c r="C43" s="1148" t="s">
        <v>537</v>
      </c>
      <c r="D43" s="1149"/>
      <c r="E43" s="1150"/>
      <c r="F43" s="41">
        <v>1.61</v>
      </c>
      <c r="G43" s="42">
        <v>2.2400000000000002</v>
      </c>
      <c r="H43" s="42">
        <v>3.7</v>
      </c>
      <c r="I43" s="42">
        <v>5.36</v>
      </c>
      <c r="J43" s="43" t="s">
        <v>486</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cH6Dxt/xYwnOj3t0PHz28z49W3vZoZ1tm/6vUgU6JZlwDINrNUu+9YkLzca0xsMPUtdnIReX9ecHqh6LioQDrw==" saltValue="UBH/mWgongQBNK3tXv1P3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topLeftCell="A2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524</v>
      </c>
      <c r="L44" s="56" t="s">
        <v>525</v>
      </c>
      <c r="M44" s="56" t="s">
        <v>526</v>
      </c>
      <c r="N44" s="56" t="s">
        <v>527</v>
      </c>
      <c r="O44" s="57" t="s">
        <v>528</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534</v>
      </c>
      <c r="L45" s="60">
        <v>547</v>
      </c>
      <c r="M45" s="60">
        <v>566</v>
      </c>
      <c r="N45" s="60">
        <v>619</v>
      </c>
      <c r="O45" s="61">
        <v>617</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486</v>
      </c>
      <c r="L46" s="64" t="s">
        <v>486</v>
      </c>
      <c r="M46" s="64" t="s">
        <v>486</v>
      </c>
      <c r="N46" s="64" t="s">
        <v>486</v>
      </c>
      <c r="O46" s="65" t="s">
        <v>486</v>
      </c>
      <c r="P46" s="48"/>
      <c r="Q46" s="48"/>
      <c r="R46" s="48"/>
      <c r="S46" s="48"/>
      <c r="T46" s="48"/>
      <c r="U46" s="48"/>
    </row>
    <row r="47" spans="1:21" ht="30.75" customHeight="1" x14ac:dyDescent="0.15">
      <c r="A47" s="48"/>
      <c r="B47" s="1155"/>
      <c r="C47" s="1156"/>
      <c r="D47" s="62"/>
      <c r="E47" s="1161" t="s">
        <v>12</v>
      </c>
      <c r="F47" s="1161"/>
      <c r="G47" s="1161"/>
      <c r="H47" s="1161"/>
      <c r="I47" s="1161"/>
      <c r="J47" s="1162"/>
      <c r="K47" s="63" t="s">
        <v>486</v>
      </c>
      <c r="L47" s="64" t="s">
        <v>486</v>
      </c>
      <c r="M47" s="64" t="s">
        <v>486</v>
      </c>
      <c r="N47" s="64" t="s">
        <v>486</v>
      </c>
      <c r="O47" s="65" t="s">
        <v>486</v>
      </c>
      <c r="P47" s="48"/>
      <c r="Q47" s="48"/>
      <c r="R47" s="48"/>
      <c r="S47" s="48"/>
      <c r="T47" s="48"/>
      <c r="U47" s="48"/>
    </row>
    <row r="48" spans="1:21" ht="30.75" customHeight="1" x14ac:dyDescent="0.15">
      <c r="A48" s="48"/>
      <c r="B48" s="1155"/>
      <c r="C48" s="1156"/>
      <c r="D48" s="62"/>
      <c r="E48" s="1161" t="s">
        <v>13</v>
      </c>
      <c r="F48" s="1161"/>
      <c r="G48" s="1161"/>
      <c r="H48" s="1161"/>
      <c r="I48" s="1161"/>
      <c r="J48" s="1162"/>
      <c r="K48" s="63">
        <v>189</v>
      </c>
      <c r="L48" s="64">
        <v>177</v>
      </c>
      <c r="M48" s="64">
        <v>201</v>
      </c>
      <c r="N48" s="64">
        <v>148</v>
      </c>
      <c r="O48" s="65">
        <v>145</v>
      </c>
      <c r="P48" s="48"/>
      <c r="Q48" s="48"/>
      <c r="R48" s="48"/>
      <c r="S48" s="48"/>
      <c r="T48" s="48"/>
      <c r="U48" s="48"/>
    </row>
    <row r="49" spans="1:21" ht="30.75" customHeight="1" x14ac:dyDescent="0.15">
      <c r="A49" s="48"/>
      <c r="B49" s="1155"/>
      <c r="C49" s="1156"/>
      <c r="D49" s="62"/>
      <c r="E49" s="1161" t="s">
        <v>14</v>
      </c>
      <c r="F49" s="1161"/>
      <c r="G49" s="1161"/>
      <c r="H49" s="1161"/>
      <c r="I49" s="1161"/>
      <c r="J49" s="1162"/>
      <c r="K49" s="63">
        <v>27</v>
      </c>
      <c r="L49" s="64">
        <v>29</v>
      </c>
      <c r="M49" s="64">
        <v>79</v>
      </c>
      <c r="N49" s="64">
        <v>118</v>
      </c>
      <c r="O49" s="65">
        <v>112</v>
      </c>
      <c r="P49" s="48"/>
      <c r="Q49" s="48"/>
      <c r="R49" s="48"/>
      <c r="S49" s="48"/>
      <c r="T49" s="48"/>
      <c r="U49" s="48"/>
    </row>
    <row r="50" spans="1:21" ht="30.75" customHeight="1" x14ac:dyDescent="0.15">
      <c r="A50" s="48"/>
      <c r="B50" s="1155"/>
      <c r="C50" s="1156"/>
      <c r="D50" s="62"/>
      <c r="E50" s="1161" t="s">
        <v>15</v>
      </c>
      <c r="F50" s="1161"/>
      <c r="G50" s="1161"/>
      <c r="H50" s="1161"/>
      <c r="I50" s="1161"/>
      <c r="J50" s="1162"/>
      <c r="K50" s="63" t="s">
        <v>486</v>
      </c>
      <c r="L50" s="64" t="s">
        <v>486</v>
      </c>
      <c r="M50" s="64" t="s">
        <v>486</v>
      </c>
      <c r="N50" s="64" t="s">
        <v>486</v>
      </c>
      <c r="O50" s="65" t="s">
        <v>486</v>
      </c>
      <c r="P50" s="48"/>
      <c r="Q50" s="48"/>
      <c r="R50" s="48"/>
      <c r="S50" s="48"/>
      <c r="T50" s="48"/>
      <c r="U50" s="48"/>
    </row>
    <row r="51" spans="1:21" ht="30.75" customHeight="1" x14ac:dyDescent="0.15">
      <c r="A51" s="48"/>
      <c r="B51" s="1157"/>
      <c r="C51" s="1158"/>
      <c r="D51" s="66"/>
      <c r="E51" s="1161" t="s">
        <v>16</v>
      </c>
      <c r="F51" s="1161"/>
      <c r="G51" s="1161"/>
      <c r="H51" s="1161"/>
      <c r="I51" s="1161"/>
      <c r="J51" s="1162"/>
      <c r="K51" s="63" t="s">
        <v>486</v>
      </c>
      <c r="L51" s="64" t="s">
        <v>486</v>
      </c>
      <c r="M51" s="64" t="s">
        <v>486</v>
      </c>
      <c r="N51" s="64" t="s">
        <v>486</v>
      </c>
      <c r="O51" s="65" t="s">
        <v>486</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585</v>
      </c>
      <c r="L52" s="64">
        <v>583</v>
      </c>
      <c r="M52" s="64">
        <v>640</v>
      </c>
      <c r="N52" s="64">
        <v>620</v>
      </c>
      <c r="O52" s="65">
        <v>615</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165</v>
      </c>
      <c r="L53" s="69">
        <v>170</v>
      </c>
      <c r="M53" s="69">
        <v>206</v>
      </c>
      <c r="N53" s="69">
        <v>265</v>
      </c>
      <c r="O53" s="70">
        <v>259</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538</v>
      </c>
      <c r="L57" s="81" t="s">
        <v>539</v>
      </c>
      <c r="M57" s="81" t="s">
        <v>540</v>
      </c>
      <c r="N57" s="81" t="s">
        <v>541</v>
      </c>
      <c r="O57" s="82" t="s">
        <v>542</v>
      </c>
      <c r="P57" s="48"/>
      <c r="Q57" s="48"/>
      <c r="R57" s="48"/>
      <c r="S57" s="48"/>
      <c r="T57" s="48"/>
      <c r="U57" s="48"/>
    </row>
    <row r="58" spans="1:21" ht="31.5" customHeight="1" x14ac:dyDescent="0.15">
      <c r="B58" s="1169" t="s">
        <v>24</v>
      </c>
      <c r="C58" s="1170"/>
      <c r="D58" s="1175" t="s">
        <v>25</v>
      </c>
      <c r="E58" s="1176"/>
      <c r="F58" s="1176"/>
      <c r="G58" s="1176"/>
      <c r="H58" s="1176"/>
      <c r="I58" s="1176"/>
      <c r="J58" s="1177"/>
      <c r="K58" s="83"/>
      <c r="L58" s="84"/>
      <c r="M58" s="84"/>
      <c r="N58" s="84"/>
      <c r="O58" s="85"/>
    </row>
    <row r="59" spans="1:21" ht="31.5" customHeight="1" x14ac:dyDescent="0.15">
      <c r="B59" s="1171"/>
      <c r="C59" s="1172"/>
      <c r="D59" s="1178" t="s">
        <v>26</v>
      </c>
      <c r="E59" s="1179"/>
      <c r="F59" s="1179"/>
      <c r="G59" s="1179"/>
      <c r="H59" s="1179"/>
      <c r="I59" s="1179"/>
      <c r="J59" s="1180"/>
      <c r="K59" s="86"/>
      <c r="L59" s="87"/>
      <c r="M59" s="87"/>
      <c r="N59" s="87"/>
      <c r="O59" s="88"/>
    </row>
    <row r="60" spans="1:21" ht="31.5" customHeight="1" thickBot="1" x14ac:dyDescent="0.2">
      <c r="B60" s="1173"/>
      <c r="C60" s="1174"/>
      <c r="D60" s="1181" t="s">
        <v>27</v>
      </c>
      <c r="E60" s="1182"/>
      <c r="F60" s="1182"/>
      <c r="G60" s="1182"/>
      <c r="H60" s="1182"/>
      <c r="I60" s="1182"/>
      <c r="J60" s="1183"/>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ZZ0NU3Zm/cU4CSgWTgLBzfZ4FaNjhJa/JPKYsxiTauzbgMy74Cp08QTtM077ldgGhcE0QvgcgBhh4184jNMYUA==" saltValue="26F+4oq1P8j3WPnECFC0g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topLeftCell="A22"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s="96" customFormat="1" ht="15" customHeight="1" x14ac:dyDescent="0.15"/>
    <row r="30" s="96" customFormat="1" ht="15" customHeight="1" x14ac:dyDescent="0.15"/>
    <row r="31" s="96" customFormat="1" ht="15" customHeight="1" x14ac:dyDescent="0.15"/>
    <row r="32" s="96" customFormat="1"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524</v>
      </c>
      <c r="J40" s="103" t="s">
        <v>525</v>
      </c>
      <c r="K40" s="103" t="s">
        <v>526</v>
      </c>
      <c r="L40" s="103" t="s">
        <v>527</v>
      </c>
      <c r="M40" s="104" t="s">
        <v>528</v>
      </c>
    </row>
    <row r="41" spans="2:13" ht="27.75" customHeight="1" x14ac:dyDescent="0.15">
      <c r="B41" s="1184" t="s">
        <v>30</v>
      </c>
      <c r="C41" s="1185"/>
      <c r="D41" s="105"/>
      <c r="E41" s="1190" t="s">
        <v>31</v>
      </c>
      <c r="F41" s="1190"/>
      <c r="G41" s="1190"/>
      <c r="H41" s="1191"/>
      <c r="I41" s="343">
        <v>6458</v>
      </c>
      <c r="J41" s="344">
        <v>6866</v>
      </c>
      <c r="K41" s="344">
        <v>7298</v>
      </c>
      <c r="L41" s="344">
        <v>6999</v>
      </c>
      <c r="M41" s="345">
        <v>7172</v>
      </c>
    </row>
    <row r="42" spans="2:13" ht="27.75" customHeight="1" x14ac:dyDescent="0.15">
      <c r="B42" s="1186"/>
      <c r="C42" s="1187"/>
      <c r="D42" s="106"/>
      <c r="E42" s="1192" t="s">
        <v>32</v>
      </c>
      <c r="F42" s="1192"/>
      <c r="G42" s="1192"/>
      <c r="H42" s="1193"/>
      <c r="I42" s="346" t="s">
        <v>486</v>
      </c>
      <c r="J42" s="347" t="s">
        <v>486</v>
      </c>
      <c r="K42" s="347" t="s">
        <v>486</v>
      </c>
      <c r="L42" s="347" t="s">
        <v>486</v>
      </c>
      <c r="M42" s="348" t="s">
        <v>486</v>
      </c>
    </row>
    <row r="43" spans="2:13" ht="27.75" customHeight="1" x14ac:dyDescent="0.15">
      <c r="B43" s="1186"/>
      <c r="C43" s="1187"/>
      <c r="D43" s="106"/>
      <c r="E43" s="1192" t="s">
        <v>33</v>
      </c>
      <c r="F43" s="1192"/>
      <c r="G43" s="1192"/>
      <c r="H43" s="1193"/>
      <c r="I43" s="346">
        <v>2074</v>
      </c>
      <c r="J43" s="347">
        <v>2094</v>
      </c>
      <c r="K43" s="347">
        <v>1987</v>
      </c>
      <c r="L43" s="347">
        <v>1628</v>
      </c>
      <c r="M43" s="348">
        <v>1495</v>
      </c>
    </row>
    <row r="44" spans="2:13" ht="27.75" customHeight="1" x14ac:dyDescent="0.15">
      <c r="B44" s="1186"/>
      <c r="C44" s="1187"/>
      <c r="D44" s="106"/>
      <c r="E44" s="1192" t="s">
        <v>34</v>
      </c>
      <c r="F44" s="1192"/>
      <c r="G44" s="1192"/>
      <c r="H44" s="1193"/>
      <c r="I44" s="346">
        <v>1354</v>
      </c>
      <c r="J44" s="347">
        <v>1326</v>
      </c>
      <c r="K44" s="347">
        <v>1280</v>
      </c>
      <c r="L44" s="347">
        <v>1163</v>
      </c>
      <c r="M44" s="348">
        <v>1051</v>
      </c>
    </row>
    <row r="45" spans="2:13" ht="27.75" customHeight="1" x14ac:dyDescent="0.15">
      <c r="B45" s="1186"/>
      <c r="C45" s="1187"/>
      <c r="D45" s="106"/>
      <c r="E45" s="1192" t="s">
        <v>35</v>
      </c>
      <c r="F45" s="1192"/>
      <c r="G45" s="1192"/>
      <c r="H45" s="1193"/>
      <c r="I45" s="346" t="s">
        <v>486</v>
      </c>
      <c r="J45" s="347" t="s">
        <v>486</v>
      </c>
      <c r="K45" s="347" t="s">
        <v>486</v>
      </c>
      <c r="L45" s="347" t="s">
        <v>486</v>
      </c>
      <c r="M45" s="348" t="s">
        <v>486</v>
      </c>
    </row>
    <row r="46" spans="2:13" ht="27.75" customHeight="1" x14ac:dyDescent="0.15">
      <c r="B46" s="1186"/>
      <c r="C46" s="1187"/>
      <c r="D46" s="107"/>
      <c r="E46" s="1192" t="s">
        <v>36</v>
      </c>
      <c r="F46" s="1192"/>
      <c r="G46" s="1192"/>
      <c r="H46" s="1193"/>
      <c r="I46" s="346" t="s">
        <v>486</v>
      </c>
      <c r="J46" s="347" t="s">
        <v>486</v>
      </c>
      <c r="K46" s="347" t="s">
        <v>486</v>
      </c>
      <c r="L46" s="347" t="s">
        <v>486</v>
      </c>
      <c r="M46" s="348" t="s">
        <v>486</v>
      </c>
    </row>
    <row r="47" spans="2:13" ht="27.75" customHeight="1" x14ac:dyDescent="0.15">
      <c r="B47" s="1186"/>
      <c r="C47" s="1187"/>
      <c r="D47" s="108"/>
      <c r="E47" s="1194" t="s">
        <v>37</v>
      </c>
      <c r="F47" s="1195"/>
      <c r="G47" s="1195"/>
      <c r="H47" s="1196"/>
      <c r="I47" s="346" t="s">
        <v>486</v>
      </c>
      <c r="J47" s="347" t="s">
        <v>486</v>
      </c>
      <c r="K47" s="347" t="s">
        <v>486</v>
      </c>
      <c r="L47" s="347" t="s">
        <v>486</v>
      </c>
      <c r="M47" s="348" t="s">
        <v>486</v>
      </c>
    </row>
    <row r="48" spans="2:13" ht="27.75" customHeight="1" x14ac:dyDescent="0.15">
      <c r="B48" s="1186"/>
      <c r="C48" s="1187"/>
      <c r="D48" s="106"/>
      <c r="E48" s="1192" t="s">
        <v>38</v>
      </c>
      <c r="F48" s="1192"/>
      <c r="G48" s="1192"/>
      <c r="H48" s="1193"/>
      <c r="I48" s="346" t="s">
        <v>486</v>
      </c>
      <c r="J48" s="347" t="s">
        <v>486</v>
      </c>
      <c r="K48" s="347" t="s">
        <v>486</v>
      </c>
      <c r="L48" s="347" t="s">
        <v>486</v>
      </c>
      <c r="M48" s="348" t="s">
        <v>486</v>
      </c>
    </row>
    <row r="49" spans="2:13" ht="27.75" customHeight="1" x14ac:dyDescent="0.15">
      <c r="B49" s="1188"/>
      <c r="C49" s="1189"/>
      <c r="D49" s="106"/>
      <c r="E49" s="1192" t="s">
        <v>39</v>
      </c>
      <c r="F49" s="1192"/>
      <c r="G49" s="1192"/>
      <c r="H49" s="1193"/>
      <c r="I49" s="346" t="s">
        <v>486</v>
      </c>
      <c r="J49" s="347" t="s">
        <v>486</v>
      </c>
      <c r="K49" s="347" t="s">
        <v>486</v>
      </c>
      <c r="L49" s="347" t="s">
        <v>486</v>
      </c>
      <c r="M49" s="348" t="s">
        <v>486</v>
      </c>
    </row>
    <row r="50" spans="2:13" ht="27.75" customHeight="1" x14ac:dyDescent="0.15">
      <c r="B50" s="1197" t="s">
        <v>40</v>
      </c>
      <c r="C50" s="1198"/>
      <c r="D50" s="109"/>
      <c r="E50" s="1192" t="s">
        <v>41</v>
      </c>
      <c r="F50" s="1192"/>
      <c r="G50" s="1192"/>
      <c r="H50" s="1193"/>
      <c r="I50" s="346">
        <v>5091</v>
      </c>
      <c r="J50" s="347">
        <v>5363</v>
      </c>
      <c r="K50" s="347">
        <v>6160</v>
      </c>
      <c r="L50" s="347">
        <v>6017</v>
      </c>
      <c r="M50" s="348">
        <v>5912</v>
      </c>
    </row>
    <row r="51" spans="2:13" ht="27.75" customHeight="1" x14ac:dyDescent="0.15">
      <c r="B51" s="1186"/>
      <c r="C51" s="1187"/>
      <c r="D51" s="106"/>
      <c r="E51" s="1192" t="s">
        <v>42</v>
      </c>
      <c r="F51" s="1192"/>
      <c r="G51" s="1192"/>
      <c r="H51" s="1193"/>
      <c r="I51" s="346">
        <v>11</v>
      </c>
      <c r="J51" s="347">
        <v>8</v>
      </c>
      <c r="K51" s="347">
        <v>6</v>
      </c>
      <c r="L51" s="347">
        <v>3</v>
      </c>
      <c r="M51" s="348" t="s">
        <v>486</v>
      </c>
    </row>
    <row r="52" spans="2:13" ht="27.75" customHeight="1" x14ac:dyDescent="0.15">
      <c r="B52" s="1188"/>
      <c r="C52" s="1189"/>
      <c r="D52" s="106"/>
      <c r="E52" s="1192" t="s">
        <v>43</v>
      </c>
      <c r="F52" s="1192"/>
      <c r="G52" s="1192"/>
      <c r="H52" s="1193"/>
      <c r="I52" s="346">
        <v>8098</v>
      </c>
      <c r="J52" s="347">
        <v>8168</v>
      </c>
      <c r="K52" s="347">
        <v>8137</v>
      </c>
      <c r="L52" s="347">
        <v>7765</v>
      </c>
      <c r="M52" s="348">
        <v>7573</v>
      </c>
    </row>
    <row r="53" spans="2:13" ht="27.75" customHeight="1" thickBot="1" x14ac:dyDescent="0.2">
      <c r="B53" s="1199" t="s">
        <v>19</v>
      </c>
      <c r="C53" s="1200"/>
      <c r="D53" s="110"/>
      <c r="E53" s="1201" t="s">
        <v>44</v>
      </c>
      <c r="F53" s="1201"/>
      <c r="G53" s="1201"/>
      <c r="H53" s="1202"/>
      <c r="I53" s="349">
        <v>-3314</v>
      </c>
      <c r="J53" s="350">
        <v>-3253</v>
      </c>
      <c r="K53" s="350">
        <v>-3737</v>
      </c>
      <c r="L53" s="350">
        <v>-3995</v>
      </c>
      <c r="M53" s="351">
        <v>-3767</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NupgW21owVEAc/ZF9OmXuiES/rc9tmK5QV/+HJjiPFN7txNdI1489Qb4ByKPeFEb2IePgardj/e6zAhjrK7I4Q==" saltValue="Ejf7ZFWvLd7fG122cTmBp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70"/>
  <sheetViews>
    <sheetView topLeftCell="A22" zoomScale="60" zoomScaleNormal="6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15"/>
    <row r="2" s="1" customFormat="1" ht="16.5" customHeight="1" x14ac:dyDescent="0.15"/>
    <row r="3" s="1" customFormat="1" ht="16.5" customHeight="1" x14ac:dyDescent="0.15"/>
    <row r="4" s="1" customFormat="1" ht="16.5" customHeight="1" x14ac:dyDescent="0.15"/>
    <row r="5" s="1" customFormat="1" ht="16.5" customHeight="1" x14ac:dyDescent="0.15"/>
    <row r="6" s="1" customFormat="1" ht="16.5" customHeight="1" x14ac:dyDescent="0.15"/>
    <row r="7" s="1" customFormat="1" ht="16.5" customHeight="1" x14ac:dyDescent="0.15"/>
    <row r="8" s="1" customFormat="1" ht="16.5" customHeight="1" x14ac:dyDescent="0.15"/>
    <row r="9" s="1" customFormat="1" ht="16.5" customHeight="1" x14ac:dyDescent="0.15"/>
    <row r="10" s="1" customFormat="1" ht="16.5" customHeight="1" x14ac:dyDescent="0.15"/>
    <row r="11" s="1" customFormat="1" ht="16.5" customHeight="1" x14ac:dyDescent="0.15"/>
    <row r="12" s="1" customFormat="1" ht="16.5" customHeight="1" x14ac:dyDescent="0.15"/>
    <row r="13" s="1" customFormat="1" ht="16.5" customHeight="1" x14ac:dyDescent="0.15"/>
    <row r="14" s="1" customFormat="1" ht="16.5" customHeight="1" x14ac:dyDescent="0.15"/>
    <row r="15" s="1" customFormat="1" ht="16.5" customHeight="1" x14ac:dyDescent="0.15"/>
    <row r="16" s="1" customFormat="1" ht="16.5" customHeight="1" x14ac:dyDescent="0.15"/>
    <row r="17" s="1" customFormat="1" ht="16.5" customHeight="1" x14ac:dyDescent="0.15"/>
    <row r="18" s="1" customFormat="1" ht="16.5" customHeight="1" x14ac:dyDescent="0.15"/>
    <row r="19" s="1" customFormat="1" ht="16.5" customHeight="1" x14ac:dyDescent="0.15"/>
    <row r="20" s="1" customFormat="1" ht="16.5" customHeight="1" x14ac:dyDescent="0.15"/>
    <row r="21" s="1" customFormat="1" ht="16.5" customHeight="1" x14ac:dyDescent="0.15"/>
    <row r="22" s="1" customFormat="1" ht="16.5" customHeight="1" x14ac:dyDescent="0.15"/>
    <row r="23" s="1" customFormat="1" ht="16.5" customHeight="1" x14ac:dyDescent="0.15"/>
    <row r="24" s="1" customFormat="1" ht="16.5" customHeight="1" x14ac:dyDescent="0.15"/>
    <row r="25" s="1" customFormat="1" ht="16.5" customHeight="1" x14ac:dyDescent="0.15"/>
    <row r="26" s="1" customFormat="1" ht="16.5" customHeight="1" x14ac:dyDescent="0.15"/>
    <row r="27" s="1" customFormat="1" ht="16.5" customHeight="1" x14ac:dyDescent="0.15"/>
    <row r="28" s="1" customFormat="1"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1" customFormat="1" ht="16.5" customHeight="1" x14ac:dyDescent="0.15"/>
    <row r="34" s="1" customFormat="1" ht="16.5" customHeight="1" x14ac:dyDescent="0.15"/>
    <row r="35" s="1" customFormat="1" ht="16.5" customHeight="1" x14ac:dyDescent="0.15"/>
    <row r="36" s="1" customFormat="1" ht="16.5" customHeight="1" x14ac:dyDescent="0.15"/>
    <row r="37" s="1" customFormat="1" ht="16.5" customHeight="1" x14ac:dyDescent="0.15"/>
    <row r="38" s="1" customFormat="1" ht="16.5" customHeight="1" x14ac:dyDescent="0.15"/>
    <row r="39" s="1" customFormat="1" ht="16.5" customHeight="1" x14ac:dyDescent="0.15"/>
    <row r="40" s="1" customFormat="1" ht="16.5" customHeight="1" x14ac:dyDescent="0.15"/>
    <row r="41" s="1" customFormat="1" ht="16.5" customHeight="1" x14ac:dyDescent="0.15"/>
    <row r="42" s="1" customFormat="1" ht="16.5" customHeight="1" x14ac:dyDescent="0.15"/>
    <row r="43" s="1" customFormat="1" ht="16.5" customHeight="1" x14ac:dyDescent="0.15"/>
    <row r="44" s="1" customFormat="1" ht="16.5" customHeight="1" x14ac:dyDescent="0.15"/>
    <row r="45" s="1" customFormat="1" ht="16.5" customHeight="1" x14ac:dyDescent="0.15"/>
    <row r="46" s="1" customFormat="1" ht="16.5" customHeight="1" x14ac:dyDescent="0.15"/>
    <row r="47" s="1" customFormat="1" ht="16.5" customHeight="1" x14ac:dyDescent="0.15"/>
    <row r="48" s="1" customFormat="1"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526</v>
      </c>
      <c r="G54" s="119" t="s">
        <v>527</v>
      </c>
      <c r="H54" s="120" t="s">
        <v>528</v>
      </c>
    </row>
    <row r="55" spans="2:8" ht="52.5" customHeight="1" x14ac:dyDescent="0.15">
      <c r="B55" s="121"/>
      <c r="C55" s="1211" t="s">
        <v>46</v>
      </c>
      <c r="D55" s="1211"/>
      <c r="E55" s="1212"/>
      <c r="F55" s="352">
        <v>2560</v>
      </c>
      <c r="G55" s="352">
        <v>2564</v>
      </c>
      <c r="H55" s="353">
        <v>2568</v>
      </c>
    </row>
    <row r="56" spans="2:8" ht="52.5" customHeight="1" x14ac:dyDescent="0.15">
      <c r="B56" s="122"/>
      <c r="C56" s="1213" t="s">
        <v>47</v>
      </c>
      <c r="D56" s="1213"/>
      <c r="E56" s="1214"/>
      <c r="F56" s="354">
        <v>148</v>
      </c>
      <c r="G56" s="354">
        <v>148</v>
      </c>
      <c r="H56" s="355">
        <v>148</v>
      </c>
    </row>
    <row r="57" spans="2:8" ht="53.25" customHeight="1" x14ac:dyDescent="0.15">
      <c r="B57" s="122"/>
      <c r="C57" s="1215" t="s">
        <v>48</v>
      </c>
      <c r="D57" s="1215"/>
      <c r="E57" s="1216"/>
      <c r="F57" s="356">
        <v>2586</v>
      </c>
      <c r="G57" s="356">
        <v>2489</v>
      </c>
      <c r="H57" s="357">
        <v>2380</v>
      </c>
    </row>
    <row r="58" spans="2:8" ht="45.75" customHeight="1" x14ac:dyDescent="0.15">
      <c r="B58" s="123"/>
      <c r="C58" s="1203" t="s">
        <v>543</v>
      </c>
      <c r="D58" s="1204"/>
      <c r="E58" s="1205"/>
      <c r="F58" s="358">
        <v>2098</v>
      </c>
      <c r="G58" s="358">
        <v>1995</v>
      </c>
      <c r="H58" s="359">
        <v>1946</v>
      </c>
    </row>
    <row r="59" spans="2:8" ht="45.75" customHeight="1" x14ac:dyDescent="0.15">
      <c r="B59" s="123"/>
      <c r="C59" s="1203" t="s">
        <v>544</v>
      </c>
      <c r="D59" s="1204"/>
      <c r="E59" s="1205"/>
      <c r="F59" s="358">
        <v>426</v>
      </c>
      <c r="G59" s="358">
        <v>426</v>
      </c>
      <c r="H59" s="359">
        <v>359</v>
      </c>
    </row>
    <row r="60" spans="2:8" ht="45.75" customHeight="1" x14ac:dyDescent="0.15">
      <c r="B60" s="123"/>
      <c r="C60" s="1203" t="s">
        <v>545</v>
      </c>
      <c r="D60" s="1204"/>
      <c r="E60" s="1205"/>
      <c r="F60" s="358">
        <v>49</v>
      </c>
      <c r="G60" s="358">
        <v>47</v>
      </c>
      <c r="H60" s="359">
        <v>44</v>
      </c>
    </row>
    <row r="61" spans="2:8" ht="45.75" customHeight="1" x14ac:dyDescent="0.15">
      <c r="B61" s="123"/>
      <c r="C61" s="1203" t="s">
        <v>546</v>
      </c>
      <c r="D61" s="1204"/>
      <c r="E61" s="1205"/>
      <c r="F61" s="358">
        <v>9</v>
      </c>
      <c r="G61" s="358">
        <v>12</v>
      </c>
      <c r="H61" s="359">
        <v>16</v>
      </c>
    </row>
    <row r="62" spans="2:8" ht="45.75" customHeight="1" thickBot="1" x14ac:dyDescent="0.2">
      <c r="B62" s="124"/>
      <c r="C62" s="1206" t="s">
        <v>547</v>
      </c>
      <c r="D62" s="1207"/>
      <c r="E62" s="1208"/>
      <c r="F62" s="360">
        <v>3</v>
      </c>
      <c r="G62" s="360">
        <v>6</v>
      </c>
      <c r="H62" s="361">
        <v>8</v>
      </c>
    </row>
    <row r="63" spans="2:8" ht="52.5" customHeight="1" thickBot="1" x14ac:dyDescent="0.2">
      <c r="B63" s="125"/>
      <c r="C63" s="1209" t="s">
        <v>49</v>
      </c>
      <c r="D63" s="1209"/>
      <c r="E63" s="1210"/>
      <c r="F63" s="362">
        <v>5294</v>
      </c>
      <c r="G63" s="362">
        <v>5201</v>
      </c>
      <c r="H63" s="363">
        <v>5096</v>
      </c>
    </row>
    <row r="64" spans="2:8" x14ac:dyDescent="0.15"/>
    <row r="65" s="1" customFormat="1" ht="13.5" hidden="1" customHeight="1" x14ac:dyDescent="0.15"/>
    <row r="66" s="1" customFormat="1" ht="13.5" hidden="1" customHeight="1" x14ac:dyDescent="0.15"/>
    <row r="67" s="1" customFormat="1" ht="13.5" hidden="1" customHeight="1" x14ac:dyDescent="0.15"/>
    <row r="68" s="1" customFormat="1" ht="13.5" hidden="1" customHeight="1" x14ac:dyDescent="0.15"/>
    <row r="69" s="1" customFormat="1" ht="13.5" hidden="1" customHeight="1" x14ac:dyDescent="0.15"/>
    <row r="70" s="1" customFormat="1" ht="13.5" hidden="1" customHeight="1" x14ac:dyDescent="0.15"/>
  </sheetData>
  <sheetProtection algorithmName="SHA-512" hashValue="TOv8RiOCgCyny9Zu11tuVHJsuSTgzq4yzPFWc/7xas4yE68WgwctGyvDNBGUlq7ROzm+CiUqJ6PtxzEDnBBQDQ==" saltValue="8DZeLRzVQH1y2Potadft1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523</v>
      </c>
      <c r="G2" s="139"/>
      <c r="H2" s="140"/>
    </row>
    <row r="3" spans="1:8" x14ac:dyDescent="0.15">
      <c r="A3" s="136" t="s">
        <v>516</v>
      </c>
      <c r="B3" s="141"/>
      <c r="C3" s="142"/>
      <c r="D3" s="143">
        <v>29329</v>
      </c>
      <c r="E3" s="144"/>
      <c r="F3" s="145">
        <v>53895</v>
      </c>
      <c r="G3" s="146"/>
      <c r="H3" s="147"/>
    </row>
    <row r="4" spans="1:8" x14ac:dyDescent="0.15">
      <c r="A4" s="148"/>
      <c r="B4" s="149"/>
      <c r="C4" s="150"/>
      <c r="D4" s="151">
        <v>22244</v>
      </c>
      <c r="E4" s="152"/>
      <c r="F4" s="153">
        <v>31224</v>
      </c>
      <c r="G4" s="154"/>
      <c r="H4" s="155"/>
    </row>
    <row r="5" spans="1:8" x14ac:dyDescent="0.15">
      <c r="A5" s="136" t="s">
        <v>518</v>
      </c>
      <c r="B5" s="141"/>
      <c r="C5" s="142"/>
      <c r="D5" s="143">
        <v>35535</v>
      </c>
      <c r="E5" s="144"/>
      <c r="F5" s="145">
        <v>56181</v>
      </c>
      <c r="G5" s="146"/>
      <c r="H5" s="147"/>
    </row>
    <row r="6" spans="1:8" x14ac:dyDescent="0.15">
      <c r="A6" s="148"/>
      <c r="B6" s="149"/>
      <c r="C6" s="150"/>
      <c r="D6" s="151">
        <v>18225</v>
      </c>
      <c r="E6" s="152"/>
      <c r="F6" s="153">
        <v>32039</v>
      </c>
      <c r="G6" s="154"/>
      <c r="H6" s="155"/>
    </row>
    <row r="7" spans="1:8" x14ac:dyDescent="0.15">
      <c r="A7" s="136" t="s">
        <v>519</v>
      </c>
      <c r="B7" s="141"/>
      <c r="C7" s="142"/>
      <c r="D7" s="143">
        <v>50960</v>
      </c>
      <c r="E7" s="144"/>
      <c r="F7" s="145">
        <v>47730</v>
      </c>
      <c r="G7" s="146"/>
      <c r="H7" s="147"/>
    </row>
    <row r="8" spans="1:8" x14ac:dyDescent="0.15">
      <c r="A8" s="148"/>
      <c r="B8" s="149"/>
      <c r="C8" s="150"/>
      <c r="D8" s="151">
        <v>42764</v>
      </c>
      <c r="E8" s="152"/>
      <c r="F8" s="153">
        <v>26378</v>
      </c>
      <c r="G8" s="154"/>
      <c r="H8" s="155"/>
    </row>
    <row r="9" spans="1:8" x14ac:dyDescent="0.15">
      <c r="A9" s="136" t="s">
        <v>520</v>
      </c>
      <c r="B9" s="141"/>
      <c r="C9" s="142"/>
      <c r="D9" s="143">
        <v>34936</v>
      </c>
      <c r="E9" s="144"/>
      <c r="F9" s="145">
        <v>61921</v>
      </c>
      <c r="G9" s="146"/>
      <c r="H9" s="147"/>
    </row>
    <row r="10" spans="1:8" x14ac:dyDescent="0.15">
      <c r="A10" s="148"/>
      <c r="B10" s="149"/>
      <c r="C10" s="150"/>
      <c r="D10" s="151">
        <v>29859</v>
      </c>
      <c r="E10" s="152"/>
      <c r="F10" s="153">
        <v>34719</v>
      </c>
      <c r="G10" s="154"/>
      <c r="H10" s="155"/>
    </row>
    <row r="11" spans="1:8" x14ac:dyDescent="0.15">
      <c r="A11" s="136" t="s">
        <v>521</v>
      </c>
      <c r="B11" s="141"/>
      <c r="C11" s="142"/>
      <c r="D11" s="143">
        <v>54030</v>
      </c>
      <c r="E11" s="144"/>
      <c r="F11" s="145">
        <v>62764</v>
      </c>
      <c r="G11" s="146"/>
      <c r="H11" s="147"/>
    </row>
    <row r="12" spans="1:8" x14ac:dyDescent="0.15">
      <c r="A12" s="148"/>
      <c r="B12" s="149"/>
      <c r="C12" s="156"/>
      <c r="D12" s="151">
        <v>27963</v>
      </c>
      <c r="E12" s="152"/>
      <c r="F12" s="153">
        <v>36476</v>
      </c>
      <c r="G12" s="154"/>
      <c r="H12" s="155"/>
    </row>
    <row r="13" spans="1:8" x14ac:dyDescent="0.15">
      <c r="A13" s="136"/>
      <c r="B13" s="141"/>
      <c r="C13" s="157"/>
      <c r="D13" s="158">
        <v>40958</v>
      </c>
      <c r="E13" s="159"/>
      <c r="F13" s="160">
        <v>56498</v>
      </c>
      <c r="G13" s="161"/>
      <c r="H13" s="147"/>
    </row>
    <row r="14" spans="1:8" x14ac:dyDescent="0.15">
      <c r="A14" s="148"/>
      <c r="B14" s="149"/>
      <c r="C14" s="150"/>
      <c r="D14" s="151">
        <v>28211</v>
      </c>
      <c r="E14" s="152"/>
      <c r="F14" s="153">
        <v>32167</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10.63</v>
      </c>
      <c r="C19" s="162">
        <f>ROUND(VALUE(SUBSTITUTE(実質収支比率等に係る経年分析!G$48,"▲","-")),2)</f>
        <v>22.73</v>
      </c>
      <c r="D19" s="162">
        <f>ROUND(VALUE(SUBSTITUTE(実質収支比率等に係る経年分析!H$48,"▲","-")),2)</f>
        <v>14.33</v>
      </c>
      <c r="E19" s="162">
        <f>ROUND(VALUE(SUBSTITUTE(実質収支比率等に係る経年分析!I$48,"▲","-")),2)</f>
        <v>14.23</v>
      </c>
      <c r="F19" s="162">
        <f>ROUND(VALUE(SUBSTITUTE(実質収支比率等に係る経年分析!J$48,"▲","-")),2)</f>
        <v>13.72</v>
      </c>
    </row>
    <row r="20" spans="1:11" x14ac:dyDescent="0.15">
      <c r="A20" s="162" t="s">
        <v>53</v>
      </c>
      <c r="B20" s="162">
        <f>ROUND(VALUE(SUBSTITUTE(実質収支比率等に係る経年分析!F$47,"▲","-")),2)</f>
        <v>34.69</v>
      </c>
      <c r="C20" s="162">
        <f>ROUND(VALUE(SUBSTITUTE(実質収支比率等に係る経年分析!G$47,"▲","-")),2)</f>
        <v>36.020000000000003</v>
      </c>
      <c r="D20" s="162">
        <f>ROUND(VALUE(SUBSTITUTE(実質収支比率等に係る経年分析!H$47,"▲","-")),2)</f>
        <v>39.409999999999997</v>
      </c>
      <c r="E20" s="162">
        <f>ROUND(VALUE(SUBSTITUTE(実質収支比率等に係る経年分析!I$47,"▲","-")),2)</f>
        <v>38.72</v>
      </c>
      <c r="F20" s="162">
        <f>ROUND(VALUE(SUBSTITUTE(実質収支比率等に係る経年分析!J$47,"▲","-")),2)</f>
        <v>36.9</v>
      </c>
    </row>
    <row r="21" spans="1:11" x14ac:dyDescent="0.15">
      <c r="A21" s="162" t="s">
        <v>54</v>
      </c>
      <c r="B21" s="162">
        <f>IF(ISNUMBER(VALUE(SUBSTITUTE(実質収支比率等に係る経年分析!F$49,"▲","-"))),ROUND(VALUE(SUBSTITUTE(実質収支比率等に係る経年分析!F$49,"▲","-")),2),NA())</f>
        <v>6.19</v>
      </c>
      <c r="C21" s="162">
        <f>IF(ISNUMBER(VALUE(SUBSTITUTE(実質収支比率等に係る経年分析!G$49,"▲","-"))),ROUND(VALUE(SUBSTITUTE(実質収支比率等に係る経年分析!G$49,"▲","-")),2),NA())</f>
        <v>16.77</v>
      </c>
      <c r="D21" s="162">
        <f>IF(ISNUMBER(VALUE(SUBSTITUTE(実質収支比率等に係る経年分析!H$49,"▲","-"))),ROUND(VALUE(SUBSTITUTE(実質収支比率等に係る経年分析!H$49,"▲","-")),2),NA())</f>
        <v>-5.43</v>
      </c>
      <c r="E21" s="162">
        <f>IF(ISNUMBER(VALUE(SUBSTITUTE(実質収支比率等に係る経年分析!I$49,"▲","-"))),ROUND(VALUE(SUBSTITUTE(実質収支比率等に係る経年分析!I$49,"▲","-")),2),NA())</f>
        <v>0.23</v>
      </c>
      <c r="F21" s="162">
        <f>IF(ISNUMBER(VALUE(SUBSTITUTE(実質収支比率等に係る経年分析!J$49,"▲","-"))),ROUND(VALUE(SUBSTITUTE(実質収支比率等に係る経年分析!J$49,"▲","-")),2),NA())</f>
        <v>0.24</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1.61</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2.2400000000000002</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3.7</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5.36</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15">
      <c r="A30" s="163" t="e">
        <f>IF(連結実質赤字比率に係る赤字・黒字の構成分析!C$40="",NA(),連結実質赤字比率に係る赤字・黒字の構成分析!C$40)</f>
        <v>#N/A</v>
      </c>
      <c r="B30" s="163" t="e">
        <f>IF(ROUND(VALUE(SUBSTITUTE(連結実質赤字比率に係る赤字・黒字の構成分析!F$40,"▲", "-")), 2) &lt; 0, ABS(ROUND(VALUE(SUBSTITUTE(連結実質赤字比率に係る赤字・黒字の構成分析!F$40,"▲", "-")), 2)), NA())</f>
        <v>#VALUE!</v>
      </c>
      <c r="C30" s="163" t="e">
        <f>IF(ROUND(VALUE(SUBSTITUTE(連結実質赤字比率に係る赤字・黒字の構成分析!F$40,"▲", "-")), 2) &gt;= 0, ABS(ROUND(VALUE(SUBSTITUTE(連結実質赤字比率に係る赤字・黒字の構成分析!F$40,"▲", "-")), 2)), NA())</f>
        <v>#VALUE!</v>
      </c>
      <c r="D30" s="163" t="e">
        <f>IF(ROUND(VALUE(SUBSTITUTE(連結実質赤字比率に係る赤字・黒字の構成分析!G$40,"▲", "-")), 2) &lt; 0, ABS(ROUND(VALUE(SUBSTITUTE(連結実質赤字比率に係る赤字・黒字の構成分析!G$40,"▲", "-")), 2)), NA())</f>
        <v>#VALUE!</v>
      </c>
      <c r="E30" s="163" t="e">
        <f>IF(ROUND(VALUE(SUBSTITUTE(連結実質赤字比率に係る赤字・黒字の構成分析!G$40,"▲", "-")), 2) &gt;= 0, ABS(ROUND(VALUE(SUBSTITUTE(連結実質赤字比率に係る赤字・黒字の構成分析!G$40,"▲", "-")), 2)), NA())</f>
        <v>#VALUE!</v>
      </c>
      <c r="F30" s="163" t="e">
        <f>IF(ROUND(VALUE(SUBSTITUTE(連結実質赤字比率に係る赤字・黒字の構成分析!H$40,"▲", "-")), 2) &lt; 0, ABS(ROUND(VALUE(SUBSTITUTE(連結実質赤字比率に係る赤字・黒字の構成分析!H$40,"▲", "-")), 2)), NA())</f>
        <v>#VALUE!</v>
      </c>
      <c r="G30" s="163" t="e">
        <f>IF(ROUND(VALUE(SUBSTITUTE(連結実質赤字比率に係る赤字・黒字の構成分析!H$40,"▲", "-")), 2) &gt;= 0, ABS(ROUND(VALUE(SUBSTITUTE(連結実質赤字比率に係る赤字・黒字の構成分析!H$40,"▲", "-")), 2)), NA())</f>
        <v>#VALUE!</v>
      </c>
      <c r="H30" s="163" t="e">
        <f>IF(ROUND(VALUE(SUBSTITUTE(連結実質赤字比率に係る赤字・黒字の構成分析!I$40,"▲", "-")), 2) &lt; 0, ABS(ROUND(VALUE(SUBSTITUTE(連結実質赤字比率に係る赤字・黒字の構成分析!I$40,"▲", "-")), 2)), NA())</f>
        <v>#VALUE!</v>
      </c>
      <c r="I30" s="163" t="e">
        <f>IF(ROUND(VALUE(SUBSTITUTE(連結実質赤字比率に係る赤字・黒字の構成分析!I$40,"▲", "-")), 2) &gt;= 0, ABS(ROUND(VALUE(SUBSTITUTE(連結実質赤字比率に係る赤字・黒字の構成分析!I$40,"▲", "-")), 2)), NA())</f>
        <v>#VALUE!</v>
      </c>
      <c r="J30" s="163" t="e">
        <f>IF(ROUND(VALUE(SUBSTITUTE(連結実質赤字比率に係る赤字・黒字の構成分析!J$40,"▲", "-")), 2) &lt; 0, ABS(ROUND(VALUE(SUBSTITUTE(連結実質赤字比率に係る赤字・黒字の構成分析!J$40,"▲", "-")), 2)), NA())</f>
        <v>#VALUE!</v>
      </c>
      <c r="K30" s="163" t="e">
        <f>IF(ROUND(VALUE(SUBSTITUTE(連結実質赤字比率に係る赤字・黒字の構成分析!J$40,"▲", "-")), 2) &gt;= 0, ABS(ROUND(VALUE(SUBSTITUTE(連結実質赤字比率に係る赤字・黒字の構成分析!J$40,"▲", "-")), 2)), NA())</f>
        <v>#VALUE!</v>
      </c>
    </row>
    <row r="31" spans="1:11" x14ac:dyDescent="0.15">
      <c r="A31" s="163" t="str">
        <f>IF(連結実質赤字比率に係る赤字・黒字の構成分析!C$39="",NA(),連結実質赤字比率に係る赤字・黒字の構成分析!C$39)</f>
        <v>後期高齢者医療特別会計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0.01</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0.01</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0.11</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0.02</v>
      </c>
    </row>
    <row r="32" spans="1:11" x14ac:dyDescent="0.15">
      <c r="A32" s="163" t="str">
        <f>IF(連結実質赤字比率に係る赤字・黒字の構成分析!C$38="",NA(),連結実質赤字比率に係る赤字・黒字の構成分析!C$38)</f>
        <v>国民健康保険特別会計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3.82</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3.28</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3.02</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2.52</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1.94</v>
      </c>
    </row>
    <row r="33" spans="1:16" x14ac:dyDescent="0.15">
      <c r="A33" s="163" t="str">
        <f>IF(連結実質赤字比率に係る赤字・黒字の構成分析!C$37="",NA(),連結実質赤字比率に係る赤字・黒字の構成分析!C$37)</f>
        <v>介護保険特別会計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3.44</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2.73</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4.97</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5.53</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4.8600000000000003</v>
      </c>
    </row>
    <row r="34" spans="1:16" x14ac:dyDescent="0.15">
      <c r="A34" s="163" t="str">
        <f>IF(連結実質赤字比率に係る赤字・黒字の構成分析!C$36="",NA(),連結実質赤字比率に係る赤字・黒字の構成分析!C$36)</f>
        <v>下水道事業会計</v>
      </c>
      <c r="B34" s="163" t="e">
        <f>IF(ROUND(VALUE(SUBSTITUTE(連結実質赤字比率に係る赤字・黒字の構成分析!F$36,"▲", "-")), 2) &lt; 0, ABS(ROUND(VALUE(SUBSTITUTE(連結実質赤字比率に係る赤字・黒字の構成分析!F$36,"▲", "-")), 2)), NA())</f>
        <v>#VALUE!</v>
      </c>
      <c r="C34" s="163" t="e">
        <f>IF(ROUND(VALUE(SUBSTITUTE(連結実質赤字比率に係る赤字・黒字の構成分析!F$36,"▲", "-")), 2) &gt;= 0, ABS(ROUND(VALUE(SUBSTITUTE(連結実質赤字比率に係る赤字・黒字の構成分析!F$36,"▲", "-")), 2)), NA())</f>
        <v>#VALUE!</v>
      </c>
      <c r="D34" s="163" t="e">
        <f>IF(ROUND(VALUE(SUBSTITUTE(連結実質赤字比率に係る赤字・黒字の構成分析!G$36,"▲", "-")), 2) &lt; 0, ABS(ROUND(VALUE(SUBSTITUTE(連結実質赤字比率に係る赤字・黒字の構成分析!G$36,"▲", "-")), 2)), NA())</f>
        <v>#VALUE!</v>
      </c>
      <c r="E34" s="163" t="e">
        <f>IF(ROUND(VALUE(SUBSTITUTE(連結実質赤字比率に係る赤字・黒字の構成分析!G$36,"▲", "-")), 2) &gt;= 0, ABS(ROUND(VALUE(SUBSTITUTE(連結実質赤字比率に係る赤字・黒字の構成分析!G$36,"▲", "-")), 2)), NA())</f>
        <v>#VALUE!</v>
      </c>
      <c r="F34" s="163" t="e">
        <f>IF(ROUND(VALUE(SUBSTITUTE(連結実質赤字比率に係る赤字・黒字の構成分析!H$36,"▲", "-")), 2) &lt; 0, ABS(ROUND(VALUE(SUBSTITUTE(連結実質赤字比率に係る赤字・黒字の構成分析!H$36,"▲", "-")), 2)), NA())</f>
        <v>#VALUE!</v>
      </c>
      <c r="G34" s="163" t="e">
        <f>IF(ROUND(VALUE(SUBSTITUTE(連結実質赤字比率に係る赤字・黒字の構成分析!H$36,"▲", "-")), 2) &gt;= 0, ABS(ROUND(VALUE(SUBSTITUTE(連結実質赤字比率に係る赤字・黒字の構成分析!H$36,"▲", "-")), 2)), NA())</f>
        <v>#VALUE!</v>
      </c>
      <c r="H34" s="163" t="e">
        <f>IF(ROUND(VALUE(SUBSTITUTE(連結実質赤字比率に係る赤字・黒字の構成分析!I$36,"▲", "-")), 2) &lt; 0, ABS(ROUND(VALUE(SUBSTITUTE(連結実質赤字比率に係る赤字・黒字の構成分析!I$36,"▲", "-")), 2)), NA())</f>
        <v>#VALUE!</v>
      </c>
      <c r="I34" s="163" t="e">
        <f>IF(ROUND(VALUE(SUBSTITUTE(連結実質赤字比率に係る赤字・黒字の構成分析!I$36,"▲", "-")), 2) &gt;= 0, ABS(ROUND(VALUE(SUBSTITUTE(連結実質赤字比率に係る赤字・黒字の構成分析!I$36,"▲", "-")), 2)), NA())</f>
        <v>#VALUE!</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7.31</v>
      </c>
    </row>
    <row r="35" spans="1:16" x14ac:dyDescent="0.15">
      <c r="A35" s="163" t="str">
        <f>IF(連結実質赤字比率に係る赤字・黒字の構成分析!C$35="",NA(),連結実質赤字比率に係る赤字・黒字の構成分析!C$35)</f>
        <v>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10.38</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11.5</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11.74</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10.43</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10.46</v>
      </c>
    </row>
    <row r="36" spans="1:16" x14ac:dyDescent="0.15">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10.62</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22.72</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14.32</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14.22</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13.71</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585</v>
      </c>
      <c r="E42" s="164"/>
      <c r="F42" s="164"/>
      <c r="G42" s="164">
        <f>'実質公債費比率（分子）の構造'!L$52</f>
        <v>583</v>
      </c>
      <c r="H42" s="164"/>
      <c r="I42" s="164"/>
      <c r="J42" s="164">
        <f>'実質公債費比率（分子）の構造'!M$52</f>
        <v>640</v>
      </c>
      <c r="K42" s="164"/>
      <c r="L42" s="164"/>
      <c r="M42" s="164">
        <f>'実質公債費比率（分子）の構造'!N$52</f>
        <v>620</v>
      </c>
      <c r="N42" s="164"/>
      <c r="O42" s="164"/>
      <c r="P42" s="164">
        <f>'実質公債費比率（分子）の構造'!O$52</f>
        <v>615</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15">
      <c r="A45" s="164" t="s">
        <v>63</v>
      </c>
      <c r="B45" s="164">
        <f>'実質公債費比率（分子）の構造'!K$49</f>
        <v>27</v>
      </c>
      <c r="C45" s="164"/>
      <c r="D45" s="164"/>
      <c r="E45" s="164">
        <f>'実質公債費比率（分子）の構造'!L$49</f>
        <v>29</v>
      </c>
      <c r="F45" s="164"/>
      <c r="G45" s="164"/>
      <c r="H45" s="164">
        <f>'実質公債費比率（分子）の構造'!M$49</f>
        <v>79</v>
      </c>
      <c r="I45" s="164"/>
      <c r="J45" s="164"/>
      <c r="K45" s="164">
        <f>'実質公債費比率（分子）の構造'!N$49</f>
        <v>118</v>
      </c>
      <c r="L45" s="164"/>
      <c r="M45" s="164"/>
      <c r="N45" s="164">
        <f>'実質公債費比率（分子）の構造'!O$49</f>
        <v>112</v>
      </c>
      <c r="O45" s="164"/>
      <c r="P45" s="164"/>
    </row>
    <row r="46" spans="1:16" x14ac:dyDescent="0.15">
      <c r="A46" s="164" t="s">
        <v>64</v>
      </c>
      <c r="B46" s="164">
        <f>'実質公債費比率（分子）の構造'!K$48</f>
        <v>189</v>
      </c>
      <c r="C46" s="164"/>
      <c r="D46" s="164"/>
      <c r="E46" s="164">
        <f>'実質公債費比率（分子）の構造'!L$48</f>
        <v>177</v>
      </c>
      <c r="F46" s="164"/>
      <c r="G46" s="164"/>
      <c r="H46" s="164">
        <f>'実質公債費比率（分子）の構造'!M$48</f>
        <v>201</v>
      </c>
      <c r="I46" s="164"/>
      <c r="J46" s="164"/>
      <c r="K46" s="164">
        <f>'実質公債費比率（分子）の構造'!N$48</f>
        <v>148</v>
      </c>
      <c r="L46" s="164"/>
      <c r="M46" s="164"/>
      <c r="N46" s="164">
        <f>'実質公債費比率（分子）の構造'!O$48</f>
        <v>145</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534</v>
      </c>
      <c r="C49" s="164"/>
      <c r="D49" s="164"/>
      <c r="E49" s="164">
        <f>'実質公債費比率（分子）の構造'!L$45</f>
        <v>547</v>
      </c>
      <c r="F49" s="164"/>
      <c r="G49" s="164"/>
      <c r="H49" s="164">
        <f>'実質公債費比率（分子）の構造'!M$45</f>
        <v>566</v>
      </c>
      <c r="I49" s="164"/>
      <c r="J49" s="164"/>
      <c r="K49" s="164">
        <f>'実質公債費比率（分子）の構造'!N$45</f>
        <v>619</v>
      </c>
      <c r="L49" s="164"/>
      <c r="M49" s="164"/>
      <c r="N49" s="164">
        <f>'実質公債費比率（分子）の構造'!O$45</f>
        <v>617</v>
      </c>
      <c r="O49" s="164"/>
      <c r="P49" s="164"/>
    </row>
    <row r="50" spans="1:16" x14ac:dyDescent="0.15">
      <c r="A50" s="164" t="s">
        <v>67</v>
      </c>
      <c r="B50" s="164" t="e">
        <f>NA()</f>
        <v>#N/A</v>
      </c>
      <c r="C50" s="164">
        <f>IF(ISNUMBER('実質公債費比率（分子）の構造'!K$53),'実質公債費比率（分子）の構造'!K$53,NA())</f>
        <v>165</v>
      </c>
      <c r="D50" s="164" t="e">
        <f>NA()</f>
        <v>#N/A</v>
      </c>
      <c r="E50" s="164" t="e">
        <f>NA()</f>
        <v>#N/A</v>
      </c>
      <c r="F50" s="164">
        <f>IF(ISNUMBER('実質公債費比率（分子）の構造'!L$53),'実質公債費比率（分子）の構造'!L$53,NA())</f>
        <v>170</v>
      </c>
      <c r="G50" s="164" t="e">
        <f>NA()</f>
        <v>#N/A</v>
      </c>
      <c r="H50" s="164" t="e">
        <f>NA()</f>
        <v>#N/A</v>
      </c>
      <c r="I50" s="164">
        <f>IF(ISNUMBER('実質公債費比率（分子）の構造'!M$53),'実質公債費比率（分子）の構造'!M$53,NA())</f>
        <v>206</v>
      </c>
      <c r="J50" s="164" t="e">
        <f>NA()</f>
        <v>#N/A</v>
      </c>
      <c r="K50" s="164" t="e">
        <f>NA()</f>
        <v>#N/A</v>
      </c>
      <c r="L50" s="164">
        <f>IF(ISNUMBER('実質公債費比率（分子）の構造'!N$53),'実質公債費比率（分子）の構造'!N$53,NA())</f>
        <v>265</v>
      </c>
      <c r="M50" s="164" t="e">
        <f>NA()</f>
        <v>#N/A</v>
      </c>
      <c r="N50" s="164" t="e">
        <f>NA()</f>
        <v>#N/A</v>
      </c>
      <c r="O50" s="164">
        <f>IF(ISNUMBER('実質公債費比率（分子）の構造'!O$53),'実質公債費比率（分子）の構造'!O$53,NA())</f>
        <v>259</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8098</v>
      </c>
      <c r="E56" s="163"/>
      <c r="F56" s="163"/>
      <c r="G56" s="163">
        <f>'将来負担比率（分子）の構造'!J$52</f>
        <v>8168</v>
      </c>
      <c r="H56" s="163"/>
      <c r="I56" s="163"/>
      <c r="J56" s="163">
        <f>'将来負担比率（分子）の構造'!K$52</f>
        <v>8137</v>
      </c>
      <c r="K56" s="163"/>
      <c r="L56" s="163"/>
      <c r="M56" s="163">
        <f>'将来負担比率（分子）の構造'!L$52</f>
        <v>7765</v>
      </c>
      <c r="N56" s="163"/>
      <c r="O56" s="163"/>
      <c r="P56" s="163">
        <f>'将来負担比率（分子）の構造'!M$52</f>
        <v>7573</v>
      </c>
    </row>
    <row r="57" spans="1:16" x14ac:dyDescent="0.15">
      <c r="A57" s="163" t="s">
        <v>42</v>
      </c>
      <c r="B57" s="163"/>
      <c r="C57" s="163"/>
      <c r="D57" s="163">
        <f>'将来負担比率（分子）の構造'!I$51</f>
        <v>11</v>
      </c>
      <c r="E57" s="163"/>
      <c r="F57" s="163"/>
      <c r="G57" s="163">
        <f>'将来負担比率（分子）の構造'!J$51</f>
        <v>8</v>
      </c>
      <c r="H57" s="163"/>
      <c r="I57" s="163"/>
      <c r="J57" s="163">
        <f>'将来負担比率（分子）の構造'!K$51</f>
        <v>6</v>
      </c>
      <c r="K57" s="163"/>
      <c r="L57" s="163"/>
      <c r="M57" s="163">
        <f>'将来負担比率（分子）の構造'!L$51</f>
        <v>3</v>
      </c>
      <c r="N57" s="163"/>
      <c r="O57" s="163"/>
      <c r="P57" s="163" t="str">
        <f>'将来負担比率（分子）の構造'!M$51</f>
        <v>-</v>
      </c>
    </row>
    <row r="58" spans="1:16" x14ac:dyDescent="0.15">
      <c r="A58" s="163" t="s">
        <v>41</v>
      </c>
      <c r="B58" s="163"/>
      <c r="C58" s="163"/>
      <c r="D58" s="163">
        <f>'将来負担比率（分子）の構造'!I$50</f>
        <v>5091</v>
      </c>
      <c r="E58" s="163"/>
      <c r="F58" s="163"/>
      <c r="G58" s="163">
        <f>'将来負担比率（分子）の構造'!J$50</f>
        <v>5363</v>
      </c>
      <c r="H58" s="163"/>
      <c r="I58" s="163"/>
      <c r="J58" s="163">
        <f>'将来負担比率（分子）の構造'!K$50</f>
        <v>6160</v>
      </c>
      <c r="K58" s="163"/>
      <c r="L58" s="163"/>
      <c r="M58" s="163">
        <f>'将来負担比率（分子）の構造'!L$50</f>
        <v>6017</v>
      </c>
      <c r="N58" s="163"/>
      <c r="O58" s="163"/>
      <c r="P58" s="163">
        <f>'将来負担比率（分子）の構造'!M$50</f>
        <v>5912</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t="str">
        <f>'将来負担比率（分子）の構造'!I$45</f>
        <v>-</v>
      </c>
      <c r="C62" s="163"/>
      <c r="D62" s="163"/>
      <c r="E62" s="163" t="str">
        <f>'将来負担比率（分子）の構造'!J$45</f>
        <v>-</v>
      </c>
      <c r="F62" s="163"/>
      <c r="G62" s="163"/>
      <c r="H62" s="163" t="str">
        <f>'将来負担比率（分子）の構造'!K$45</f>
        <v>-</v>
      </c>
      <c r="I62" s="163"/>
      <c r="J62" s="163"/>
      <c r="K62" s="163" t="str">
        <f>'将来負担比率（分子）の構造'!L$45</f>
        <v>-</v>
      </c>
      <c r="L62" s="163"/>
      <c r="M62" s="163"/>
      <c r="N62" s="163" t="str">
        <f>'将来負担比率（分子）の構造'!M$45</f>
        <v>-</v>
      </c>
      <c r="O62" s="163"/>
      <c r="P62" s="163"/>
    </row>
    <row r="63" spans="1:16" x14ac:dyDescent="0.15">
      <c r="A63" s="163" t="s">
        <v>34</v>
      </c>
      <c r="B63" s="163">
        <f>'将来負担比率（分子）の構造'!I$44</f>
        <v>1354</v>
      </c>
      <c r="C63" s="163"/>
      <c r="D63" s="163"/>
      <c r="E63" s="163">
        <f>'将来負担比率（分子）の構造'!J$44</f>
        <v>1326</v>
      </c>
      <c r="F63" s="163"/>
      <c r="G63" s="163"/>
      <c r="H63" s="163">
        <f>'将来負担比率（分子）の構造'!K$44</f>
        <v>1280</v>
      </c>
      <c r="I63" s="163"/>
      <c r="J63" s="163"/>
      <c r="K63" s="163">
        <f>'将来負担比率（分子）の構造'!L$44</f>
        <v>1163</v>
      </c>
      <c r="L63" s="163"/>
      <c r="M63" s="163"/>
      <c r="N63" s="163">
        <f>'将来負担比率（分子）の構造'!M$44</f>
        <v>1051</v>
      </c>
      <c r="O63" s="163"/>
      <c r="P63" s="163"/>
    </row>
    <row r="64" spans="1:16" x14ac:dyDescent="0.15">
      <c r="A64" s="163" t="s">
        <v>33</v>
      </c>
      <c r="B64" s="163">
        <f>'将来負担比率（分子）の構造'!I$43</f>
        <v>2074</v>
      </c>
      <c r="C64" s="163"/>
      <c r="D64" s="163"/>
      <c r="E64" s="163">
        <f>'将来負担比率（分子）の構造'!J$43</f>
        <v>2094</v>
      </c>
      <c r="F64" s="163"/>
      <c r="G64" s="163"/>
      <c r="H64" s="163">
        <f>'将来負担比率（分子）の構造'!K$43</f>
        <v>1987</v>
      </c>
      <c r="I64" s="163"/>
      <c r="J64" s="163"/>
      <c r="K64" s="163">
        <f>'将来負担比率（分子）の構造'!L$43</f>
        <v>1628</v>
      </c>
      <c r="L64" s="163"/>
      <c r="M64" s="163"/>
      <c r="N64" s="163">
        <f>'将来負担比率（分子）の構造'!M$43</f>
        <v>1495</v>
      </c>
      <c r="O64" s="163"/>
      <c r="P64" s="163"/>
    </row>
    <row r="65" spans="1:16" x14ac:dyDescent="0.15">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15">
      <c r="A66" s="163" t="s">
        <v>31</v>
      </c>
      <c r="B66" s="163">
        <f>'将来負担比率（分子）の構造'!I$41</f>
        <v>6458</v>
      </c>
      <c r="C66" s="163"/>
      <c r="D66" s="163"/>
      <c r="E66" s="163">
        <f>'将来負担比率（分子）の構造'!J$41</f>
        <v>6866</v>
      </c>
      <c r="F66" s="163"/>
      <c r="G66" s="163"/>
      <c r="H66" s="163">
        <f>'将来負担比率（分子）の構造'!K$41</f>
        <v>7298</v>
      </c>
      <c r="I66" s="163"/>
      <c r="J66" s="163"/>
      <c r="K66" s="163">
        <f>'将来負担比率（分子）の構造'!L$41</f>
        <v>6999</v>
      </c>
      <c r="L66" s="163"/>
      <c r="M66" s="163"/>
      <c r="N66" s="163">
        <f>'将来負担比率（分子）の構造'!M$41</f>
        <v>7172</v>
      </c>
      <c r="O66" s="163"/>
      <c r="P66" s="163"/>
    </row>
    <row r="67" spans="1:16" x14ac:dyDescent="0.15">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2560</v>
      </c>
      <c r="C72" s="167">
        <f>基金残高に係る経年分析!G55</f>
        <v>2564</v>
      </c>
      <c r="D72" s="167">
        <f>基金残高に係る経年分析!H55</f>
        <v>2568</v>
      </c>
    </row>
    <row r="73" spans="1:16" x14ac:dyDescent="0.15">
      <c r="A73" s="166" t="s">
        <v>74</v>
      </c>
      <c r="B73" s="167">
        <f>基金残高に係る経年分析!F56</f>
        <v>148</v>
      </c>
      <c r="C73" s="167">
        <f>基金残高に係る経年分析!G56</f>
        <v>148</v>
      </c>
      <c r="D73" s="167">
        <f>基金残高に係る経年分析!H56</f>
        <v>148</v>
      </c>
    </row>
    <row r="74" spans="1:16" x14ac:dyDescent="0.15">
      <c r="A74" s="166" t="s">
        <v>75</v>
      </c>
      <c r="B74" s="167">
        <f>基金残高に係る経年分析!F57</f>
        <v>2586</v>
      </c>
      <c r="C74" s="167">
        <f>基金残高に係る経年分析!G57</f>
        <v>2489</v>
      </c>
      <c r="D74" s="167">
        <f>基金残高に係る経年分析!H57</f>
        <v>2380</v>
      </c>
    </row>
  </sheetData>
  <sheetProtection algorithmName="SHA-512" hashValue="nTVYqCDqlik8hfMQvY8fV/1G41pVM+W1g+gPEnTUWPxoN6TPspqmqgFPE0BZu/SErnSs9VTiVjieHYMNJ1JKFQ==" saltValue="kdg1GZWIx88O2TNFLudEu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workbookViewId="0">
      <selection activeCell="AP24" sqref="AP24:BF24"/>
    </sheetView>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215</v>
      </c>
      <c r="C5" s="610"/>
      <c r="D5" s="610"/>
      <c r="E5" s="610"/>
      <c r="F5" s="610"/>
      <c r="G5" s="610"/>
      <c r="H5" s="610"/>
      <c r="I5" s="610"/>
      <c r="J5" s="610"/>
      <c r="K5" s="610"/>
      <c r="L5" s="610"/>
      <c r="M5" s="610"/>
      <c r="N5" s="610"/>
      <c r="O5" s="610"/>
      <c r="P5" s="610"/>
      <c r="Q5" s="611"/>
      <c r="R5" s="612">
        <v>4103118</v>
      </c>
      <c r="S5" s="613"/>
      <c r="T5" s="613"/>
      <c r="U5" s="613"/>
      <c r="V5" s="613"/>
      <c r="W5" s="613"/>
      <c r="X5" s="613"/>
      <c r="Y5" s="614"/>
      <c r="Z5" s="615">
        <v>34.700000000000003</v>
      </c>
      <c r="AA5" s="615"/>
      <c r="AB5" s="615"/>
      <c r="AC5" s="615"/>
      <c r="AD5" s="616">
        <v>4103118</v>
      </c>
      <c r="AE5" s="616"/>
      <c r="AF5" s="616"/>
      <c r="AG5" s="616"/>
      <c r="AH5" s="616"/>
      <c r="AI5" s="616"/>
      <c r="AJ5" s="616"/>
      <c r="AK5" s="616"/>
      <c r="AL5" s="617">
        <v>59.6</v>
      </c>
      <c r="AM5" s="618"/>
      <c r="AN5" s="618"/>
      <c r="AO5" s="619"/>
      <c r="AP5" s="609" t="s">
        <v>216</v>
      </c>
      <c r="AQ5" s="610"/>
      <c r="AR5" s="610"/>
      <c r="AS5" s="610"/>
      <c r="AT5" s="610"/>
      <c r="AU5" s="610"/>
      <c r="AV5" s="610"/>
      <c r="AW5" s="610"/>
      <c r="AX5" s="610"/>
      <c r="AY5" s="610"/>
      <c r="AZ5" s="610"/>
      <c r="BA5" s="610"/>
      <c r="BB5" s="610"/>
      <c r="BC5" s="610"/>
      <c r="BD5" s="610"/>
      <c r="BE5" s="610"/>
      <c r="BF5" s="611"/>
      <c r="BG5" s="623">
        <v>4103118</v>
      </c>
      <c r="BH5" s="624"/>
      <c r="BI5" s="624"/>
      <c r="BJ5" s="624"/>
      <c r="BK5" s="624"/>
      <c r="BL5" s="624"/>
      <c r="BM5" s="624"/>
      <c r="BN5" s="625"/>
      <c r="BO5" s="626">
        <v>100</v>
      </c>
      <c r="BP5" s="626"/>
      <c r="BQ5" s="626"/>
      <c r="BR5" s="626"/>
      <c r="BS5" s="627" t="s">
        <v>122</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15">
      <c r="B6" s="620" t="s">
        <v>220</v>
      </c>
      <c r="C6" s="621"/>
      <c r="D6" s="621"/>
      <c r="E6" s="621"/>
      <c r="F6" s="621"/>
      <c r="G6" s="621"/>
      <c r="H6" s="621"/>
      <c r="I6" s="621"/>
      <c r="J6" s="621"/>
      <c r="K6" s="621"/>
      <c r="L6" s="621"/>
      <c r="M6" s="621"/>
      <c r="N6" s="621"/>
      <c r="O6" s="621"/>
      <c r="P6" s="621"/>
      <c r="Q6" s="622"/>
      <c r="R6" s="623">
        <v>89966</v>
      </c>
      <c r="S6" s="624"/>
      <c r="T6" s="624"/>
      <c r="U6" s="624"/>
      <c r="V6" s="624"/>
      <c r="W6" s="624"/>
      <c r="X6" s="624"/>
      <c r="Y6" s="625"/>
      <c r="Z6" s="626">
        <v>0.8</v>
      </c>
      <c r="AA6" s="626"/>
      <c r="AB6" s="626"/>
      <c r="AC6" s="626"/>
      <c r="AD6" s="627">
        <v>89966</v>
      </c>
      <c r="AE6" s="627"/>
      <c r="AF6" s="627"/>
      <c r="AG6" s="627"/>
      <c r="AH6" s="627"/>
      <c r="AI6" s="627"/>
      <c r="AJ6" s="627"/>
      <c r="AK6" s="627"/>
      <c r="AL6" s="628">
        <v>1.3</v>
      </c>
      <c r="AM6" s="629"/>
      <c r="AN6" s="629"/>
      <c r="AO6" s="630"/>
      <c r="AP6" s="620" t="s">
        <v>221</v>
      </c>
      <c r="AQ6" s="621"/>
      <c r="AR6" s="621"/>
      <c r="AS6" s="621"/>
      <c r="AT6" s="621"/>
      <c r="AU6" s="621"/>
      <c r="AV6" s="621"/>
      <c r="AW6" s="621"/>
      <c r="AX6" s="621"/>
      <c r="AY6" s="621"/>
      <c r="AZ6" s="621"/>
      <c r="BA6" s="621"/>
      <c r="BB6" s="621"/>
      <c r="BC6" s="621"/>
      <c r="BD6" s="621"/>
      <c r="BE6" s="621"/>
      <c r="BF6" s="622"/>
      <c r="BG6" s="623">
        <v>4103118</v>
      </c>
      <c r="BH6" s="624"/>
      <c r="BI6" s="624"/>
      <c r="BJ6" s="624"/>
      <c r="BK6" s="624"/>
      <c r="BL6" s="624"/>
      <c r="BM6" s="624"/>
      <c r="BN6" s="625"/>
      <c r="BO6" s="626">
        <v>100</v>
      </c>
      <c r="BP6" s="626"/>
      <c r="BQ6" s="626"/>
      <c r="BR6" s="626"/>
      <c r="BS6" s="627" t="s">
        <v>122</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116766</v>
      </c>
      <c r="CS6" s="624"/>
      <c r="CT6" s="624"/>
      <c r="CU6" s="624"/>
      <c r="CV6" s="624"/>
      <c r="CW6" s="624"/>
      <c r="CX6" s="624"/>
      <c r="CY6" s="625"/>
      <c r="CZ6" s="617">
        <v>1.1000000000000001</v>
      </c>
      <c r="DA6" s="618"/>
      <c r="DB6" s="618"/>
      <c r="DC6" s="634"/>
      <c r="DD6" s="632" t="s">
        <v>122</v>
      </c>
      <c r="DE6" s="624"/>
      <c r="DF6" s="624"/>
      <c r="DG6" s="624"/>
      <c r="DH6" s="624"/>
      <c r="DI6" s="624"/>
      <c r="DJ6" s="624"/>
      <c r="DK6" s="624"/>
      <c r="DL6" s="624"/>
      <c r="DM6" s="624"/>
      <c r="DN6" s="624"/>
      <c r="DO6" s="624"/>
      <c r="DP6" s="625"/>
      <c r="DQ6" s="632">
        <v>116766</v>
      </c>
      <c r="DR6" s="624"/>
      <c r="DS6" s="624"/>
      <c r="DT6" s="624"/>
      <c r="DU6" s="624"/>
      <c r="DV6" s="624"/>
      <c r="DW6" s="624"/>
      <c r="DX6" s="624"/>
      <c r="DY6" s="624"/>
      <c r="DZ6" s="624"/>
      <c r="EA6" s="624"/>
      <c r="EB6" s="624"/>
      <c r="EC6" s="633"/>
    </row>
    <row r="7" spans="2:143" ht="11.25" customHeight="1" x14ac:dyDescent="0.15">
      <c r="B7" s="620" t="s">
        <v>223</v>
      </c>
      <c r="C7" s="621"/>
      <c r="D7" s="621"/>
      <c r="E7" s="621"/>
      <c r="F7" s="621"/>
      <c r="G7" s="621"/>
      <c r="H7" s="621"/>
      <c r="I7" s="621"/>
      <c r="J7" s="621"/>
      <c r="K7" s="621"/>
      <c r="L7" s="621"/>
      <c r="M7" s="621"/>
      <c r="N7" s="621"/>
      <c r="O7" s="621"/>
      <c r="P7" s="621"/>
      <c r="Q7" s="622"/>
      <c r="R7" s="623">
        <v>1724</v>
      </c>
      <c r="S7" s="624"/>
      <c r="T7" s="624"/>
      <c r="U7" s="624"/>
      <c r="V7" s="624"/>
      <c r="W7" s="624"/>
      <c r="X7" s="624"/>
      <c r="Y7" s="625"/>
      <c r="Z7" s="626">
        <v>0</v>
      </c>
      <c r="AA7" s="626"/>
      <c r="AB7" s="626"/>
      <c r="AC7" s="626"/>
      <c r="AD7" s="627">
        <v>1724</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1932682</v>
      </c>
      <c r="BH7" s="624"/>
      <c r="BI7" s="624"/>
      <c r="BJ7" s="624"/>
      <c r="BK7" s="624"/>
      <c r="BL7" s="624"/>
      <c r="BM7" s="624"/>
      <c r="BN7" s="625"/>
      <c r="BO7" s="626">
        <v>47.1</v>
      </c>
      <c r="BP7" s="626"/>
      <c r="BQ7" s="626"/>
      <c r="BR7" s="626"/>
      <c r="BS7" s="627" t="s">
        <v>122</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1547124</v>
      </c>
      <c r="CS7" s="624"/>
      <c r="CT7" s="624"/>
      <c r="CU7" s="624"/>
      <c r="CV7" s="624"/>
      <c r="CW7" s="624"/>
      <c r="CX7" s="624"/>
      <c r="CY7" s="625"/>
      <c r="CZ7" s="626">
        <v>14.3</v>
      </c>
      <c r="DA7" s="626"/>
      <c r="DB7" s="626"/>
      <c r="DC7" s="626"/>
      <c r="DD7" s="632">
        <v>28928</v>
      </c>
      <c r="DE7" s="624"/>
      <c r="DF7" s="624"/>
      <c r="DG7" s="624"/>
      <c r="DH7" s="624"/>
      <c r="DI7" s="624"/>
      <c r="DJ7" s="624"/>
      <c r="DK7" s="624"/>
      <c r="DL7" s="624"/>
      <c r="DM7" s="624"/>
      <c r="DN7" s="624"/>
      <c r="DO7" s="624"/>
      <c r="DP7" s="625"/>
      <c r="DQ7" s="632">
        <v>1331822</v>
      </c>
      <c r="DR7" s="624"/>
      <c r="DS7" s="624"/>
      <c r="DT7" s="624"/>
      <c r="DU7" s="624"/>
      <c r="DV7" s="624"/>
      <c r="DW7" s="624"/>
      <c r="DX7" s="624"/>
      <c r="DY7" s="624"/>
      <c r="DZ7" s="624"/>
      <c r="EA7" s="624"/>
      <c r="EB7" s="624"/>
      <c r="EC7" s="633"/>
    </row>
    <row r="8" spans="2:143" ht="11.25" customHeight="1" x14ac:dyDescent="0.15">
      <c r="B8" s="620" t="s">
        <v>226</v>
      </c>
      <c r="C8" s="621"/>
      <c r="D8" s="621"/>
      <c r="E8" s="621"/>
      <c r="F8" s="621"/>
      <c r="G8" s="621"/>
      <c r="H8" s="621"/>
      <c r="I8" s="621"/>
      <c r="J8" s="621"/>
      <c r="K8" s="621"/>
      <c r="L8" s="621"/>
      <c r="M8" s="621"/>
      <c r="N8" s="621"/>
      <c r="O8" s="621"/>
      <c r="P8" s="621"/>
      <c r="Q8" s="622"/>
      <c r="R8" s="623">
        <v>40321</v>
      </c>
      <c r="S8" s="624"/>
      <c r="T8" s="624"/>
      <c r="U8" s="624"/>
      <c r="V8" s="624"/>
      <c r="W8" s="624"/>
      <c r="X8" s="624"/>
      <c r="Y8" s="625"/>
      <c r="Z8" s="626">
        <v>0.3</v>
      </c>
      <c r="AA8" s="626"/>
      <c r="AB8" s="626"/>
      <c r="AC8" s="626"/>
      <c r="AD8" s="627">
        <v>40321</v>
      </c>
      <c r="AE8" s="627"/>
      <c r="AF8" s="627"/>
      <c r="AG8" s="627"/>
      <c r="AH8" s="627"/>
      <c r="AI8" s="627"/>
      <c r="AJ8" s="627"/>
      <c r="AK8" s="627"/>
      <c r="AL8" s="628">
        <v>0.6</v>
      </c>
      <c r="AM8" s="629"/>
      <c r="AN8" s="629"/>
      <c r="AO8" s="630"/>
      <c r="AP8" s="620" t="s">
        <v>227</v>
      </c>
      <c r="AQ8" s="621"/>
      <c r="AR8" s="621"/>
      <c r="AS8" s="621"/>
      <c r="AT8" s="621"/>
      <c r="AU8" s="621"/>
      <c r="AV8" s="621"/>
      <c r="AW8" s="621"/>
      <c r="AX8" s="621"/>
      <c r="AY8" s="621"/>
      <c r="AZ8" s="621"/>
      <c r="BA8" s="621"/>
      <c r="BB8" s="621"/>
      <c r="BC8" s="621"/>
      <c r="BD8" s="621"/>
      <c r="BE8" s="621"/>
      <c r="BF8" s="622"/>
      <c r="BG8" s="623">
        <v>42011</v>
      </c>
      <c r="BH8" s="624"/>
      <c r="BI8" s="624"/>
      <c r="BJ8" s="624"/>
      <c r="BK8" s="624"/>
      <c r="BL8" s="624"/>
      <c r="BM8" s="624"/>
      <c r="BN8" s="625"/>
      <c r="BO8" s="626">
        <v>1</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4019047</v>
      </c>
      <c r="CS8" s="624"/>
      <c r="CT8" s="624"/>
      <c r="CU8" s="624"/>
      <c r="CV8" s="624"/>
      <c r="CW8" s="624"/>
      <c r="CX8" s="624"/>
      <c r="CY8" s="625"/>
      <c r="CZ8" s="626">
        <v>37.200000000000003</v>
      </c>
      <c r="DA8" s="626"/>
      <c r="DB8" s="626"/>
      <c r="DC8" s="626"/>
      <c r="DD8" s="632">
        <v>50746</v>
      </c>
      <c r="DE8" s="624"/>
      <c r="DF8" s="624"/>
      <c r="DG8" s="624"/>
      <c r="DH8" s="624"/>
      <c r="DI8" s="624"/>
      <c r="DJ8" s="624"/>
      <c r="DK8" s="624"/>
      <c r="DL8" s="624"/>
      <c r="DM8" s="624"/>
      <c r="DN8" s="624"/>
      <c r="DO8" s="624"/>
      <c r="DP8" s="625"/>
      <c r="DQ8" s="632">
        <v>2463424</v>
      </c>
      <c r="DR8" s="624"/>
      <c r="DS8" s="624"/>
      <c r="DT8" s="624"/>
      <c r="DU8" s="624"/>
      <c r="DV8" s="624"/>
      <c r="DW8" s="624"/>
      <c r="DX8" s="624"/>
      <c r="DY8" s="624"/>
      <c r="DZ8" s="624"/>
      <c r="EA8" s="624"/>
      <c r="EB8" s="624"/>
      <c r="EC8" s="633"/>
    </row>
    <row r="9" spans="2:143" ht="11.25" customHeight="1" x14ac:dyDescent="0.15">
      <c r="B9" s="620" t="s">
        <v>229</v>
      </c>
      <c r="C9" s="621"/>
      <c r="D9" s="621"/>
      <c r="E9" s="621"/>
      <c r="F9" s="621"/>
      <c r="G9" s="621"/>
      <c r="H9" s="621"/>
      <c r="I9" s="621"/>
      <c r="J9" s="621"/>
      <c r="K9" s="621"/>
      <c r="L9" s="621"/>
      <c r="M9" s="621"/>
      <c r="N9" s="621"/>
      <c r="O9" s="621"/>
      <c r="P9" s="621"/>
      <c r="Q9" s="622"/>
      <c r="R9" s="623">
        <v>55704</v>
      </c>
      <c r="S9" s="624"/>
      <c r="T9" s="624"/>
      <c r="U9" s="624"/>
      <c r="V9" s="624"/>
      <c r="W9" s="624"/>
      <c r="X9" s="624"/>
      <c r="Y9" s="625"/>
      <c r="Z9" s="626">
        <v>0.5</v>
      </c>
      <c r="AA9" s="626"/>
      <c r="AB9" s="626"/>
      <c r="AC9" s="626"/>
      <c r="AD9" s="627">
        <v>55704</v>
      </c>
      <c r="AE9" s="627"/>
      <c r="AF9" s="627"/>
      <c r="AG9" s="627"/>
      <c r="AH9" s="627"/>
      <c r="AI9" s="627"/>
      <c r="AJ9" s="627"/>
      <c r="AK9" s="627"/>
      <c r="AL9" s="628">
        <v>0.8</v>
      </c>
      <c r="AM9" s="629"/>
      <c r="AN9" s="629"/>
      <c r="AO9" s="630"/>
      <c r="AP9" s="620" t="s">
        <v>230</v>
      </c>
      <c r="AQ9" s="621"/>
      <c r="AR9" s="621"/>
      <c r="AS9" s="621"/>
      <c r="AT9" s="621"/>
      <c r="AU9" s="621"/>
      <c r="AV9" s="621"/>
      <c r="AW9" s="621"/>
      <c r="AX9" s="621"/>
      <c r="AY9" s="621"/>
      <c r="AZ9" s="621"/>
      <c r="BA9" s="621"/>
      <c r="BB9" s="621"/>
      <c r="BC9" s="621"/>
      <c r="BD9" s="621"/>
      <c r="BE9" s="621"/>
      <c r="BF9" s="622"/>
      <c r="BG9" s="623">
        <v>1268845</v>
      </c>
      <c r="BH9" s="624"/>
      <c r="BI9" s="624"/>
      <c r="BJ9" s="624"/>
      <c r="BK9" s="624"/>
      <c r="BL9" s="624"/>
      <c r="BM9" s="624"/>
      <c r="BN9" s="625"/>
      <c r="BO9" s="626">
        <v>30.9</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777429</v>
      </c>
      <c r="CS9" s="624"/>
      <c r="CT9" s="624"/>
      <c r="CU9" s="624"/>
      <c r="CV9" s="624"/>
      <c r="CW9" s="624"/>
      <c r="CX9" s="624"/>
      <c r="CY9" s="625"/>
      <c r="CZ9" s="626">
        <v>7.2</v>
      </c>
      <c r="DA9" s="626"/>
      <c r="DB9" s="626"/>
      <c r="DC9" s="626"/>
      <c r="DD9" s="632">
        <v>33902</v>
      </c>
      <c r="DE9" s="624"/>
      <c r="DF9" s="624"/>
      <c r="DG9" s="624"/>
      <c r="DH9" s="624"/>
      <c r="DI9" s="624"/>
      <c r="DJ9" s="624"/>
      <c r="DK9" s="624"/>
      <c r="DL9" s="624"/>
      <c r="DM9" s="624"/>
      <c r="DN9" s="624"/>
      <c r="DO9" s="624"/>
      <c r="DP9" s="625"/>
      <c r="DQ9" s="632">
        <v>637945</v>
      </c>
      <c r="DR9" s="624"/>
      <c r="DS9" s="624"/>
      <c r="DT9" s="624"/>
      <c r="DU9" s="624"/>
      <c r="DV9" s="624"/>
      <c r="DW9" s="624"/>
      <c r="DX9" s="624"/>
      <c r="DY9" s="624"/>
      <c r="DZ9" s="624"/>
      <c r="EA9" s="624"/>
      <c r="EB9" s="624"/>
      <c r="EC9" s="633"/>
    </row>
    <row r="10" spans="2:143" ht="11.25" customHeight="1" x14ac:dyDescent="0.15">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84701</v>
      </c>
      <c r="BH10" s="624"/>
      <c r="BI10" s="624"/>
      <c r="BJ10" s="624"/>
      <c r="BK10" s="624"/>
      <c r="BL10" s="624"/>
      <c r="BM10" s="624"/>
      <c r="BN10" s="625"/>
      <c r="BO10" s="626">
        <v>2.1</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24314</v>
      </c>
      <c r="CS10" s="624"/>
      <c r="CT10" s="624"/>
      <c r="CU10" s="624"/>
      <c r="CV10" s="624"/>
      <c r="CW10" s="624"/>
      <c r="CX10" s="624"/>
      <c r="CY10" s="625"/>
      <c r="CZ10" s="626">
        <v>0.2</v>
      </c>
      <c r="DA10" s="626"/>
      <c r="DB10" s="626"/>
      <c r="DC10" s="626"/>
      <c r="DD10" s="632">
        <v>21046</v>
      </c>
      <c r="DE10" s="624"/>
      <c r="DF10" s="624"/>
      <c r="DG10" s="624"/>
      <c r="DH10" s="624"/>
      <c r="DI10" s="624"/>
      <c r="DJ10" s="624"/>
      <c r="DK10" s="624"/>
      <c r="DL10" s="624"/>
      <c r="DM10" s="624"/>
      <c r="DN10" s="624"/>
      <c r="DO10" s="624"/>
      <c r="DP10" s="625"/>
      <c r="DQ10" s="632">
        <v>17840</v>
      </c>
      <c r="DR10" s="624"/>
      <c r="DS10" s="624"/>
      <c r="DT10" s="624"/>
      <c r="DU10" s="624"/>
      <c r="DV10" s="624"/>
      <c r="DW10" s="624"/>
      <c r="DX10" s="624"/>
      <c r="DY10" s="624"/>
      <c r="DZ10" s="624"/>
      <c r="EA10" s="624"/>
      <c r="EB10" s="624"/>
      <c r="EC10" s="633"/>
    </row>
    <row r="11" spans="2:143" ht="11.25" customHeight="1" x14ac:dyDescent="0.15">
      <c r="B11" s="620" t="s">
        <v>235</v>
      </c>
      <c r="C11" s="621"/>
      <c r="D11" s="621"/>
      <c r="E11" s="621"/>
      <c r="F11" s="621"/>
      <c r="G11" s="621"/>
      <c r="H11" s="621"/>
      <c r="I11" s="621"/>
      <c r="J11" s="621"/>
      <c r="K11" s="621"/>
      <c r="L11" s="621"/>
      <c r="M11" s="621"/>
      <c r="N11" s="621"/>
      <c r="O11" s="621"/>
      <c r="P11" s="621"/>
      <c r="Q11" s="622"/>
      <c r="R11" s="623">
        <v>666627</v>
      </c>
      <c r="S11" s="624"/>
      <c r="T11" s="624"/>
      <c r="U11" s="624"/>
      <c r="V11" s="624"/>
      <c r="W11" s="624"/>
      <c r="X11" s="624"/>
      <c r="Y11" s="625"/>
      <c r="Z11" s="628">
        <v>5.6</v>
      </c>
      <c r="AA11" s="629"/>
      <c r="AB11" s="629"/>
      <c r="AC11" s="635"/>
      <c r="AD11" s="632">
        <v>666627</v>
      </c>
      <c r="AE11" s="624"/>
      <c r="AF11" s="624"/>
      <c r="AG11" s="624"/>
      <c r="AH11" s="624"/>
      <c r="AI11" s="624"/>
      <c r="AJ11" s="624"/>
      <c r="AK11" s="625"/>
      <c r="AL11" s="628">
        <v>9.6999999999999993</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537125</v>
      </c>
      <c r="BH11" s="624"/>
      <c r="BI11" s="624"/>
      <c r="BJ11" s="624"/>
      <c r="BK11" s="624"/>
      <c r="BL11" s="624"/>
      <c r="BM11" s="624"/>
      <c r="BN11" s="625"/>
      <c r="BO11" s="626">
        <v>13.1</v>
      </c>
      <c r="BP11" s="626"/>
      <c r="BQ11" s="626"/>
      <c r="BR11" s="626"/>
      <c r="BS11" s="627" t="s">
        <v>122</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144745</v>
      </c>
      <c r="CS11" s="624"/>
      <c r="CT11" s="624"/>
      <c r="CU11" s="624"/>
      <c r="CV11" s="624"/>
      <c r="CW11" s="624"/>
      <c r="CX11" s="624"/>
      <c r="CY11" s="625"/>
      <c r="CZ11" s="626">
        <v>1.3</v>
      </c>
      <c r="DA11" s="626"/>
      <c r="DB11" s="626"/>
      <c r="DC11" s="626"/>
      <c r="DD11" s="632">
        <v>25103</v>
      </c>
      <c r="DE11" s="624"/>
      <c r="DF11" s="624"/>
      <c r="DG11" s="624"/>
      <c r="DH11" s="624"/>
      <c r="DI11" s="624"/>
      <c r="DJ11" s="624"/>
      <c r="DK11" s="624"/>
      <c r="DL11" s="624"/>
      <c r="DM11" s="624"/>
      <c r="DN11" s="624"/>
      <c r="DO11" s="624"/>
      <c r="DP11" s="625"/>
      <c r="DQ11" s="632">
        <v>94328</v>
      </c>
      <c r="DR11" s="624"/>
      <c r="DS11" s="624"/>
      <c r="DT11" s="624"/>
      <c r="DU11" s="624"/>
      <c r="DV11" s="624"/>
      <c r="DW11" s="624"/>
      <c r="DX11" s="624"/>
      <c r="DY11" s="624"/>
      <c r="DZ11" s="624"/>
      <c r="EA11" s="624"/>
      <c r="EB11" s="624"/>
      <c r="EC11" s="633"/>
    </row>
    <row r="12" spans="2:143" ht="11.25" customHeight="1" x14ac:dyDescent="0.15">
      <c r="B12" s="620" t="s">
        <v>238</v>
      </c>
      <c r="C12" s="621"/>
      <c r="D12" s="621"/>
      <c r="E12" s="621"/>
      <c r="F12" s="621"/>
      <c r="G12" s="621"/>
      <c r="H12" s="621"/>
      <c r="I12" s="621"/>
      <c r="J12" s="621"/>
      <c r="K12" s="621"/>
      <c r="L12" s="621"/>
      <c r="M12" s="621"/>
      <c r="N12" s="621"/>
      <c r="O12" s="621"/>
      <c r="P12" s="621"/>
      <c r="Q12" s="622"/>
      <c r="R12" s="623">
        <v>43660</v>
      </c>
      <c r="S12" s="624"/>
      <c r="T12" s="624"/>
      <c r="U12" s="624"/>
      <c r="V12" s="624"/>
      <c r="W12" s="624"/>
      <c r="X12" s="624"/>
      <c r="Y12" s="625"/>
      <c r="Z12" s="626">
        <v>0.4</v>
      </c>
      <c r="AA12" s="626"/>
      <c r="AB12" s="626"/>
      <c r="AC12" s="626"/>
      <c r="AD12" s="627">
        <v>43660</v>
      </c>
      <c r="AE12" s="627"/>
      <c r="AF12" s="627"/>
      <c r="AG12" s="627"/>
      <c r="AH12" s="627"/>
      <c r="AI12" s="627"/>
      <c r="AJ12" s="627"/>
      <c r="AK12" s="627"/>
      <c r="AL12" s="628">
        <v>0.6</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1916074</v>
      </c>
      <c r="BH12" s="624"/>
      <c r="BI12" s="624"/>
      <c r="BJ12" s="624"/>
      <c r="BK12" s="624"/>
      <c r="BL12" s="624"/>
      <c r="BM12" s="624"/>
      <c r="BN12" s="625"/>
      <c r="BO12" s="626">
        <v>46.7</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14372</v>
      </c>
      <c r="CS12" s="624"/>
      <c r="CT12" s="624"/>
      <c r="CU12" s="624"/>
      <c r="CV12" s="624"/>
      <c r="CW12" s="624"/>
      <c r="CX12" s="624"/>
      <c r="CY12" s="625"/>
      <c r="CZ12" s="626">
        <v>0.1</v>
      </c>
      <c r="DA12" s="626"/>
      <c r="DB12" s="626"/>
      <c r="DC12" s="626"/>
      <c r="DD12" s="632" t="s">
        <v>122</v>
      </c>
      <c r="DE12" s="624"/>
      <c r="DF12" s="624"/>
      <c r="DG12" s="624"/>
      <c r="DH12" s="624"/>
      <c r="DI12" s="624"/>
      <c r="DJ12" s="624"/>
      <c r="DK12" s="624"/>
      <c r="DL12" s="624"/>
      <c r="DM12" s="624"/>
      <c r="DN12" s="624"/>
      <c r="DO12" s="624"/>
      <c r="DP12" s="625"/>
      <c r="DQ12" s="632">
        <v>14372</v>
      </c>
      <c r="DR12" s="624"/>
      <c r="DS12" s="624"/>
      <c r="DT12" s="624"/>
      <c r="DU12" s="624"/>
      <c r="DV12" s="624"/>
      <c r="DW12" s="624"/>
      <c r="DX12" s="624"/>
      <c r="DY12" s="624"/>
      <c r="DZ12" s="624"/>
      <c r="EA12" s="624"/>
      <c r="EB12" s="624"/>
      <c r="EC12" s="633"/>
    </row>
    <row r="13" spans="2:143" ht="11.25" customHeight="1" x14ac:dyDescent="0.15">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1914668</v>
      </c>
      <c r="BH13" s="624"/>
      <c r="BI13" s="624"/>
      <c r="BJ13" s="624"/>
      <c r="BK13" s="624"/>
      <c r="BL13" s="624"/>
      <c r="BM13" s="624"/>
      <c r="BN13" s="625"/>
      <c r="BO13" s="626">
        <v>46.7</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706162</v>
      </c>
      <c r="CS13" s="624"/>
      <c r="CT13" s="624"/>
      <c r="CU13" s="624"/>
      <c r="CV13" s="624"/>
      <c r="CW13" s="624"/>
      <c r="CX13" s="624"/>
      <c r="CY13" s="625"/>
      <c r="CZ13" s="626">
        <v>6.5</v>
      </c>
      <c r="DA13" s="626"/>
      <c r="DB13" s="626"/>
      <c r="DC13" s="626"/>
      <c r="DD13" s="632">
        <v>238373</v>
      </c>
      <c r="DE13" s="624"/>
      <c r="DF13" s="624"/>
      <c r="DG13" s="624"/>
      <c r="DH13" s="624"/>
      <c r="DI13" s="624"/>
      <c r="DJ13" s="624"/>
      <c r="DK13" s="624"/>
      <c r="DL13" s="624"/>
      <c r="DM13" s="624"/>
      <c r="DN13" s="624"/>
      <c r="DO13" s="624"/>
      <c r="DP13" s="625"/>
      <c r="DQ13" s="632">
        <v>486387</v>
      </c>
      <c r="DR13" s="624"/>
      <c r="DS13" s="624"/>
      <c r="DT13" s="624"/>
      <c r="DU13" s="624"/>
      <c r="DV13" s="624"/>
      <c r="DW13" s="624"/>
      <c r="DX13" s="624"/>
      <c r="DY13" s="624"/>
      <c r="DZ13" s="624"/>
      <c r="EA13" s="624"/>
      <c r="EB13" s="624"/>
      <c r="EC13" s="633"/>
    </row>
    <row r="14" spans="2:143" ht="11.25" customHeight="1" x14ac:dyDescent="0.15">
      <c r="B14" s="620" t="s">
        <v>244</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90687</v>
      </c>
      <c r="BH14" s="624"/>
      <c r="BI14" s="624"/>
      <c r="BJ14" s="624"/>
      <c r="BK14" s="624"/>
      <c r="BL14" s="624"/>
      <c r="BM14" s="624"/>
      <c r="BN14" s="625"/>
      <c r="BO14" s="626">
        <v>2.2000000000000002</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427257</v>
      </c>
      <c r="CS14" s="624"/>
      <c r="CT14" s="624"/>
      <c r="CU14" s="624"/>
      <c r="CV14" s="624"/>
      <c r="CW14" s="624"/>
      <c r="CX14" s="624"/>
      <c r="CY14" s="625"/>
      <c r="CZ14" s="626">
        <v>4</v>
      </c>
      <c r="DA14" s="626"/>
      <c r="DB14" s="626"/>
      <c r="DC14" s="626"/>
      <c r="DD14" s="632">
        <v>1727</v>
      </c>
      <c r="DE14" s="624"/>
      <c r="DF14" s="624"/>
      <c r="DG14" s="624"/>
      <c r="DH14" s="624"/>
      <c r="DI14" s="624"/>
      <c r="DJ14" s="624"/>
      <c r="DK14" s="624"/>
      <c r="DL14" s="624"/>
      <c r="DM14" s="624"/>
      <c r="DN14" s="624"/>
      <c r="DO14" s="624"/>
      <c r="DP14" s="625"/>
      <c r="DQ14" s="632">
        <v>421820</v>
      </c>
      <c r="DR14" s="624"/>
      <c r="DS14" s="624"/>
      <c r="DT14" s="624"/>
      <c r="DU14" s="624"/>
      <c r="DV14" s="624"/>
      <c r="DW14" s="624"/>
      <c r="DX14" s="624"/>
      <c r="DY14" s="624"/>
      <c r="DZ14" s="624"/>
      <c r="EA14" s="624"/>
      <c r="EB14" s="624"/>
      <c r="EC14" s="633"/>
    </row>
    <row r="15" spans="2:143" ht="11.25" customHeight="1" x14ac:dyDescent="0.15">
      <c r="B15" s="620" t="s">
        <v>247</v>
      </c>
      <c r="C15" s="621"/>
      <c r="D15" s="621"/>
      <c r="E15" s="621"/>
      <c r="F15" s="621"/>
      <c r="G15" s="621"/>
      <c r="H15" s="621"/>
      <c r="I15" s="621"/>
      <c r="J15" s="621"/>
      <c r="K15" s="621"/>
      <c r="L15" s="621"/>
      <c r="M15" s="621"/>
      <c r="N15" s="621"/>
      <c r="O15" s="621"/>
      <c r="P15" s="621"/>
      <c r="Q15" s="622"/>
      <c r="R15" s="623">
        <v>15896</v>
      </c>
      <c r="S15" s="624"/>
      <c r="T15" s="624"/>
      <c r="U15" s="624"/>
      <c r="V15" s="624"/>
      <c r="W15" s="624"/>
      <c r="X15" s="624"/>
      <c r="Y15" s="625"/>
      <c r="Z15" s="626">
        <v>0.1</v>
      </c>
      <c r="AA15" s="626"/>
      <c r="AB15" s="626"/>
      <c r="AC15" s="626"/>
      <c r="AD15" s="627">
        <v>15896</v>
      </c>
      <c r="AE15" s="627"/>
      <c r="AF15" s="627"/>
      <c r="AG15" s="627"/>
      <c r="AH15" s="627"/>
      <c r="AI15" s="627"/>
      <c r="AJ15" s="627"/>
      <c r="AK15" s="627"/>
      <c r="AL15" s="628">
        <v>0.2</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163675</v>
      </c>
      <c r="BH15" s="624"/>
      <c r="BI15" s="624"/>
      <c r="BJ15" s="624"/>
      <c r="BK15" s="624"/>
      <c r="BL15" s="624"/>
      <c r="BM15" s="624"/>
      <c r="BN15" s="625"/>
      <c r="BO15" s="626">
        <v>4</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2418578</v>
      </c>
      <c r="CS15" s="624"/>
      <c r="CT15" s="624"/>
      <c r="CU15" s="624"/>
      <c r="CV15" s="624"/>
      <c r="CW15" s="624"/>
      <c r="CX15" s="624"/>
      <c r="CY15" s="625"/>
      <c r="CZ15" s="626">
        <v>22.4</v>
      </c>
      <c r="DA15" s="626"/>
      <c r="DB15" s="626"/>
      <c r="DC15" s="626"/>
      <c r="DD15" s="632">
        <v>990737</v>
      </c>
      <c r="DE15" s="624"/>
      <c r="DF15" s="624"/>
      <c r="DG15" s="624"/>
      <c r="DH15" s="624"/>
      <c r="DI15" s="624"/>
      <c r="DJ15" s="624"/>
      <c r="DK15" s="624"/>
      <c r="DL15" s="624"/>
      <c r="DM15" s="624"/>
      <c r="DN15" s="624"/>
      <c r="DO15" s="624"/>
      <c r="DP15" s="625"/>
      <c r="DQ15" s="632">
        <v>1342405</v>
      </c>
      <c r="DR15" s="624"/>
      <c r="DS15" s="624"/>
      <c r="DT15" s="624"/>
      <c r="DU15" s="624"/>
      <c r="DV15" s="624"/>
      <c r="DW15" s="624"/>
      <c r="DX15" s="624"/>
      <c r="DY15" s="624"/>
      <c r="DZ15" s="624"/>
      <c r="EA15" s="624"/>
      <c r="EB15" s="624"/>
      <c r="EC15" s="633"/>
    </row>
    <row r="16" spans="2:143" ht="11.25" customHeight="1" x14ac:dyDescent="0.15">
      <c r="B16" s="620" t="s">
        <v>250</v>
      </c>
      <c r="C16" s="621"/>
      <c r="D16" s="621"/>
      <c r="E16" s="621"/>
      <c r="F16" s="621"/>
      <c r="G16" s="621"/>
      <c r="H16" s="621"/>
      <c r="I16" s="621"/>
      <c r="J16" s="621"/>
      <c r="K16" s="621"/>
      <c r="L16" s="621"/>
      <c r="M16" s="621"/>
      <c r="N16" s="621"/>
      <c r="O16" s="621"/>
      <c r="P16" s="621"/>
      <c r="Q16" s="622"/>
      <c r="R16" s="623">
        <v>78123</v>
      </c>
      <c r="S16" s="624"/>
      <c r="T16" s="624"/>
      <c r="U16" s="624"/>
      <c r="V16" s="624"/>
      <c r="W16" s="624"/>
      <c r="X16" s="624"/>
      <c r="Y16" s="625"/>
      <c r="Z16" s="626">
        <v>0.7</v>
      </c>
      <c r="AA16" s="626"/>
      <c r="AB16" s="626"/>
      <c r="AC16" s="626"/>
      <c r="AD16" s="627">
        <v>78123</v>
      </c>
      <c r="AE16" s="627"/>
      <c r="AF16" s="627"/>
      <c r="AG16" s="627"/>
      <c r="AH16" s="627"/>
      <c r="AI16" s="627"/>
      <c r="AJ16" s="627"/>
      <c r="AK16" s="627"/>
      <c r="AL16" s="628">
        <v>1.1000000000000001</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t="s">
        <v>122</v>
      </c>
      <c r="CS16" s="624"/>
      <c r="CT16" s="624"/>
      <c r="CU16" s="624"/>
      <c r="CV16" s="624"/>
      <c r="CW16" s="624"/>
      <c r="CX16" s="624"/>
      <c r="CY16" s="625"/>
      <c r="CZ16" s="626" t="s">
        <v>122</v>
      </c>
      <c r="DA16" s="626"/>
      <c r="DB16" s="626"/>
      <c r="DC16" s="626"/>
      <c r="DD16" s="632" t="s">
        <v>122</v>
      </c>
      <c r="DE16" s="624"/>
      <c r="DF16" s="624"/>
      <c r="DG16" s="624"/>
      <c r="DH16" s="624"/>
      <c r="DI16" s="624"/>
      <c r="DJ16" s="624"/>
      <c r="DK16" s="624"/>
      <c r="DL16" s="624"/>
      <c r="DM16" s="624"/>
      <c r="DN16" s="624"/>
      <c r="DO16" s="624"/>
      <c r="DP16" s="625"/>
      <c r="DQ16" s="632" t="s">
        <v>122</v>
      </c>
      <c r="DR16" s="624"/>
      <c r="DS16" s="624"/>
      <c r="DT16" s="624"/>
      <c r="DU16" s="624"/>
      <c r="DV16" s="624"/>
      <c r="DW16" s="624"/>
      <c r="DX16" s="624"/>
      <c r="DY16" s="624"/>
      <c r="DZ16" s="624"/>
      <c r="EA16" s="624"/>
      <c r="EB16" s="624"/>
      <c r="EC16" s="633"/>
    </row>
    <row r="17" spans="2:133" ht="11.25" customHeight="1" x14ac:dyDescent="0.15">
      <c r="B17" s="620" t="s">
        <v>253</v>
      </c>
      <c r="C17" s="621"/>
      <c r="D17" s="621"/>
      <c r="E17" s="621"/>
      <c r="F17" s="621"/>
      <c r="G17" s="621"/>
      <c r="H17" s="621"/>
      <c r="I17" s="621"/>
      <c r="J17" s="621"/>
      <c r="K17" s="621"/>
      <c r="L17" s="621"/>
      <c r="M17" s="621"/>
      <c r="N17" s="621"/>
      <c r="O17" s="621"/>
      <c r="P17" s="621"/>
      <c r="Q17" s="622"/>
      <c r="R17" s="623">
        <v>179313</v>
      </c>
      <c r="S17" s="624"/>
      <c r="T17" s="624"/>
      <c r="U17" s="624"/>
      <c r="V17" s="624"/>
      <c r="W17" s="624"/>
      <c r="X17" s="624"/>
      <c r="Y17" s="625"/>
      <c r="Z17" s="626">
        <v>1.5</v>
      </c>
      <c r="AA17" s="626"/>
      <c r="AB17" s="626"/>
      <c r="AC17" s="626"/>
      <c r="AD17" s="627">
        <v>179313</v>
      </c>
      <c r="AE17" s="627"/>
      <c r="AF17" s="627"/>
      <c r="AG17" s="627"/>
      <c r="AH17" s="627"/>
      <c r="AI17" s="627"/>
      <c r="AJ17" s="627"/>
      <c r="AK17" s="627"/>
      <c r="AL17" s="628">
        <v>2.6</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617131</v>
      </c>
      <c r="CS17" s="624"/>
      <c r="CT17" s="624"/>
      <c r="CU17" s="624"/>
      <c r="CV17" s="624"/>
      <c r="CW17" s="624"/>
      <c r="CX17" s="624"/>
      <c r="CY17" s="625"/>
      <c r="CZ17" s="626">
        <v>5.7</v>
      </c>
      <c r="DA17" s="626"/>
      <c r="DB17" s="626"/>
      <c r="DC17" s="626"/>
      <c r="DD17" s="632" t="s">
        <v>122</v>
      </c>
      <c r="DE17" s="624"/>
      <c r="DF17" s="624"/>
      <c r="DG17" s="624"/>
      <c r="DH17" s="624"/>
      <c r="DI17" s="624"/>
      <c r="DJ17" s="624"/>
      <c r="DK17" s="624"/>
      <c r="DL17" s="624"/>
      <c r="DM17" s="624"/>
      <c r="DN17" s="624"/>
      <c r="DO17" s="624"/>
      <c r="DP17" s="625"/>
      <c r="DQ17" s="632">
        <v>614310</v>
      </c>
      <c r="DR17" s="624"/>
      <c r="DS17" s="624"/>
      <c r="DT17" s="624"/>
      <c r="DU17" s="624"/>
      <c r="DV17" s="624"/>
      <c r="DW17" s="624"/>
      <c r="DX17" s="624"/>
      <c r="DY17" s="624"/>
      <c r="DZ17" s="624"/>
      <c r="EA17" s="624"/>
      <c r="EB17" s="624"/>
      <c r="EC17" s="633"/>
    </row>
    <row r="18" spans="2:133" ht="11.25" customHeight="1" x14ac:dyDescent="0.15">
      <c r="B18" s="620" t="s">
        <v>256</v>
      </c>
      <c r="C18" s="621"/>
      <c r="D18" s="621"/>
      <c r="E18" s="621"/>
      <c r="F18" s="621"/>
      <c r="G18" s="621"/>
      <c r="H18" s="621"/>
      <c r="I18" s="621"/>
      <c r="J18" s="621"/>
      <c r="K18" s="621"/>
      <c r="L18" s="621"/>
      <c r="M18" s="621"/>
      <c r="N18" s="621"/>
      <c r="O18" s="621"/>
      <c r="P18" s="621"/>
      <c r="Q18" s="622"/>
      <c r="R18" s="623">
        <v>42453</v>
      </c>
      <c r="S18" s="624"/>
      <c r="T18" s="624"/>
      <c r="U18" s="624"/>
      <c r="V18" s="624"/>
      <c r="W18" s="624"/>
      <c r="X18" s="624"/>
      <c r="Y18" s="625"/>
      <c r="Z18" s="626">
        <v>0.4</v>
      </c>
      <c r="AA18" s="626"/>
      <c r="AB18" s="626"/>
      <c r="AC18" s="626"/>
      <c r="AD18" s="627">
        <v>42453</v>
      </c>
      <c r="AE18" s="627"/>
      <c r="AF18" s="627"/>
      <c r="AG18" s="627"/>
      <c r="AH18" s="627"/>
      <c r="AI18" s="627"/>
      <c r="AJ18" s="627"/>
      <c r="AK18" s="627"/>
      <c r="AL18" s="628">
        <v>0.6</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15">
      <c r="B19" s="620" t="s">
        <v>259</v>
      </c>
      <c r="C19" s="621"/>
      <c r="D19" s="621"/>
      <c r="E19" s="621"/>
      <c r="F19" s="621"/>
      <c r="G19" s="621"/>
      <c r="H19" s="621"/>
      <c r="I19" s="621"/>
      <c r="J19" s="621"/>
      <c r="K19" s="621"/>
      <c r="L19" s="621"/>
      <c r="M19" s="621"/>
      <c r="N19" s="621"/>
      <c r="O19" s="621"/>
      <c r="P19" s="621"/>
      <c r="Q19" s="622"/>
      <c r="R19" s="623">
        <v>126181</v>
      </c>
      <c r="S19" s="624"/>
      <c r="T19" s="624"/>
      <c r="U19" s="624"/>
      <c r="V19" s="624"/>
      <c r="W19" s="624"/>
      <c r="X19" s="624"/>
      <c r="Y19" s="625"/>
      <c r="Z19" s="626">
        <v>1.1000000000000001</v>
      </c>
      <c r="AA19" s="626"/>
      <c r="AB19" s="626"/>
      <c r="AC19" s="626"/>
      <c r="AD19" s="627">
        <v>126181</v>
      </c>
      <c r="AE19" s="627"/>
      <c r="AF19" s="627"/>
      <c r="AG19" s="627"/>
      <c r="AH19" s="627"/>
      <c r="AI19" s="627"/>
      <c r="AJ19" s="627"/>
      <c r="AK19" s="627"/>
      <c r="AL19" s="628">
        <v>1.8</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t="s">
        <v>122</v>
      </c>
      <c r="BH19" s="624"/>
      <c r="BI19" s="624"/>
      <c r="BJ19" s="624"/>
      <c r="BK19" s="624"/>
      <c r="BL19" s="624"/>
      <c r="BM19" s="624"/>
      <c r="BN19" s="625"/>
      <c r="BO19" s="626" t="s">
        <v>122</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262</v>
      </c>
      <c r="C20" s="637"/>
      <c r="D20" s="637"/>
      <c r="E20" s="637"/>
      <c r="F20" s="637"/>
      <c r="G20" s="637"/>
      <c r="H20" s="637"/>
      <c r="I20" s="637"/>
      <c r="J20" s="637"/>
      <c r="K20" s="637"/>
      <c r="L20" s="637"/>
      <c r="M20" s="637"/>
      <c r="N20" s="637"/>
      <c r="O20" s="637"/>
      <c r="P20" s="637"/>
      <c r="Q20" s="638"/>
      <c r="R20" s="623">
        <v>10679</v>
      </c>
      <c r="S20" s="624"/>
      <c r="T20" s="624"/>
      <c r="U20" s="624"/>
      <c r="V20" s="624"/>
      <c r="W20" s="624"/>
      <c r="X20" s="624"/>
      <c r="Y20" s="625"/>
      <c r="Z20" s="626">
        <v>0.1</v>
      </c>
      <c r="AA20" s="626"/>
      <c r="AB20" s="626"/>
      <c r="AC20" s="626"/>
      <c r="AD20" s="627">
        <v>10679</v>
      </c>
      <c r="AE20" s="627"/>
      <c r="AF20" s="627"/>
      <c r="AG20" s="627"/>
      <c r="AH20" s="627"/>
      <c r="AI20" s="627"/>
      <c r="AJ20" s="627"/>
      <c r="AK20" s="627"/>
      <c r="AL20" s="628">
        <v>0.2</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t="s">
        <v>122</v>
      </c>
      <c r="BH20" s="624"/>
      <c r="BI20" s="624"/>
      <c r="BJ20" s="624"/>
      <c r="BK20" s="624"/>
      <c r="BL20" s="624"/>
      <c r="BM20" s="624"/>
      <c r="BN20" s="625"/>
      <c r="BO20" s="626" t="s">
        <v>122</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10812925</v>
      </c>
      <c r="CS20" s="624"/>
      <c r="CT20" s="624"/>
      <c r="CU20" s="624"/>
      <c r="CV20" s="624"/>
      <c r="CW20" s="624"/>
      <c r="CX20" s="624"/>
      <c r="CY20" s="625"/>
      <c r="CZ20" s="626">
        <v>100</v>
      </c>
      <c r="DA20" s="626"/>
      <c r="DB20" s="626"/>
      <c r="DC20" s="626"/>
      <c r="DD20" s="632">
        <v>1390562</v>
      </c>
      <c r="DE20" s="624"/>
      <c r="DF20" s="624"/>
      <c r="DG20" s="624"/>
      <c r="DH20" s="624"/>
      <c r="DI20" s="624"/>
      <c r="DJ20" s="624"/>
      <c r="DK20" s="624"/>
      <c r="DL20" s="624"/>
      <c r="DM20" s="624"/>
      <c r="DN20" s="624"/>
      <c r="DO20" s="624"/>
      <c r="DP20" s="625"/>
      <c r="DQ20" s="632">
        <v>7541419</v>
      </c>
      <c r="DR20" s="624"/>
      <c r="DS20" s="624"/>
      <c r="DT20" s="624"/>
      <c r="DU20" s="624"/>
      <c r="DV20" s="624"/>
      <c r="DW20" s="624"/>
      <c r="DX20" s="624"/>
      <c r="DY20" s="624"/>
      <c r="DZ20" s="624"/>
      <c r="EA20" s="624"/>
      <c r="EB20" s="624"/>
      <c r="EC20" s="633"/>
    </row>
    <row r="21" spans="2:133" ht="11.25" customHeight="1" x14ac:dyDescent="0.15">
      <c r="B21" s="620" t="s">
        <v>265</v>
      </c>
      <c r="C21" s="621"/>
      <c r="D21" s="621"/>
      <c r="E21" s="621"/>
      <c r="F21" s="621"/>
      <c r="G21" s="621"/>
      <c r="H21" s="621"/>
      <c r="I21" s="621"/>
      <c r="J21" s="621"/>
      <c r="K21" s="621"/>
      <c r="L21" s="621"/>
      <c r="M21" s="621"/>
      <c r="N21" s="621"/>
      <c r="O21" s="621"/>
      <c r="P21" s="621"/>
      <c r="Q21" s="622"/>
      <c r="R21" s="623">
        <v>1767454</v>
      </c>
      <c r="S21" s="624"/>
      <c r="T21" s="624"/>
      <c r="U21" s="624"/>
      <c r="V21" s="624"/>
      <c r="W21" s="624"/>
      <c r="X21" s="624"/>
      <c r="Y21" s="625"/>
      <c r="Z21" s="626">
        <v>15</v>
      </c>
      <c r="AA21" s="626"/>
      <c r="AB21" s="626"/>
      <c r="AC21" s="626"/>
      <c r="AD21" s="627">
        <v>1601576</v>
      </c>
      <c r="AE21" s="627"/>
      <c r="AF21" s="627"/>
      <c r="AG21" s="627"/>
      <c r="AH21" s="627"/>
      <c r="AI21" s="627"/>
      <c r="AJ21" s="627"/>
      <c r="AK21" s="627"/>
      <c r="AL21" s="628">
        <v>23.2</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t="s">
        <v>122</v>
      </c>
      <c r="BH21" s="624"/>
      <c r="BI21" s="624"/>
      <c r="BJ21" s="624"/>
      <c r="BK21" s="624"/>
      <c r="BL21" s="624"/>
      <c r="BM21" s="624"/>
      <c r="BN21" s="625"/>
      <c r="BO21" s="626" t="s">
        <v>122</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267</v>
      </c>
      <c r="C22" s="621"/>
      <c r="D22" s="621"/>
      <c r="E22" s="621"/>
      <c r="F22" s="621"/>
      <c r="G22" s="621"/>
      <c r="H22" s="621"/>
      <c r="I22" s="621"/>
      <c r="J22" s="621"/>
      <c r="K22" s="621"/>
      <c r="L22" s="621"/>
      <c r="M22" s="621"/>
      <c r="N22" s="621"/>
      <c r="O22" s="621"/>
      <c r="P22" s="621"/>
      <c r="Q22" s="622"/>
      <c r="R22" s="623">
        <v>1601576</v>
      </c>
      <c r="S22" s="624"/>
      <c r="T22" s="624"/>
      <c r="U22" s="624"/>
      <c r="V22" s="624"/>
      <c r="W22" s="624"/>
      <c r="X22" s="624"/>
      <c r="Y22" s="625"/>
      <c r="Z22" s="626">
        <v>13.5</v>
      </c>
      <c r="AA22" s="626"/>
      <c r="AB22" s="626"/>
      <c r="AC22" s="626"/>
      <c r="AD22" s="627">
        <v>1601576</v>
      </c>
      <c r="AE22" s="627"/>
      <c r="AF22" s="627"/>
      <c r="AG22" s="627"/>
      <c r="AH22" s="627"/>
      <c r="AI22" s="627"/>
      <c r="AJ22" s="627"/>
      <c r="AK22" s="627"/>
      <c r="AL22" s="628">
        <v>23.2</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270</v>
      </c>
      <c r="C23" s="621"/>
      <c r="D23" s="621"/>
      <c r="E23" s="621"/>
      <c r="F23" s="621"/>
      <c r="G23" s="621"/>
      <c r="H23" s="621"/>
      <c r="I23" s="621"/>
      <c r="J23" s="621"/>
      <c r="K23" s="621"/>
      <c r="L23" s="621"/>
      <c r="M23" s="621"/>
      <c r="N23" s="621"/>
      <c r="O23" s="621"/>
      <c r="P23" s="621"/>
      <c r="Q23" s="622"/>
      <c r="R23" s="623">
        <v>165878</v>
      </c>
      <c r="S23" s="624"/>
      <c r="T23" s="624"/>
      <c r="U23" s="624"/>
      <c r="V23" s="624"/>
      <c r="W23" s="624"/>
      <c r="X23" s="624"/>
      <c r="Y23" s="625"/>
      <c r="Z23" s="626">
        <v>1.4</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15">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4792977</v>
      </c>
      <c r="CS24" s="613"/>
      <c r="CT24" s="613"/>
      <c r="CU24" s="613"/>
      <c r="CV24" s="613"/>
      <c r="CW24" s="613"/>
      <c r="CX24" s="613"/>
      <c r="CY24" s="614"/>
      <c r="CZ24" s="617">
        <v>44.3</v>
      </c>
      <c r="DA24" s="618"/>
      <c r="DB24" s="618"/>
      <c r="DC24" s="634"/>
      <c r="DD24" s="655">
        <v>3476976</v>
      </c>
      <c r="DE24" s="613"/>
      <c r="DF24" s="613"/>
      <c r="DG24" s="613"/>
      <c r="DH24" s="613"/>
      <c r="DI24" s="613"/>
      <c r="DJ24" s="613"/>
      <c r="DK24" s="614"/>
      <c r="DL24" s="655">
        <v>3104531</v>
      </c>
      <c r="DM24" s="613"/>
      <c r="DN24" s="613"/>
      <c r="DO24" s="613"/>
      <c r="DP24" s="613"/>
      <c r="DQ24" s="613"/>
      <c r="DR24" s="613"/>
      <c r="DS24" s="613"/>
      <c r="DT24" s="613"/>
      <c r="DU24" s="613"/>
      <c r="DV24" s="614"/>
      <c r="DW24" s="617">
        <v>44.9</v>
      </c>
      <c r="DX24" s="618"/>
      <c r="DY24" s="618"/>
      <c r="DZ24" s="618"/>
      <c r="EA24" s="618"/>
      <c r="EB24" s="618"/>
      <c r="EC24" s="619"/>
    </row>
    <row r="25" spans="2:133" ht="11.25" customHeight="1" x14ac:dyDescent="0.15">
      <c r="B25" s="620" t="s">
        <v>280</v>
      </c>
      <c r="C25" s="621"/>
      <c r="D25" s="621"/>
      <c r="E25" s="621"/>
      <c r="F25" s="621"/>
      <c r="G25" s="621"/>
      <c r="H25" s="621"/>
      <c r="I25" s="621"/>
      <c r="J25" s="621"/>
      <c r="K25" s="621"/>
      <c r="L25" s="621"/>
      <c r="M25" s="621"/>
      <c r="N25" s="621"/>
      <c r="O25" s="621"/>
      <c r="P25" s="621"/>
      <c r="Q25" s="622"/>
      <c r="R25" s="623">
        <v>7041906</v>
      </c>
      <c r="S25" s="624"/>
      <c r="T25" s="624"/>
      <c r="U25" s="624"/>
      <c r="V25" s="624"/>
      <c r="W25" s="624"/>
      <c r="X25" s="624"/>
      <c r="Y25" s="625"/>
      <c r="Z25" s="626">
        <v>59.6</v>
      </c>
      <c r="AA25" s="626"/>
      <c r="AB25" s="626"/>
      <c r="AC25" s="626"/>
      <c r="AD25" s="627">
        <v>6876028</v>
      </c>
      <c r="AE25" s="627"/>
      <c r="AF25" s="627"/>
      <c r="AG25" s="627"/>
      <c r="AH25" s="627"/>
      <c r="AI25" s="627"/>
      <c r="AJ25" s="627"/>
      <c r="AK25" s="627"/>
      <c r="AL25" s="628">
        <v>99.8</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2228383</v>
      </c>
      <c r="CS25" s="656"/>
      <c r="CT25" s="656"/>
      <c r="CU25" s="656"/>
      <c r="CV25" s="656"/>
      <c r="CW25" s="656"/>
      <c r="CX25" s="656"/>
      <c r="CY25" s="657"/>
      <c r="CZ25" s="628">
        <v>20.6</v>
      </c>
      <c r="DA25" s="653"/>
      <c r="DB25" s="653"/>
      <c r="DC25" s="658"/>
      <c r="DD25" s="632">
        <v>2041662</v>
      </c>
      <c r="DE25" s="656"/>
      <c r="DF25" s="656"/>
      <c r="DG25" s="656"/>
      <c r="DH25" s="656"/>
      <c r="DI25" s="656"/>
      <c r="DJ25" s="656"/>
      <c r="DK25" s="657"/>
      <c r="DL25" s="632">
        <v>2037937</v>
      </c>
      <c r="DM25" s="656"/>
      <c r="DN25" s="656"/>
      <c r="DO25" s="656"/>
      <c r="DP25" s="656"/>
      <c r="DQ25" s="656"/>
      <c r="DR25" s="656"/>
      <c r="DS25" s="656"/>
      <c r="DT25" s="656"/>
      <c r="DU25" s="656"/>
      <c r="DV25" s="657"/>
      <c r="DW25" s="628">
        <v>29.5</v>
      </c>
      <c r="DX25" s="653"/>
      <c r="DY25" s="653"/>
      <c r="DZ25" s="653"/>
      <c r="EA25" s="653"/>
      <c r="EB25" s="653"/>
      <c r="EC25" s="654"/>
    </row>
    <row r="26" spans="2:133" ht="11.25" customHeight="1" x14ac:dyDescent="0.15">
      <c r="B26" s="620" t="s">
        <v>283</v>
      </c>
      <c r="C26" s="621"/>
      <c r="D26" s="621"/>
      <c r="E26" s="621"/>
      <c r="F26" s="621"/>
      <c r="G26" s="621"/>
      <c r="H26" s="621"/>
      <c r="I26" s="621"/>
      <c r="J26" s="621"/>
      <c r="K26" s="621"/>
      <c r="L26" s="621"/>
      <c r="M26" s="621"/>
      <c r="N26" s="621"/>
      <c r="O26" s="621"/>
      <c r="P26" s="621"/>
      <c r="Q26" s="622"/>
      <c r="R26" s="623">
        <v>1923</v>
      </c>
      <c r="S26" s="624"/>
      <c r="T26" s="624"/>
      <c r="U26" s="624"/>
      <c r="V26" s="624"/>
      <c r="W26" s="624"/>
      <c r="X26" s="624"/>
      <c r="Y26" s="625"/>
      <c r="Z26" s="626">
        <v>0</v>
      </c>
      <c r="AA26" s="626"/>
      <c r="AB26" s="626"/>
      <c r="AC26" s="626"/>
      <c r="AD26" s="627">
        <v>1923</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1263298</v>
      </c>
      <c r="CS26" s="624"/>
      <c r="CT26" s="624"/>
      <c r="CU26" s="624"/>
      <c r="CV26" s="624"/>
      <c r="CW26" s="624"/>
      <c r="CX26" s="624"/>
      <c r="CY26" s="625"/>
      <c r="CZ26" s="628">
        <v>11.7</v>
      </c>
      <c r="DA26" s="653"/>
      <c r="DB26" s="653"/>
      <c r="DC26" s="658"/>
      <c r="DD26" s="632">
        <v>1076577</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3"/>
      <c r="DY26" s="653"/>
      <c r="DZ26" s="653"/>
      <c r="EA26" s="653"/>
      <c r="EB26" s="653"/>
      <c r="EC26" s="654"/>
    </row>
    <row r="27" spans="2:133" ht="11.25" customHeight="1" x14ac:dyDescent="0.15">
      <c r="B27" s="620" t="s">
        <v>286</v>
      </c>
      <c r="C27" s="621"/>
      <c r="D27" s="621"/>
      <c r="E27" s="621"/>
      <c r="F27" s="621"/>
      <c r="G27" s="621"/>
      <c r="H27" s="621"/>
      <c r="I27" s="621"/>
      <c r="J27" s="621"/>
      <c r="K27" s="621"/>
      <c r="L27" s="621"/>
      <c r="M27" s="621"/>
      <c r="N27" s="621"/>
      <c r="O27" s="621"/>
      <c r="P27" s="621"/>
      <c r="Q27" s="622"/>
      <c r="R27" s="623">
        <v>4694</v>
      </c>
      <c r="S27" s="624"/>
      <c r="T27" s="624"/>
      <c r="U27" s="624"/>
      <c r="V27" s="624"/>
      <c r="W27" s="624"/>
      <c r="X27" s="624"/>
      <c r="Y27" s="625"/>
      <c r="Z27" s="626">
        <v>0</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4103118</v>
      </c>
      <c r="BH27" s="624"/>
      <c r="BI27" s="624"/>
      <c r="BJ27" s="624"/>
      <c r="BK27" s="624"/>
      <c r="BL27" s="624"/>
      <c r="BM27" s="624"/>
      <c r="BN27" s="625"/>
      <c r="BO27" s="626">
        <v>100</v>
      </c>
      <c r="BP27" s="626"/>
      <c r="BQ27" s="626"/>
      <c r="BR27" s="626"/>
      <c r="BS27" s="627" t="s">
        <v>122</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1947463</v>
      </c>
      <c r="CS27" s="656"/>
      <c r="CT27" s="656"/>
      <c r="CU27" s="656"/>
      <c r="CV27" s="656"/>
      <c r="CW27" s="656"/>
      <c r="CX27" s="656"/>
      <c r="CY27" s="657"/>
      <c r="CZ27" s="628">
        <v>18</v>
      </c>
      <c r="DA27" s="653"/>
      <c r="DB27" s="653"/>
      <c r="DC27" s="658"/>
      <c r="DD27" s="632">
        <v>821004</v>
      </c>
      <c r="DE27" s="656"/>
      <c r="DF27" s="656"/>
      <c r="DG27" s="656"/>
      <c r="DH27" s="656"/>
      <c r="DI27" s="656"/>
      <c r="DJ27" s="656"/>
      <c r="DK27" s="657"/>
      <c r="DL27" s="632">
        <v>452284</v>
      </c>
      <c r="DM27" s="656"/>
      <c r="DN27" s="656"/>
      <c r="DO27" s="656"/>
      <c r="DP27" s="656"/>
      <c r="DQ27" s="656"/>
      <c r="DR27" s="656"/>
      <c r="DS27" s="656"/>
      <c r="DT27" s="656"/>
      <c r="DU27" s="656"/>
      <c r="DV27" s="657"/>
      <c r="DW27" s="628">
        <v>6.5</v>
      </c>
      <c r="DX27" s="653"/>
      <c r="DY27" s="653"/>
      <c r="DZ27" s="653"/>
      <c r="EA27" s="653"/>
      <c r="EB27" s="653"/>
      <c r="EC27" s="654"/>
    </row>
    <row r="28" spans="2:133" ht="11.25" customHeight="1" x14ac:dyDescent="0.15">
      <c r="B28" s="620" t="s">
        <v>289</v>
      </c>
      <c r="C28" s="621"/>
      <c r="D28" s="621"/>
      <c r="E28" s="621"/>
      <c r="F28" s="621"/>
      <c r="G28" s="621"/>
      <c r="H28" s="621"/>
      <c r="I28" s="621"/>
      <c r="J28" s="621"/>
      <c r="K28" s="621"/>
      <c r="L28" s="621"/>
      <c r="M28" s="621"/>
      <c r="N28" s="621"/>
      <c r="O28" s="621"/>
      <c r="P28" s="621"/>
      <c r="Q28" s="622"/>
      <c r="R28" s="623">
        <v>116789</v>
      </c>
      <c r="S28" s="624"/>
      <c r="T28" s="624"/>
      <c r="U28" s="624"/>
      <c r="V28" s="624"/>
      <c r="W28" s="624"/>
      <c r="X28" s="624"/>
      <c r="Y28" s="625"/>
      <c r="Z28" s="626">
        <v>1</v>
      </c>
      <c r="AA28" s="626"/>
      <c r="AB28" s="626"/>
      <c r="AC28" s="626"/>
      <c r="AD28" s="627">
        <v>3801</v>
      </c>
      <c r="AE28" s="627"/>
      <c r="AF28" s="627"/>
      <c r="AG28" s="627"/>
      <c r="AH28" s="627"/>
      <c r="AI28" s="627"/>
      <c r="AJ28" s="627"/>
      <c r="AK28" s="627"/>
      <c r="AL28" s="628">
        <v>0.1</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617131</v>
      </c>
      <c r="CS28" s="624"/>
      <c r="CT28" s="624"/>
      <c r="CU28" s="624"/>
      <c r="CV28" s="624"/>
      <c r="CW28" s="624"/>
      <c r="CX28" s="624"/>
      <c r="CY28" s="625"/>
      <c r="CZ28" s="628">
        <v>5.7</v>
      </c>
      <c r="DA28" s="653"/>
      <c r="DB28" s="653"/>
      <c r="DC28" s="658"/>
      <c r="DD28" s="632">
        <v>614310</v>
      </c>
      <c r="DE28" s="624"/>
      <c r="DF28" s="624"/>
      <c r="DG28" s="624"/>
      <c r="DH28" s="624"/>
      <c r="DI28" s="624"/>
      <c r="DJ28" s="624"/>
      <c r="DK28" s="625"/>
      <c r="DL28" s="632">
        <v>614310</v>
      </c>
      <c r="DM28" s="624"/>
      <c r="DN28" s="624"/>
      <c r="DO28" s="624"/>
      <c r="DP28" s="624"/>
      <c r="DQ28" s="624"/>
      <c r="DR28" s="624"/>
      <c r="DS28" s="624"/>
      <c r="DT28" s="624"/>
      <c r="DU28" s="624"/>
      <c r="DV28" s="625"/>
      <c r="DW28" s="628">
        <v>8.9</v>
      </c>
      <c r="DX28" s="653"/>
      <c r="DY28" s="653"/>
      <c r="DZ28" s="653"/>
      <c r="EA28" s="653"/>
      <c r="EB28" s="653"/>
      <c r="EC28" s="654"/>
    </row>
    <row r="29" spans="2:133" ht="11.25" customHeight="1" x14ac:dyDescent="0.15">
      <c r="B29" s="620" t="s">
        <v>291</v>
      </c>
      <c r="C29" s="621"/>
      <c r="D29" s="621"/>
      <c r="E29" s="621"/>
      <c r="F29" s="621"/>
      <c r="G29" s="621"/>
      <c r="H29" s="621"/>
      <c r="I29" s="621"/>
      <c r="J29" s="621"/>
      <c r="K29" s="621"/>
      <c r="L29" s="621"/>
      <c r="M29" s="621"/>
      <c r="N29" s="621"/>
      <c r="O29" s="621"/>
      <c r="P29" s="621"/>
      <c r="Q29" s="622"/>
      <c r="R29" s="623">
        <v>32165</v>
      </c>
      <c r="S29" s="624"/>
      <c r="T29" s="624"/>
      <c r="U29" s="624"/>
      <c r="V29" s="624"/>
      <c r="W29" s="624"/>
      <c r="X29" s="624"/>
      <c r="Y29" s="625"/>
      <c r="Z29" s="626">
        <v>0.3</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292</v>
      </c>
      <c r="CE29" s="662"/>
      <c r="CF29" s="620" t="s">
        <v>66</v>
      </c>
      <c r="CG29" s="621"/>
      <c r="CH29" s="621"/>
      <c r="CI29" s="621"/>
      <c r="CJ29" s="621"/>
      <c r="CK29" s="621"/>
      <c r="CL29" s="621"/>
      <c r="CM29" s="621"/>
      <c r="CN29" s="621"/>
      <c r="CO29" s="621"/>
      <c r="CP29" s="621"/>
      <c r="CQ29" s="622"/>
      <c r="CR29" s="623">
        <v>617131</v>
      </c>
      <c r="CS29" s="656"/>
      <c r="CT29" s="656"/>
      <c r="CU29" s="656"/>
      <c r="CV29" s="656"/>
      <c r="CW29" s="656"/>
      <c r="CX29" s="656"/>
      <c r="CY29" s="657"/>
      <c r="CZ29" s="628">
        <v>5.7</v>
      </c>
      <c r="DA29" s="653"/>
      <c r="DB29" s="653"/>
      <c r="DC29" s="658"/>
      <c r="DD29" s="632">
        <v>614310</v>
      </c>
      <c r="DE29" s="656"/>
      <c r="DF29" s="656"/>
      <c r="DG29" s="656"/>
      <c r="DH29" s="656"/>
      <c r="DI29" s="656"/>
      <c r="DJ29" s="656"/>
      <c r="DK29" s="657"/>
      <c r="DL29" s="632">
        <v>614310</v>
      </c>
      <c r="DM29" s="656"/>
      <c r="DN29" s="656"/>
      <c r="DO29" s="656"/>
      <c r="DP29" s="656"/>
      <c r="DQ29" s="656"/>
      <c r="DR29" s="656"/>
      <c r="DS29" s="656"/>
      <c r="DT29" s="656"/>
      <c r="DU29" s="656"/>
      <c r="DV29" s="657"/>
      <c r="DW29" s="628">
        <v>8.9</v>
      </c>
      <c r="DX29" s="653"/>
      <c r="DY29" s="653"/>
      <c r="DZ29" s="653"/>
      <c r="EA29" s="653"/>
      <c r="EB29" s="653"/>
      <c r="EC29" s="654"/>
    </row>
    <row r="30" spans="2:133" ht="11.25" customHeight="1" x14ac:dyDescent="0.15">
      <c r="B30" s="620" t="s">
        <v>293</v>
      </c>
      <c r="C30" s="621"/>
      <c r="D30" s="621"/>
      <c r="E30" s="621"/>
      <c r="F30" s="621"/>
      <c r="G30" s="621"/>
      <c r="H30" s="621"/>
      <c r="I30" s="621"/>
      <c r="J30" s="621"/>
      <c r="K30" s="621"/>
      <c r="L30" s="621"/>
      <c r="M30" s="621"/>
      <c r="N30" s="621"/>
      <c r="O30" s="621"/>
      <c r="P30" s="621"/>
      <c r="Q30" s="622"/>
      <c r="R30" s="623">
        <v>1480887</v>
      </c>
      <c r="S30" s="624"/>
      <c r="T30" s="624"/>
      <c r="U30" s="624"/>
      <c r="V30" s="624"/>
      <c r="W30" s="624"/>
      <c r="X30" s="624"/>
      <c r="Y30" s="625"/>
      <c r="Z30" s="626">
        <v>12.5</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59"/>
      <c r="BI30" s="659"/>
      <c r="BJ30" s="659"/>
      <c r="BK30" s="659"/>
      <c r="BL30" s="659"/>
      <c r="BM30" s="659"/>
      <c r="BN30" s="659"/>
      <c r="BO30" s="659"/>
      <c r="BP30" s="659"/>
      <c r="BQ30" s="660"/>
      <c r="BR30" s="605" t="s">
        <v>295</v>
      </c>
      <c r="BS30" s="659"/>
      <c r="BT30" s="659"/>
      <c r="BU30" s="659"/>
      <c r="BV30" s="659"/>
      <c r="BW30" s="659"/>
      <c r="BX30" s="659"/>
      <c r="BY30" s="659"/>
      <c r="BZ30" s="659"/>
      <c r="CA30" s="659"/>
      <c r="CB30" s="660"/>
      <c r="CD30" s="663"/>
      <c r="CE30" s="664"/>
      <c r="CF30" s="620" t="s">
        <v>296</v>
      </c>
      <c r="CG30" s="621"/>
      <c r="CH30" s="621"/>
      <c r="CI30" s="621"/>
      <c r="CJ30" s="621"/>
      <c r="CK30" s="621"/>
      <c r="CL30" s="621"/>
      <c r="CM30" s="621"/>
      <c r="CN30" s="621"/>
      <c r="CO30" s="621"/>
      <c r="CP30" s="621"/>
      <c r="CQ30" s="622"/>
      <c r="CR30" s="623">
        <v>599079</v>
      </c>
      <c r="CS30" s="624"/>
      <c r="CT30" s="624"/>
      <c r="CU30" s="624"/>
      <c r="CV30" s="624"/>
      <c r="CW30" s="624"/>
      <c r="CX30" s="624"/>
      <c r="CY30" s="625"/>
      <c r="CZ30" s="628">
        <v>5.5</v>
      </c>
      <c r="DA30" s="653"/>
      <c r="DB30" s="653"/>
      <c r="DC30" s="658"/>
      <c r="DD30" s="632">
        <v>596300</v>
      </c>
      <c r="DE30" s="624"/>
      <c r="DF30" s="624"/>
      <c r="DG30" s="624"/>
      <c r="DH30" s="624"/>
      <c r="DI30" s="624"/>
      <c r="DJ30" s="624"/>
      <c r="DK30" s="625"/>
      <c r="DL30" s="632">
        <v>596300</v>
      </c>
      <c r="DM30" s="624"/>
      <c r="DN30" s="624"/>
      <c r="DO30" s="624"/>
      <c r="DP30" s="624"/>
      <c r="DQ30" s="624"/>
      <c r="DR30" s="624"/>
      <c r="DS30" s="624"/>
      <c r="DT30" s="624"/>
      <c r="DU30" s="624"/>
      <c r="DV30" s="625"/>
      <c r="DW30" s="628">
        <v>8.6</v>
      </c>
      <c r="DX30" s="653"/>
      <c r="DY30" s="653"/>
      <c r="DZ30" s="653"/>
      <c r="EA30" s="653"/>
      <c r="EB30" s="653"/>
      <c r="EC30" s="654"/>
    </row>
    <row r="31" spans="2:133" ht="11.25" customHeight="1" x14ac:dyDescent="0.15">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71" t="s">
        <v>298</v>
      </c>
      <c r="AQ31" s="672"/>
      <c r="AR31" s="672"/>
      <c r="AS31" s="672"/>
      <c r="AT31" s="677" t="s">
        <v>299</v>
      </c>
      <c r="AU31" s="206"/>
      <c r="AV31" s="206"/>
      <c r="AW31" s="206"/>
      <c r="AX31" s="609" t="s">
        <v>177</v>
      </c>
      <c r="AY31" s="610"/>
      <c r="AZ31" s="610"/>
      <c r="BA31" s="610"/>
      <c r="BB31" s="610"/>
      <c r="BC31" s="610"/>
      <c r="BD31" s="610"/>
      <c r="BE31" s="610"/>
      <c r="BF31" s="611"/>
      <c r="BG31" s="670">
        <v>99.5</v>
      </c>
      <c r="BH31" s="667"/>
      <c r="BI31" s="667"/>
      <c r="BJ31" s="667"/>
      <c r="BK31" s="667"/>
      <c r="BL31" s="667"/>
      <c r="BM31" s="618">
        <v>99.2</v>
      </c>
      <c r="BN31" s="667"/>
      <c r="BO31" s="667"/>
      <c r="BP31" s="667"/>
      <c r="BQ31" s="668"/>
      <c r="BR31" s="670">
        <v>99.5</v>
      </c>
      <c r="BS31" s="667"/>
      <c r="BT31" s="667"/>
      <c r="BU31" s="667"/>
      <c r="BV31" s="667"/>
      <c r="BW31" s="667"/>
      <c r="BX31" s="618">
        <v>99.2</v>
      </c>
      <c r="BY31" s="667"/>
      <c r="BZ31" s="667"/>
      <c r="CA31" s="667"/>
      <c r="CB31" s="668"/>
      <c r="CD31" s="663"/>
      <c r="CE31" s="664"/>
      <c r="CF31" s="620" t="s">
        <v>300</v>
      </c>
      <c r="CG31" s="621"/>
      <c r="CH31" s="621"/>
      <c r="CI31" s="621"/>
      <c r="CJ31" s="621"/>
      <c r="CK31" s="621"/>
      <c r="CL31" s="621"/>
      <c r="CM31" s="621"/>
      <c r="CN31" s="621"/>
      <c r="CO31" s="621"/>
      <c r="CP31" s="621"/>
      <c r="CQ31" s="622"/>
      <c r="CR31" s="623">
        <v>18052</v>
      </c>
      <c r="CS31" s="656"/>
      <c r="CT31" s="656"/>
      <c r="CU31" s="656"/>
      <c r="CV31" s="656"/>
      <c r="CW31" s="656"/>
      <c r="CX31" s="656"/>
      <c r="CY31" s="657"/>
      <c r="CZ31" s="628">
        <v>0.2</v>
      </c>
      <c r="DA31" s="653"/>
      <c r="DB31" s="653"/>
      <c r="DC31" s="658"/>
      <c r="DD31" s="632">
        <v>18010</v>
      </c>
      <c r="DE31" s="656"/>
      <c r="DF31" s="656"/>
      <c r="DG31" s="656"/>
      <c r="DH31" s="656"/>
      <c r="DI31" s="656"/>
      <c r="DJ31" s="656"/>
      <c r="DK31" s="657"/>
      <c r="DL31" s="632">
        <v>18010</v>
      </c>
      <c r="DM31" s="656"/>
      <c r="DN31" s="656"/>
      <c r="DO31" s="656"/>
      <c r="DP31" s="656"/>
      <c r="DQ31" s="656"/>
      <c r="DR31" s="656"/>
      <c r="DS31" s="656"/>
      <c r="DT31" s="656"/>
      <c r="DU31" s="656"/>
      <c r="DV31" s="657"/>
      <c r="DW31" s="628">
        <v>0.3</v>
      </c>
      <c r="DX31" s="653"/>
      <c r="DY31" s="653"/>
      <c r="DZ31" s="653"/>
      <c r="EA31" s="653"/>
      <c r="EB31" s="653"/>
      <c r="EC31" s="654"/>
    </row>
    <row r="32" spans="2:133" ht="11.25" customHeight="1" x14ac:dyDescent="0.15">
      <c r="B32" s="620" t="s">
        <v>301</v>
      </c>
      <c r="C32" s="621"/>
      <c r="D32" s="621"/>
      <c r="E32" s="621"/>
      <c r="F32" s="621"/>
      <c r="G32" s="621"/>
      <c r="H32" s="621"/>
      <c r="I32" s="621"/>
      <c r="J32" s="621"/>
      <c r="K32" s="621"/>
      <c r="L32" s="621"/>
      <c r="M32" s="621"/>
      <c r="N32" s="621"/>
      <c r="O32" s="621"/>
      <c r="P32" s="621"/>
      <c r="Q32" s="622"/>
      <c r="R32" s="623">
        <v>653660</v>
      </c>
      <c r="S32" s="624"/>
      <c r="T32" s="624"/>
      <c r="U32" s="624"/>
      <c r="V32" s="624"/>
      <c r="W32" s="624"/>
      <c r="X32" s="624"/>
      <c r="Y32" s="625"/>
      <c r="Z32" s="626">
        <v>5.5</v>
      </c>
      <c r="AA32" s="626"/>
      <c r="AB32" s="626"/>
      <c r="AC32" s="626"/>
      <c r="AD32" s="627" t="s">
        <v>122</v>
      </c>
      <c r="AE32" s="627"/>
      <c r="AF32" s="627"/>
      <c r="AG32" s="627"/>
      <c r="AH32" s="627"/>
      <c r="AI32" s="627"/>
      <c r="AJ32" s="627"/>
      <c r="AK32" s="627"/>
      <c r="AL32" s="628" t="s">
        <v>122</v>
      </c>
      <c r="AM32" s="629"/>
      <c r="AN32" s="629"/>
      <c r="AO32" s="630"/>
      <c r="AP32" s="673"/>
      <c r="AQ32" s="674"/>
      <c r="AR32" s="674"/>
      <c r="AS32" s="674"/>
      <c r="AT32" s="678"/>
      <c r="AU32" s="202" t="s">
        <v>302</v>
      </c>
      <c r="AX32" s="620" t="s">
        <v>303</v>
      </c>
      <c r="AY32" s="621"/>
      <c r="AZ32" s="621"/>
      <c r="BA32" s="621"/>
      <c r="BB32" s="621"/>
      <c r="BC32" s="621"/>
      <c r="BD32" s="621"/>
      <c r="BE32" s="621"/>
      <c r="BF32" s="622"/>
      <c r="BG32" s="680">
        <v>99.6</v>
      </c>
      <c r="BH32" s="656"/>
      <c r="BI32" s="656"/>
      <c r="BJ32" s="656"/>
      <c r="BK32" s="656"/>
      <c r="BL32" s="656"/>
      <c r="BM32" s="629">
        <v>99.1</v>
      </c>
      <c r="BN32" s="656"/>
      <c r="BO32" s="656"/>
      <c r="BP32" s="656"/>
      <c r="BQ32" s="669"/>
      <c r="BR32" s="680">
        <v>99.5</v>
      </c>
      <c r="BS32" s="656"/>
      <c r="BT32" s="656"/>
      <c r="BU32" s="656"/>
      <c r="BV32" s="656"/>
      <c r="BW32" s="656"/>
      <c r="BX32" s="629">
        <v>99</v>
      </c>
      <c r="BY32" s="656"/>
      <c r="BZ32" s="656"/>
      <c r="CA32" s="656"/>
      <c r="CB32" s="669"/>
      <c r="CD32" s="665"/>
      <c r="CE32" s="666"/>
      <c r="CF32" s="620" t="s">
        <v>304</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3"/>
      <c r="DB32" s="653"/>
      <c r="DC32" s="658"/>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3"/>
      <c r="DY32" s="653"/>
      <c r="DZ32" s="653"/>
      <c r="EA32" s="653"/>
      <c r="EB32" s="653"/>
      <c r="EC32" s="654"/>
    </row>
    <row r="33" spans="2:133" ht="11.25" customHeight="1" x14ac:dyDescent="0.15">
      <c r="B33" s="620" t="s">
        <v>305</v>
      </c>
      <c r="C33" s="621"/>
      <c r="D33" s="621"/>
      <c r="E33" s="621"/>
      <c r="F33" s="621"/>
      <c r="G33" s="621"/>
      <c r="H33" s="621"/>
      <c r="I33" s="621"/>
      <c r="J33" s="621"/>
      <c r="K33" s="621"/>
      <c r="L33" s="621"/>
      <c r="M33" s="621"/>
      <c r="N33" s="621"/>
      <c r="O33" s="621"/>
      <c r="P33" s="621"/>
      <c r="Q33" s="622"/>
      <c r="R33" s="623">
        <v>11430</v>
      </c>
      <c r="S33" s="624"/>
      <c r="T33" s="624"/>
      <c r="U33" s="624"/>
      <c r="V33" s="624"/>
      <c r="W33" s="624"/>
      <c r="X33" s="624"/>
      <c r="Y33" s="625"/>
      <c r="Z33" s="626">
        <v>0.1</v>
      </c>
      <c r="AA33" s="626"/>
      <c r="AB33" s="626"/>
      <c r="AC33" s="626"/>
      <c r="AD33" s="627" t="s">
        <v>122</v>
      </c>
      <c r="AE33" s="627"/>
      <c r="AF33" s="627"/>
      <c r="AG33" s="627"/>
      <c r="AH33" s="627"/>
      <c r="AI33" s="627"/>
      <c r="AJ33" s="627"/>
      <c r="AK33" s="627"/>
      <c r="AL33" s="628" t="s">
        <v>122</v>
      </c>
      <c r="AM33" s="629"/>
      <c r="AN33" s="629"/>
      <c r="AO33" s="630"/>
      <c r="AP33" s="675"/>
      <c r="AQ33" s="676"/>
      <c r="AR33" s="676"/>
      <c r="AS33" s="676"/>
      <c r="AT33" s="679"/>
      <c r="AU33" s="207"/>
      <c r="AV33" s="207"/>
      <c r="AW33" s="207"/>
      <c r="AX33" s="644" t="s">
        <v>306</v>
      </c>
      <c r="AY33" s="645"/>
      <c r="AZ33" s="645"/>
      <c r="BA33" s="645"/>
      <c r="BB33" s="645"/>
      <c r="BC33" s="645"/>
      <c r="BD33" s="645"/>
      <c r="BE33" s="645"/>
      <c r="BF33" s="646"/>
      <c r="BG33" s="681">
        <v>99.4</v>
      </c>
      <c r="BH33" s="682"/>
      <c r="BI33" s="682"/>
      <c r="BJ33" s="682"/>
      <c r="BK33" s="682"/>
      <c r="BL33" s="682"/>
      <c r="BM33" s="683">
        <v>99.2</v>
      </c>
      <c r="BN33" s="682"/>
      <c r="BO33" s="682"/>
      <c r="BP33" s="682"/>
      <c r="BQ33" s="684"/>
      <c r="BR33" s="681">
        <v>99.6</v>
      </c>
      <c r="BS33" s="682"/>
      <c r="BT33" s="682"/>
      <c r="BU33" s="682"/>
      <c r="BV33" s="682"/>
      <c r="BW33" s="682"/>
      <c r="BX33" s="683">
        <v>99.4</v>
      </c>
      <c r="BY33" s="682"/>
      <c r="BZ33" s="682"/>
      <c r="CA33" s="682"/>
      <c r="CB33" s="684"/>
      <c r="CD33" s="620" t="s">
        <v>307</v>
      </c>
      <c r="CE33" s="621"/>
      <c r="CF33" s="621"/>
      <c r="CG33" s="621"/>
      <c r="CH33" s="621"/>
      <c r="CI33" s="621"/>
      <c r="CJ33" s="621"/>
      <c r="CK33" s="621"/>
      <c r="CL33" s="621"/>
      <c r="CM33" s="621"/>
      <c r="CN33" s="621"/>
      <c r="CO33" s="621"/>
      <c r="CP33" s="621"/>
      <c r="CQ33" s="622"/>
      <c r="CR33" s="623">
        <v>4629386</v>
      </c>
      <c r="CS33" s="656"/>
      <c r="CT33" s="656"/>
      <c r="CU33" s="656"/>
      <c r="CV33" s="656"/>
      <c r="CW33" s="656"/>
      <c r="CX33" s="656"/>
      <c r="CY33" s="657"/>
      <c r="CZ33" s="628">
        <v>42.8</v>
      </c>
      <c r="DA33" s="653"/>
      <c r="DB33" s="653"/>
      <c r="DC33" s="658"/>
      <c r="DD33" s="632">
        <v>3840471</v>
      </c>
      <c r="DE33" s="656"/>
      <c r="DF33" s="656"/>
      <c r="DG33" s="656"/>
      <c r="DH33" s="656"/>
      <c r="DI33" s="656"/>
      <c r="DJ33" s="656"/>
      <c r="DK33" s="657"/>
      <c r="DL33" s="632">
        <v>2871411</v>
      </c>
      <c r="DM33" s="656"/>
      <c r="DN33" s="656"/>
      <c r="DO33" s="656"/>
      <c r="DP33" s="656"/>
      <c r="DQ33" s="656"/>
      <c r="DR33" s="656"/>
      <c r="DS33" s="656"/>
      <c r="DT33" s="656"/>
      <c r="DU33" s="656"/>
      <c r="DV33" s="657"/>
      <c r="DW33" s="628">
        <v>41.5</v>
      </c>
      <c r="DX33" s="653"/>
      <c r="DY33" s="653"/>
      <c r="DZ33" s="653"/>
      <c r="EA33" s="653"/>
      <c r="EB33" s="653"/>
      <c r="EC33" s="654"/>
    </row>
    <row r="34" spans="2:133" ht="11.25" customHeight="1" x14ac:dyDescent="0.15">
      <c r="B34" s="620" t="s">
        <v>308</v>
      </c>
      <c r="C34" s="621"/>
      <c r="D34" s="621"/>
      <c r="E34" s="621"/>
      <c r="F34" s="621"/>
      <c r="G34" s="621"/>
      <c r="H34" s="621"/>
      <c r="I34" s="621"/>
      <c r="J34" s="621"/>
      <c r="K34" s="621"/>
      <c r="L34" s="621"/>
      <c r="M34" s="621"/>
      <c r="N34" s="621"/>
      <c r="O34" s="621"/>
      <c r="P34" s="621"/>
      <c r="Q34" s="622"/>
      <c r="R34" s="623">
        <v>6063</v>
      </c>
      <c r="S34" s="624"/>
      <c r="T34" s="624"/>
      <c r="U34" s="624"/>
      <c r="V34" s="624"/>
      <c r="W34" s="624"/>
      <c r="X34" s="624"/>
      <c r="Y34" s="625"/>
      <c r="Z34" s="626">
        <v>0.1</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2041221</v>
      </c>
      <c r="CS34" s="624"/>
      <c r="CT34" s="624"/>
      <c r="CU34" s="624"/>
      <c r="CV34" s="624"/>
      <c r="CW34" s="624"/>
      <c r="CX34" s="624"/>
      <c r="CY34" s="625"/>
      <c r="CZ34" s="628">
        <v>18.899999999999999</v>
      </c>
      <c r="DA34" s="653"/>
      <c r="DB34" s="653"/>
      <c r="DC34" s="658"/>
      <c r="DD34" s="632">
        <v>1539973</v>
      </c>
      <c r="DE34" s="624"/>
      <c r="DF34" s="624"/>
      <c r="DG34" s="624"/>
      <c r="DH34" s="624"/>
      <c r="DI34" s="624"/>
      <c r="DJ34" s="624"/>
      <c r="DK34" s="625"/>
      <c r="DL34" s="632">
        <v>1359999</v>
      </c>
      <c r="DM34" s="624"/>
      <c r="DN34" s="624"/>
      <c r="DO34" s="624"/>
      <c r="DP34" s="624"/>
      <c r="DQ34" s="624"/>
      <c r="DR34" s="624"/>
      <c r="DS34" s="624"/>
      <c r="DT34" s="624"/>
      <c r="DU34" s="624"/>
      <c r="DV34" s="625"/>
      <c r="DW34" s="628">
        <v>19.7</v>
      </c>
      <c r="DX34" s="653"/>
      <c r="DY34" s="653"/>
      <c r="DZ34" s="653"/>
      <c r="EA34" s="653"/>
      <c r="EB34" s="653"/>
      <c r="EC34" s="654"/>
    </row>
    <row r="35" spans="2:133" ht="11.25" customHeight="1" x14ac:dyDescent="0.15">
      <c r="B35" s="620" t="s">
        <v>310</v>
      </c>
      <c r="C35" s="621"/>
      <c r="D35" s="621"/>
      <c r="E35" s="621"/>
      <c r="F35" s="621"/>
      <c r="G35" s="621"/>
      <c r="H35" s="621"/>
      <c r="I35" s="621"/>
      <c r="J35" s="621"/>
      <c r="K35" s="621"/>
      <c r="L35" s="621"/>
      <c r="M35" s="621"/>
      <c r="N35" s="621"/>
      <c r="O35" s="621"/>
      <c r="P35" s="621"/>
      <c r="Q35" s="622"/>
      <c r="R35" s="623">
        <v>436930</v>
      </c>
      <c r="S35" s="624"/>
      <c r="T35" s="624"/>
      <c r="U35" s="624"/>
      <c r="V35" s="624"/>
      <c r="W35" s="624"/>
      <c r="X35" s="624"/>
      <c r="Y35" s="625"/>
      <c r="Z35" s="626">
        <v>3.7</v>
      </c>
      <c r="AA35" s="626"/>
      <c r="AB35" s="626"/>
      <c r="AC35" s="626"/>
      <c r="AD35" s="627" t="s">
        <v>122</v>
      </c>
      <c r="AE35" s="627"/>
      <c r="AF35" s="627"/>
      <c r="AG35" s="627"/>
      <c r="AH35" s="627"/>
      <c r="AI35" s="627"/>
      <c r="AJ35" s="627"/>
      <c r="AK35" s="627"/>
      <c r="AL35" s="628" t="s">
        <v>122</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60931</v>
      </c>
      <c r="CS35" s="656"/>
      <c r="CT35" s="656"/>
      <c r="CU35" s="656"/>
      <c r="CV35" s="656"/>
      <c r="CW35" s="656"/>
      <c r="CX35" s="656"/>
      <c r="CY35" s="657"/>
      <c r="CZ35" s="628">
        <v>0.6</v>
      </c>
      <c r="DA35" s="653"/>
      <c r="DB35" s="653"/>
      <c r="DC35" s="658"/>
      <c r="DD35" s="632">
        <v>53575</v>
      </c>
      <c r="DE35" s="656"/>
      <c r="DF35" s="656"/>
      <c r="DG35" s="656"/>
      <c r="DH35" s="656"/>
      <c r="DI35" s="656"/>
      <c r="DJ35" s="656"/>
      <c r="DK35" s="657"/>
      <c r="DL35" s="632">
        <v>52592</v>
      </c>
      <c r="DM35" s="656"/>
      <c r="DN35" s="656"/>
      <c r="DO35" s="656"/>
      <c r="DP35" s="656"/>
      <c r="DQ35" s="656"/>
      <c r="DR35" s="656"/>
      <c r="DS35" s="656"/>
      <c r="DT35" s="656"/>
      <c r="DU35" s="656"/>
      <c r="DV35" s="657"/>
      <c r="DW35" s="628">
        <v>0.8</v>
      </c>
      <c r="DX35" s="653"/>
      <c r="DY35" s="653"/>
      <c r="DZ35" s="653"/>
      <c r="EA35" s="653"/>
      <c r="EB35" s="653"/>
      <c r="EC35" s="654"/>
    </row>
    <row r="36" spans="2:133" ht="11.25" customHeight="1" x14ac:dyDescent="0.15">
      <c r="B36" s="620" t="s">
        <v>314</v>
      </c>
      <c r="C36" s="621"/>
      <c r="D36" s="621"/>
      <c r="E36" s="621"/>
      <c r="F36" s="621"/>
      <c r="G36" s="621"/>
      <c r="H36" s="621"/>
      <c r="I36" s="621"/>
      <c r="J36" s="621"/>
      <c r="K36" s="621"/>
      <c r="L36" s="621"/>
      <c r="M36" s="621"/>
      <c r="N36" s="621"/>
      <c r="O36" s="621"/>
      <c r="P36" s="621"/>
      <c r="Q36" s="622"/>
      <c r="R36" s="623">
        <v>953633</v>
      </c>
      <c r="S36" s="624"/>
      <c r="T36" s="624"/>
      <c r="U36" s="624"/>
      <c r="V36" s="624"/>
      <c r="W36" s="624"/>
      <c r="X36" s="624"/>
      <c r="Y36" s="625"/>
      <c r="Z36" s="626">
        <v>8.1</v>
      </c>
      <c r="AA36" s="626"/>
      <c r="AB36" s="626"/>
      <c r="AC36" s="626"/>
      <c r="AD36" s="627" t="s">
        <v>122</v>
      </c>
      <c r="AE36" s="627"/>
      <c r="AF36" s="627"/>
      <c r="AG36" s="627"/>
      <c r="AH36" s="627"/>
      <c r="AI36" s="627"/>
      <c r="AJ36" s="627"/>
      <c r="AK36" s="627"/>
      <c r="AL36" s="628" t="s">
        <v>122</v>
      </c>
      <c r="AM36" s="629"/>
      <c r="AN36" s="629"/>
      <c r="AO36" s="630"/>
      <c r="AP36" s="210"/>
      <c r="AQ36" s="689" t="s">
        <v>315</v>
      </c>
      <c r="AR36" s="690"/>
      <c r="AS36" s="690"/>
      <c r="AT36" s="690"/>
      <c r="AU36" s="690"/>
      <c r="AV36" s="690"/>
      <c r="AW36" s="690"/>
      <c r="AX36" s="690"/>
      <c r="AY36" s="691"/>
      <c r="AZ36" s="612">
        <v>1105130</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135141</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1299985</v>
      </c>
      <c r="CS36" s="624"/>
      <c r="CT36" s="624"/>
      <c r="CU36" s="624"/>
      <c r="CV36" s="624"/>
      <c r="CW36" s="624"/>
      <c r="CX36" s="624"/>
      <c r="CY36" s="625"/>
      <c r="CZ36" s="628">
        <v>12</v>
      </c>
      <c r="DA36" s="653"/>
      <c r="DB36" s="653"/>
      <c r="DC36" s="658"/>
      <c r="DD36" s="632">
        <v>1155511</v>
      </c>
      <c r="DE36" s="624"/>
      <c r="DF36" s="624"/>
      <c r="DG36" s="624"/>
      <c r="DH36" s="624"/>
      <c r="DI36" s="624"/>
      <c r="DJ36" s="624"/>
      <c r="DK36" s="625"/>
      <c r="DL36" s="632">
        <v>835210</v>
      </c>
      <c r="DM36" s="624"/>
      <c r="DN36" s="624"/>
      <c r="DO36" s="624"/>
      <c r="DP36" s="624"/>
      <c r="DQ36" s="624"/>
      <c r="DR36" s="624"/>
      <c r="DS36" s="624"/>
      <c r="DT36" s="624"/>
      <c r="DU36" s="624"/>
      <c r="DV36" s="625"/>
      <c r="DW36" s="628">
        <v>12.1</v>
      </c>
      <c r="DX36" s="653"/>
      <c r="DY36" s="653"/>
      <c r="DZ36" s="653"/>
      <c r="EA36" s="653"/>
      <c r="EB36" s="653"/>
      <c r="EC36" s="654"/>
    </row>
    <row r="37" spans="2:133" ht="11.25" customHeight="1" x14ac:dyDescent="0.15">
      <c r="B37" s="620" t="s">
        <v>318</v>
      </c>
      <c r="C37" s="621"/>
      <c r="D37" s="621"/>
      <c r="E37" s="621"/>
      <c r="F37" s="621"/>
      <c r="G37" s="621"/>
      <c r="H37" s="621"/>
      <c r="I37" s="621"/>
      <c r="J37" s="621"/>
      <c r="K37" s="621"/>
      <c r="L37" s="621"/>
      <c r="M37" s="621"/>
      <c r="N37" s="621"/>
      <c r="O37" s="621"/>
      <c r="P37" s="621"/>
      <c r="Q37" s="622"/>
      <c r="R37" s="623">
        <v>309736</v>
      </c>
      <c r="S37" s="624"/>
      <c r="T37" s="624"/>
      <c r="U37" s="624"/>
      <c r="V37" s="624"/>
      <c r="W37" s="624"/>
      <c r="X37" s="624"/>
      <c r="Y37" s="625"/>
      <c r="Z37" s="626">
        <v>2.6</v>
      </c>
      <c r="AA37" s="626"/>
      <c r="AB37" s="626"/>
      <c r="AC37" s="626"/>
      <c r="AD37" s="627">
        <v>7563</v>
      </c>
      <c r="AE37" s="627"/>
      <c r="AF37" s="627"/>
      <c r="AG37" s="627"/>
      <c r="AH37" s="627"/>
      <c r="AI37" s="627"/>
      <c r="AJ37" s="627"/>
      <c r="AK37" s="627"/>
      <c r="AL37" s="628">
        <v>0.1</v>
      </c>
      <c r="AM37" s="629"/>
      <c r="AN37" s="629"/>
      <c r="AO37" s="630"/>
      <c r="AQ37" s="686" t="s">
        <v>319</v>
      </c>
      <c r="AR37" s="687"/>
      <c r="AS37" s="687"/>
      <c r="AT37" s="687"/>
      <c r="AU37" s="687"/>
      <c r="AV37" s="687"/>
      <c r="AW37" s="687"/>
      <c r="AX37" s="687"/>
      <c r="AY37" s="688"/>
      <c r="AZ37" s="623">
        <v>299000</v>
      </c>
      <c r="BA37" s="624"/>
      <c r="BB37" s="624"/>
      <c r="BC37" s="624"/>
      <c r="BD37" s="656"/>
      <c r="BE37" s="656"/>
      <c r="BF37" s="669"/>
      <c r="BG37" s="620" t="s">
        <v>320</v>
      </c>
      <c r="BH37" s="621"/>
      <c r="BI37" s="621"/>
      <c r="BJ37" s="621"/>
      <c r="BK37" s="621"/>
      <c r="BL37" s="621"/>
      <c r="BM37" s="621"/>
      <c r="BN37" s="621"/>
      <c r="BO37" s="621"/>
      <c r="BP37" s="621"/>
      <c r="BQ37" s="621"/>
      <c r="BR37" s="621"/>
      <c r="BS37" s="621"/>
      <c r="BT37" s="621"/>
      <c r="BU37" s="622"/>
      <c r="BV37" s="623">
        <v>135141</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222746</v>
      </c>
      <c r="CS37" s="656"/>
      <c r="CT37" s="656"/>
      <c r="CU37" s="656"/>
      <c r="CV37" s="656"/>
      <c r="CW37" s="656"/>
      <c r="CX37" s="656"/>
      <c r="CY37" s="657"/>
      <c r="CZ37" s="628">
        <v>2.1</v>
      </c>
      <c r="DA37" s="653"/>
      <c r="DB37" s="653"/>
      <c r="DC37" s="658"/>
      <c r="DD37" s="632">
        <v>222746</v>
      </c>
      <c r="DE37" s="656"/>
      <c r="DF37" s="656"/>
      <c r="DG37" s="656"/>
      <c r="DH37" s="656"/>
      <c r="DI37" s="656"/>
      <c r="DJ37" s="656"/>
      <c r="DK37" s="657"/>
      <c r="DL37" s="632">
        <v>221529</v>
      </c>
      <c r="DM37" s="656"/>
      <c r="DN37" s="656"/>
      <c r="DO37" s="656"/>
      <c r="DP37" s="656"/>
      <c r="DQ37" s="656"/>
      <c r="DR37" s="656"/>
      <c r="DS37" s="656"/>
      <c r="DT37" s="656"/>
      <c r="DU37" s="656"/>
      <c r="DV37" s="657"/>
      <c r="DW37" s="628">
        <v>3.2</v>
      </c>
      <c r="DX37" s="653"/>
      <c r="DY37" s="653"/>
      <c r="DZ37" s="653"/>
      <c r="EA37" s="653"/>
      <c r="EB37" s="653"/>
      <c r="EC37" s="654"/>
    </row>
    <row r="38" spans="2:133" ht="11.25" customHeight="1" x14ac:dyDescent="0.15">
      <c r="B38" s="620" t="s">
        <v>322</v>
      </c>
      <c r="C38" s="621"/>
      <c r="D38" s="621"/>
      <c r="E38" s="621"/>
      <c r="F38" s="621"/>
      <c r="G38" s="621"/>
      <c r="H38" s="621"/>
      <c r="I38" s="621"/>
      <c r="J38" s="621"/>
      <c r="K38" s="621"/>
      <c r="L38" s="621"/>
      <c r="M38" s="621"/>
      <c r="N38" s="621"/>
      <c r="O38" s="621"/>
      <c r="P38" s="621"/>
      <c r="Q38" s="622"/>
      <c r="R38" s="623">
        <v>771500</v>
      </c>
      <c r="S38" s="624"/>
      <c r="T38" s="624"/>
      <c r="U38" s="624"/>
      <c r="V38" s="624"/>
      <c r="W38" s="624"/>
      <c r="X38" s="624"/>
      <c r="Y38" s="625"/>
      <c r="Z38" s="626">
        <v>6.5</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2500</v>
      </c>
      <c r="BA38" s="624"/>
      <c r="BB38" s="624"/>
      <c r="BC38" s="624"/>
      <c r="BD38" s="656"/>
      <c r="BE38" s="656"/>
      <c r="BF38" s="669"/>
      <c r="BG38" s="620" t="s">
        <v>324</v>
      </c>
      <c r="BH38" s="621"/>
      <c r="BI38" s="621"/>
      <c r="BJ38" s="621"/>
      <c r="BK38" s="621"/>
      <c r="BL38" s="621"/>
      <c r="BM38" s="621"/>
      <c r="BN38" s="621"/>
      <c r="BO38" s="621"/>
      <c r="BP38" s="621"/>
      <c r="BQ38" s="621"/>
      <c r="BR38" s="621"/>
      <c r="BS38" s="621"/>
      <c r="BT38" s="621"/>
      <c r="BU38" s="622"/>
      <c r="BV38" s="623">
        <v>2853</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803630</v>
      </c>
      <c r="CS38" s="624"/>
      <c r="CT38" s="624"/>
      <c r="CU38" s="624"/>
      <c r="CV38" s="624"/>
      <c r="CW38" s="624"/>
      <c r="CX38" s="624"/>
      <c r="CY38" s="625"/>
      <c r="CZ38" s="628">
        <v>7.4</v>
      </c>
      <c r="DA38" s="653"/>
      <c r="DB38" s="653"/>
      <c r="DC38" s="658"/>
      <c r="DD38" s="632">
        <v>672465</v>
      </c>
      <c r="DE38" s="624"/>
      <c r="DF38" s="624"/>
      <c r="DG38" s="624"/>
      <c r="DH38" s="624"/>
      <c r="DI38" s="624"/>
      <c r="DJ38" s="624"/>
      <c r="DK38" s="625"/>
      <c r="DL38" s="632">
        <v>623610</v>
      </c>
      <c r="DM38" s="624"/>
      <c r="DN38" s="624"/>
      <c r="DO38" s="624"/>
      <c r="DP38" s="624"/>
      <c r="DQ38" s="624"/>
      <c r="DR38" s="624"/>
      <c r="DS38" s="624"/>
      <c r="DT38" s="624"/>
      <c r="DU38" s="624"/>
      <c r="DV38" s="625"/>
      <c r="DW38" s="628">
        <v>9</v>
      </c>
      <c r="DX38" s="653"/>
      <c r="DY38" s="653"/>
      <c r="DZ38" s="653"/>
      <c r="EA38" s="653"/>
      <c r="EB38" s="653"/>
      <c r="EC38" s="654"/>
    </row>
    <row r="39" spans="2:133" ht="11.25" customHeight="1" x14ac:dyDescent="0.15">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t="s">
        <v>122</v>
      </c>
      <c r="BA39" s="624"/>
      <c r="BB39" s="624"/>
      <c r="BC39" s="624"/>
      <c r="BD39" s="656"/>
      <c r="BE39" s="656"/>
      <c r="BF39" s="669"/>
      <c r="BG39" s="620" t="s">
        <v>328</v>
      </c>
      <c r="BH39" s="621"/>
      <c r="BI39" s="621"/>
      <c r="BJ39" s="621"/>
      <c r="BK39" s="621"/>
      <c r="BL39" s="621"/>
      <c r="BM39" s="621"/>
      <c r="BN39" s="621"/>
      <c r="BO39" s="621"/>
      <c r="BP39" s="621"/>
      <c r="BQ39" s="621"/>
      <c r="BR39" s="621"/>
      <c r="BS39" s="621"/>
      <c r="BT39" s="621"/>
      <c r="BU39" s="622"/>
      <c r="BV39" s="623">
        <v>4270</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314619</v>
      </c>
      <c r="CS39" s="656"/>
      <c r="CT39" s="656"/>
      <c r="CU39" s="656"/>
      <c r="CV39" s="656"/>
      <c r="CW39" s="656"/>
      <c r="CX39" s="656"/>
      <c r="CY39" s="657"/>
      <c r="CZ39" s="628">
        <v>2.9</v>
      </c>
      <c r="DA39" s="653"/>
      <c r="DB39" s="653"/>
      <c r="DC39" s="658"/>
      <c r="DD39" s="632">
        <v>309947</v>
      </c>
      <c r="DE39" s="656"/>
      <c r="DF39" s="656"/>
      <c r="DG39" s="656"/>
      <c r="DH39" s="656"/>
      <c r="DI39" s="656"/>
      <c r="DJ39" s="656"/>
      <c r="DK39" s="657"/>
      <c r="DL39" s="632" t="s">
        <v>122</v>
      </c>
      <c r="DM39" s="656"/>
      <c r="DN39" s="656"/>
      <c r="DO39" s="656"/>
      <c r="DP39" s="656"/>
      <c r="DQ39" s="656"/>
      <c r="DR39" s="656"/>
      <c r="DS39" s="656"/>
      <c r="DT39" s="656"/>
      <c r="DU39" s="656"/>
      <c r="DV39" s="657"/>
      <c r="DW39" s="628" t="s">
        <v>122</v>
      </c>
      <c r="DX39" s="653"/>
      <c r="DY39" s="653"/>
      <c r="DZ39" s="653"/>
      <c r="EA39" s="653"/>
      <c r="EB39" s="653"/>
      <c r="EC39" s="654"/>
    </row>
    <row r="40" spans="2:133" ht="11.25" customHeight="1" x14ac:dyDescent="0.15">
      <c r="B40" s="620" t="s">
        <v>330</v>
      </c>
      <c r="C40" s="621"/>
      <c r="D40" s="621"/>
      <c r="E40" s="621"/>
      <c r="F40" s="621"/>
      <c r="G40" s="621"/>
      <c r="H40" s="621"/>
      <c r="I40" s="621"/>
      <c r="J40" s="621"/>
      <c r="K40" s="621"/>
      <c r="L40" s="621"/>
      <c r="M40" s="621"/>
      <c r="N40" s="621"/>
      <c r="O40" s="621"/>
      <c r="P40" s="621"/>
      <c r="Q40" s="622"/>
      <c r="R40" s="623">
        <v>27900</v>
      </c>
      <c r="S40" s="624"/>
      <c r="T40" s="624"/>
      <c r="U40" s="624"/>
      <c r="V40" s="624"/>
      <c r="W40" s="624"/>
      <c r="X40" s="624"/>
      <c r="Y40" s="625"/>
      <c r="Z40" s="626">
        <v>0.2</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t="s">
        <v>122</v>
      </c>
      <c r="BA40" s="624"/>
      <c r="BB40" s="624"/>
      <c r="BC40" s="624"/>
      <c r="BD40" s="656"/>
      <c r="BE40" s="656"/>
      <c r="BF40" s="669"/>
      <c r="BG40" s="673" t="s">
        <v>332</v>
      </c>
      <c r="BH40" s="674"/>
      <c r="BI40" s="674"/>
      <c r="BJ40" s="674"/>
      <c r="BK40" s="674"/>
      <c r="BL40" s="211"/>
      <c r="BM40" s="621" t="s">
        <v>333</v>
      </c>
      <c r="BN40" s="621"/>
      <c r="BO40" s="621"/>
      <c r="BP40" s="621"/>
      <c r="BQ40" s="621"/>
      <c r="BR40" s="621"/>
      <c r="BS40" s="621"/>
      <c r="BT40" s="621"/>
      <c r="BU40" s="622"/>
      <c r="BV40" s="623">
        <v>120</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109000</v>
      </c>
      <c r="CS40" s="624"/>
      <c r="CT40" s="624"/>
      <c r="CU40" s="624"/>
      <c r="CV40" s="624"/>
      <c r="CW40" s="624"/>
      <c r="CX40" s="624"/>
      <c r="CY40" s="625"/>
      <c r="CZ40" s="628">
        <v>1</v>
      </c>
      <c r="DA40" s="653"/>
      <c r="DB40" s="653"/>
      <c r="DC40" s="658"/>
      <c r="DD40" s="632">
        <v>109000</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3"/>
      <c r="DY40" s="653"/>
      <c r="DZ40" s="653"/>
      <c r="EA40" s="653"/>
      <c r="EB40" s="653"/>
      <c r="EC40" s="654"/>
    </row>
    <row r="41" spans="2:133" ht="11.25" customHeight="1" x14ac:dyDescent="0.15">
      <c r="B41" s="644" t="s">
        <v>335</v>
      </c>
      <c r="C41" s="645"/>
      <c r="D41" s="645"/>
      <c r="E41" s="645"/>
      <c r="F41" s="645"/>
      <c r="G41" s="645"/>
      <c r="H41" s="645"/>
      <c r="I41" s="645"/>
      <c r="J41" s="645"/>
      <c r="K41" s="645"/>
      <c r="L41" s="645"/>
      <c r="M41" s="645"/>
      <c r="N41" s="645"/>
      <c r="O41" s="645"/>
      <c r="P41" s="645"/>
      <c r="Q41" s="646"/>
      <c r="R41" s="695">
        <v>11821316</v>
      </c>
      <c r="S41" s="696"/>
      <c r="T41" s="696"/>
      <c r="U41" s="696"/>
      <c r="V41" s="696"/>
      <c r="W41" s="696"/>
      <c r="X41" s="696"/>
      <c r="Y41" s="700"/>
      <c r="Z41" s="701">
        <v>100</v>
      </c>
      <c r="AA41" s="701"/>
      <c r="AB41" s="701"/>
      <c r="AC41" s="701"/>
      <c r="AD41" s="702">
        <v>6889315</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155513</v>
      </c>
      <c r="BA41" s="624"/>
      <c r="BB41" s="624"/>
      <c r="BC41" s="624"/>
      <c r="BD41" s="656"/>
      <c r="BE41" s="656"/>
      <c r="BF41" s="669"/>
      <c r="BG41" s="673"/>
      <c r="BH41" s="674"/>
      <c r="BI41" s="674"/>
      <c r="BJ41" s="674"/>
      <c r="BK41" s="674"/>
      <c r="BL41" s="211"/>
      <c r="BM41" s="621" t="s">
        <v>337</v>
      </c>
      <c r="BN41" s="621"/>
      <c r="BO41" s="621"/>
      <c r="BP41" s="621"/>
      <c r="BQ41" s="621"/>
      <c r="BR41" s="621"/>
      <c r="BS41" s="621"/>
      <c r="BT41" s="621"/>
      <c r="BU41" s="622"/>
      <c r="BV41" s="623">
        <v>1</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6"/>
      <c r="CT41" s="656"/>
      <c r="CU41" s="656"/>
      <c r="CV41" s="656"/>
      <c r="CW41" s="656"/>
      <c r="CX41" s="656"/>
      <c r="CY41" s="657"/>
      <c r="CZ41" s="628" t="s">
        <v>122</v>
      </c>
      <c r="DA41" s="653"/>
      <c r="DB41" s="653"/>
      <c r="DC41" s="658"/>
      <c r="DD41" s="632" t="s">
        <v>122</v>
      </c>
      <c r="DE41" s="656"/>
      <c r="DF41" s="656"/>
      <c r="DG41" s="656"/>
      <c r="DH41" s="656"/>
      <c r="DI41" s="656"/>
      <c r="DJ41" s="656"/>
      <c r="DK41" s="657"/>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339</v>
      </c>
      <c r="AR42" s="693"/>
      <c r="AS42" s="693"/>
      <c r="AT42" s="693"/>
      <c r="AU42" s="693"/>
      <c r="AV42" s="693"/>
      <c r="AW42" s="693"/>
      <c r="AX42" s="693"/>
      <c r="AY42" s="694"/>
      <c r="AZ42" s="695">
        <v>648117</v>
      </c>
      <c r="BA42" s="696"/>
      <c r="BB42" s="696"/>
      <c r="BC42" s="696"/>
      <c r="BD42" s="682"/>
      <c r="BE42" s="682"/>
      <c r="BF42" s="684"/>
      <c r="BG42" s="675"/>
      <c r="BH42" s="676"/>
      <c r="BI42" s="676"/>
      <c r="BJ42" s="676"/>
      <c r="BK42" s="676"/>
      <c r="BL42" s="212"/>
      <c r="BM42" s="645" t="s">
        <v>340</v>
      </c>
      <c r="BN42" s="645"/>
      <c r="BO42" s="645"/>
      <c r="BP42" s="645"/>
      <c r="BQ42" s="645"/>
      <c r="BR42" s="645"/>
      <c r="BS42" s="645"/>
      <c r="BT42" s="645"/>
      <c r="BU42" s="646"/>
      <c r="BV42" s="695">
        <v>440</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1390562</v>
      </c>
      <c r="CS42" s="656"/>
      <c r="CT42" s="656"/>
      <c r="CU42" s="656"/>
      <c r="CV42" s="656"/>
      <c r="CW42" s="656"/>
      <c r="CX42" s="656"/>
      <c r="CY42" s="657"/>
      <c r="CZ42" s="628">
        <v>12.9</v>
      </c>
      <c r="DA42" s="653"/>
      <c r="DB42" s="653"/>
      <c r="DC42" s="658"/>
      <c r="DD42" s="632">
        <v>223972</v>
      </c>
      <c r="DE42" s="656"/>
      <c r="DF42" s="656"/>
      <c r="DG42" s="656"/>
      <c r="DH42" s="656"/>
      <c r="DI42" s="656"/>
      <c r="DJ42" s="656"/>
      <c r="DK42" s="657"/>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02" t="s">
        <v>342</v>
      </c>
      <c r="CD43" s="620" t="s">
        <v>343</v>
      </c>
      <c r="CE43" s="621"/>
      <c r="CF43" s="621"/>
      <c r="CG43" s="621"/>
      <c r="CH43" s="621"/>
      <c r="CI43" s="621"/>
      <c r="CJ43" s="621"/>
      <c r="CK43" s="621"/>
      <c r="CL43" s="621"/>
      <c r="CM43" s="621"/>
      <c r="CN43" s="621"/>
      <c r="CO43" s="621"/>
      <c r="CP43" s="621"/>
      <c r="CQ43" s="622"/>
      <c r="CR43" s="623">
        <v>28198</v>
      </c>
      <c r="CS43" s="656"/>
      <c r="CT43" s="656"/>
      <c r="CU43" s="656"/>
      <c r="CV43" s="656"/>
      <c r="CW43" s="656"/>
      <c r="CX43" s="656"/>
      <c r="CY43" s="657"/>
      <c r="CZ43" s="628">
        <v>0.3</v>
      </c>
      <c r="DA43" s="653"/>
      <c r="DB43" s="653"/>
      <c r="DC43" s="658"/>
      <c r="DD43" s="632">
        <v>28198</v>
      </c>
      <c r="DE43" s="656"/>
      <c r="DF43" s="656"/>
      <c r="DG43" s="656"/>
      <c r="DH43" s="656"/>
      <c r="DI43" s="656"/>
      <c r="DJ43" s="656"/>
      <c r="DK43" s="657"/>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292</v>
      </c>
      <c r="CE44" s="662"/>
      <c r="CF44" s="620" t="s">
        <v>345</v>
      </c>
      <c r="CG44" s="621"/>
      <c r="CH44" s="621"/>
      <c r="CI44" s="621"/>
      <c r="CJ44" s="621"/>
      <c r="CK44" s="621"/>
      <c r="CL44" s="621"/>
      <c r="CM44" s="621"/>
      <c r="CN44" s="621"/>
      <c r="CO44" s="621"/>
      <c r="CP44" s="621"/>
      <c r="CQ44" s="622"/>
      <c r="CR44" s="623">
        <v>1390562</v>
      </c>
      <c r="CS44" s="624"/>
      <c r="CT44" s="624"/>
      <c r="CU44" s="624"/>
      <c r="CV44" s="624"/>
      <c r="CW44" s="624"/>
      <c r="CX44" s="624"/>
      <c r="CY44" s="625"/>
      <c r="CZ44" s="628">
        <v>12.9</v>
      </c>
      <c r="DA44" s="629"/>
      <c r="DB44" s="629"/>
      <c r="DC44" s="635"/>
      <c r="DD44" s="632">
        <v>223972</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347</v>
      </c>
      <c r="CG45" s="621"/>
      <c r="CH45" s="621"/>
      <c r="CI45" s="621"/>
      <c r="CJ45" s="621"/>
      <c r="CK45" s="621"/>
      <c r="CL45" s="621"/>
      <c r="CM45" s="621"/>
      <c r="CN45" s="621"/>
      <c r="CO45" s="621"/>
      <c r="CP45" s="621"/>
      <c r="CQ45" s="622"/>
      <c r="CR45" s="623">
        <v>670874</v>
      </c>
      <c r="CS45" s="656"/>
      <c r="CT45" s="656"/>
      <c r="CU45" s="656"/>
      <c r="CV45" s="656"/>
      <c r="CW45" s="656"/>
      <c r="CX45" s="656"/>
      <c r="CY45" s="657"/>
      <c r="CZ45" s="628">
        <v>6.2</v>
      </c>
      <c r="DA45" s="653"/>
      <c r="DB45" s="653"/>
      <c r="DC45" s="658"/>
      <c r="DD45" s="632">
        <v>25815</v>
      </c>
      <c r="DE45" s="656"/>
      <c r="DF45" s="656"/>
      <c r="DG45" s="656"/>
      <c r="DH45" s="656"/>
      <c r="DI45" s="656"/>
      <c r="DJ45" s="656"/>
      <c r="DK45" s="657"/>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13"/>
      <c r="CD46" s="663"/>
      <c r="CE46" s="664"/>
      <c r="CF46" s="620" t="s">
        <v>348</v>
      </c>
      <c r="CG46" s="621"/>
      <c r="CH46" s="621"/>
      <c r="CI46" s="621"/>
      <c r="CJ46" s="621"/>
      <c r="CK46" s="621"/>
      <c r="CL46" s="621"/>
      <c r="CM46" s="621"/>
      <c r="CN46" s="621"/>
      <c r="CO46" s="621"/>
      <c r="CP46" s="621"/>
      <c r="CQ46" s="622"/>
      <c r="CR46" s="623">
        <v>719688</v>
      </c>
      <c r="CS46" s="624"/>
      <c r="CT46" s="624"/>
      <c r="CU46" s="624"/>
      <c r="CV46" s="624"/>
      <c r="CW46" s="624"/>
      <c r="CX46" s="624"/>
      <c r="CY46" s="625"/>
      <c r="CZ46" s="628">
        <v>6.7</v>
      </c>
      <c r="DA46" s="629"/>
      <c r="DB46" s="629"/>
      <c r="DC46" s="635"/>
      <c r="DD46" s="632">
        <v>198157</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13"/>
      <c r="CD47" s="663"/>
      <c r="CE47" s="664"/>
      <c r="CF47" s="620" t="s">
        <v>349</v>
      </c>
      <c r="CG47" s="621"/>
      <c r="CH47" s="621"/>
      <c r="CI47" s="621"/>
      <c r="CJ47" s="621"/>
      <c r="CK47" s="621"/>
      <c r="CL47" s="621"/>
      <c r="CM47" s="621"/>
      <c r="CN47" s="621"/>
      <c r="CO47" s="621"/>
      <c r="CP47" s="621"/>
      <c r="CQ47" s="622"/>
      <c r="CR47" s="623" t="s">
        <v>122</v>
      </c>
      <c r="CS47" s="656"/>
      <c r="CT47" s="656"/>
      <c r="CU47" s="656"/>
      <c r="CV47" s="656"/>
      <c r="CW47" s="656"/>
      <c r="CX47" s="656"/>
      <c r="CY47" s="657"/>
      <c r="CZ47" s="628" t="s">
        <v>122</v>
      </c>
      <c r="DA47" s="653"/>
      <c r="DB47" s="653"/>
      <c r="DC47" s="658"/>
      <c r="DD47" s="632" t="s">
        <v>122</v>
      </c>
      <c r="DE47" s="656"/>
      <c r="DF47" s="656"/>
      <c r="DG47" s="656"/>
      <c r="DH47" s="656"/>
      <c r="DI47" s="656"/>
      <c r="DJ47" s="656"/>
      <c r="DK47" s="657"/>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13"/>
      <c r="CD48" s="665"/>
      <c r="CE48" s="666"/>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13"/>
      <c r="CD49" s="644" t="s">
        <v>351</v>
      </c>
      <c r="CE49" s="645"/>
      <c r="CF49" s="645"/>
      <c r="CG49" s="645"/>
      <c r="CH49" s="645"/>
      <c r="CI49" s="645"/>
      <c r="CJ49" s="645"/>
      <c r="CK49" s="645"/>
      <c r="CL49" s="645"/>
      <c r="CM49" s="645"/>
      <c r="CN49" s="645"/>
      <c r="CO49" s="645"/>
      <c r="CP49" s="645"/>
      <c r="CQ49" s="646"/>
      <c r="CR49" s="695">
        <v>10812925</v>
      </c>
      <c r="CS49" s="682"/>
      <c r="CT49" s="682"/>
      <c r="CU49" s="682"/>
      <c r="CV49" s="682"/>
      <c r="CW49" s="682"/>
      <c r="CX49" s="682"/>
      <c r="CY49" s="711"/>
      <c r="CZ49" s="703">
        <v>100</v>
      </c>
      <c r="DA49" s="712"/>
      <c r="DB49" s="712"/>
      <c r="DC49" s="713"/>
      <c r="DD49" s="714">
        <v>7541419</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fhpwD/Pl7xVAZFxXbY1dpWer9CFHpqDDeK9T0hNQi0pbcKQISwineg4EYPoFxAZ2yIPBYsABsiTxNjwsw9buYg==" saltValue="ifCvW/5L0UstAWwBlcZBX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55" zoomScale="60" zoomScaleNormal="60" workbookViewId="0">
      <selection activeCell="AU69" sqref="AU69:AY69"/>
    </sheetView>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15">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15">
      <c r="A7" s="224">
        <v>1</v>
      </c>
      <c r="B7" s="749" t="s">
        <v>374</v>
      </c>
      <c r="C7" s="750"/>
      <c r="D7" s="750"/>
      <c r="E7" s="750"/>
      <c r="F7" s="750"/>
      <c r="G7" s="750"/>
      <c r="H7" s="750"/>
      <c r="I7" s="750"/>
      <c r="J7" s="750"/>
      <c r="K7" s="750"/>
      <c r="L7" s="750"/>
      <c r="M7" s="750"/>
      <c r="N7" s="750"/>
      <c r="O7" s="750"/>
      <c r="P7" s="751"/>
      <c r="Q7" s="752">
        <v>11821</v>
      </c>
      <c r="R7" s="753"/>
      <c r="S7" s="753"/>
      <c r="T7" s="753"/>
      <c r="U7" s="753"/>
      <c r="V7" s="753">
        <v>10813</v>
      </c>
      <c r="W7" s="753"/>
      <c r="X7" s="753"/>
      <c r="Y7" s="753"/>
      <c r="Z7" s="753"/>
      <c r="AA7" s="753">
        <v>1008</v>
      </c>
      <c r="AB7" s="753"/>
      <c r="AC7" s="753"/>
      <c r="AD7" s="753"/>
      <c r="AE7" s="754"/>
      <c r="AF7" s="755">
        <v>955</v>
      </c>
      <c r="AG7" s="756"/>
      <c r="AH7" s="756"/>
      <c r="AI7" s="756"/>
      <c r="AJ7" s="757"/>
      <c r="AK7" s="758">
        <v>437</v>
      </c>
      <c r="AL7" s="759"/>
      <c r="AM7" s="759"/>
      <c r="AN7" s="759"/>
      <c r="AO7" s="759"/>
      <c r="AP7" s="759">
        <v>7172</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c r="BT7" s="747"/>
      <c r="BU7" s="747"/>
      <c r="BV7" s="747"/>
      <c r="BW7" s="747"/>
      <c r="BX7" s="747"/>
      <c r="BY7" s="747"/>
      <c r="BZ7" s="747"/>
      <c r="CA7" s="747"/>
      <c r="CB7" s="747"/>
      <c r="CC7" s="747"/>
      <c r="CD7" s="747"/>
      <c r="CE7" s="747"/>
      <c r="CF7" s="747"/>
      <c r="CG7" s="762"/>
      <c r="CH7" s="743"/>
      <c r="CI7" s="744"/>
      <c r="CJ7" s="744"/>
      <c r="CK7" s="744"/>
      <c r="CL7" s="745"/>
      <c r="CM7" s="743"/>
      <c r="CN7" s="744"/>
      <c r="CO7" s="744"/>
      <c r="CP7" s="744"/>
      <c r="CQ7" s="745"/>
      <c r="CR7" s="743"/>
      <c r="CS7" s="744"/>
      <c r="CT7" s="744"/>
      <c r="CU7" s="744"/>
      <c r="CV7" s="745"/>
      <c r="CW7" s="743"/>
      <c r="CX7" s="744"/>
      <c r="CY7" s="744"/>
      <c r="CZ7" s="744"/>
      <c r="DA7" s="745"/>
      <c r="DB7" s="743"/>
      <c r="DC7" s="744"/>
      <c r="DD7" s="744"/>
      <c r="DE7" s="744"/>
      <c r="DF7" s="745"/>
      <c r="DG7" s="743"/>
      <c r="DH7" s="744"/>
      <c r="DI7" s="744"/>
      <c r="DJ7" s="744"/>
      <c r="DK7" s="745"/>
      <c r="DL7" s="743"/>
      <c r="DM7" s="744"/>
      <c r="DN7" s="744"/>
      <c r="DO7" s="744"/>
      <c r="DP7" s="745"/>
      <c r="DQ7" s="743"/>
      <c r="DR7" s="744"/>
      <c r="DS7" s="744"/>
      <c r="DT7" s="744"/>
      <c r="DU7" s="745"/>
      <c r="DV7" s="746"/>
      <c r="DW7" s="747"/>
      <c r="DX7" s="747"/>
      <c r="DY7" s="747"/>
      <c r="DZ7" s="748"/>
      <c r="EA7" s="222"/>
    </row>
    <row r="8" spans="1:131" s="223" customFormat="1" ht="26.25" customHeight="1" x14ac:dyDescent="0.15">
      <c r="A8" s="226">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22"/>
    </row>
    <row r="9" spans="1:131" s="223" customFormat="1" ht="26.25" customHeight="1" x14ac:dyDescent="0.15">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15">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15">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15">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15">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15">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15">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15">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15">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15">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15">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15">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15">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375</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
      <c r="A23" s="228" t="s">
        <v>376</v>
      </c>
      <c r="B23" s="789" t="s">
        <v>377</v>
      </c>
      <c r="C23" s="790"/>
      <c r="D23" s="790"/>
      <c r="E23" s="790"/>
      <c r="F23" s="790"/>
      <c r="G23" s="790"/>
      <c r="H23" s="790"/>
      <c r="I23" s="790"/>
      <c r="J23" s="790"/>
      <c r="K23" s="790"/>
      <c r="L23" s="790"/>
      <c r="M23" s="790"/>
      <c r="N23" s="790"/>
      <c r="O23" s="790"/>
      <c r="P23" s="791"/>
      <c r="Q23" s="792"/>
      <c r="R23" s="793"/>
      <c r="S23" s="793"/>
      <c r="T23" s="793"/>
      <c r="U23" s="793"/>
      <c r="V23" s="793"/>
      <c r="W23" s="793"/>
      <c r="X23" s="793"/>
      <c r="Y23" s="793"/>
      <c r="Z23" s="793"/>
      <c r="AA23" s="793"/>
      <c r="AB23" s="793"/>
      <c r="AC23" s="793"/>
      <c r="AD23" s="793"/>
      <c r="AE23" s="794"/>
      <c r="AF23" s="795">
        <v>955</v>
      </c>
      <c r="AG23" s="793"/>
      <c r="AH23" s="793"/>
      <c r="AI23" s="793"/>
      <c r="AJ23" s="796"/>
      <c r="AK23" s="797"/>
      <c r="AL23" s="798"/>
      <c r="AM23" s="798"/>
      <c r="AN23" s="798"/>
      <c r="AO23" s="798"/>
      <c r="AP23" s="793"/>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15">
      <c r="A24" s="808" t="s">
        <v>378</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
      <c r="A25" s="725" t="s">
        <v>379</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15">
      <c r="A26" s="727" t="s">
        <v>357</v>
      </c>
      <c r="B26" s="728"/>
      <c r="C26" s="728"/>
      <c r="D26" s="728"/>
      <c r="E26" s="728"/>
      <c r="F26" s="728"/>
      <c r="G26" s="728"/>
      <c r="H26" s="728"/>
      <c r="I26" s="728"/>
      <c r="J26" s="728"/>
      <c r="K26" s="728"/>
      <c r="L26" s="728"/>
      <c r="M26" s="728"/>
      <c r="N26" s="728"/>
      <c r="O26" s="728"/>
      <c r="P26" s="729"/>
      <c r="Q26" s="733" t="s">
        <v>380</v>
      </c>
      <c r="R26" s="734"/>
      <c r="S26" s="734"/>
      <c r="T26" s="734"/>
      <c r="U26" s="735"/>
      <c r="V26" s="733" t="s">
        <v>381</v>
      </c>
      <c r="W26" s="734"/>
      <c r="X26" s="734"/>
      <c r="Y26" s="734"/>
      <c r="Z26" s="735"/>
      <c r="AA26" s="733" t="s">
        <v>382</v>
      </c>
      <c r="AB26" s="734"/>
      <c r="AC26" s="734"/>
      <c r="AD26" s="734"/>
      <c r="AE26" s="734"/>
      <c r="AF26" s="814" t="s">
        <v>383</v>
      </c>
      <c r="AG26" s="815"/>
      <c r="AH26" s="815"/>
      <c r="AI26" s="815"/>
      <c r="AJ26" s="816"/>
      <c r="AK26" s="734" t="s">
        <v>384</v>
      </c>
      <c r="AL26" s="734"/>
      <c r="AM26" s="734"/>
      <c r="AN26" s="734"/>
      <c r="AO26" s="735"/>
      <c r="AP26" s="733" t="s">
        <v>385</v>
      </c>
      <c r="AQ26" s="734"/>
      <c r="AR26" s="734"/>
      <c r="AS26" s="734"/>
      <c r="AT26" s="735"/>
      <c r="AU26" s="733" t="s">
        <v>386</v>
      </c>
      <c r="AV26" s="734"/>
      <c r="AW26" s="734"/>
      <c r="AX26" s="734"/>
      <c r="AY26" s="735"/>
      <c r="AZ26" s="733" t="s">
        <v>387</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15">
      <c r="A28" s="230">
        <v>1</v>
      </c>
      <c r="B28" s="749" t="s">
        <v>388</v>
      </c>
      <c r="C28" s="750"/>
      <c r="D28" s="750"/>
      <c r="E28" s="750"/>
      <c r="F28" s="750"/>
      <c r="G28" s="750"/>
      <c r="H28" s="750"/>
      <c r="I28" s="750"/>
      <c r="J28" s="750"/>
      <c r="K28" s="750"/>
      <c r="L28" s="750"/>
      <c r="M28" s="750"/>
      <c r="N28" s="750"/>
      <c r="O28" s="750"/>
      <c r="P28" s="751"/>
      <c r="Q28" s="822">
        <v>2776</v>
      </c>
      <c r="R28" s="823"/>
      <c r="S28" s="823"/>
      <c r="T28" s="823"/>
      <c r="U28" s="823"/>
      <c r="V28" s="823">
        <v>2641</v>
      </c>
      <c r="W28" s="823"/>
      <c r="X28" s="823"/>
      <c r="Y28" s="823"/>
      <c r="Z28" s="823"/>
      <c r="AA28" s="823">
        <v>135</v>
      </c>
      <c r="AB28" s="823"/>
      <c r="AC28" s="823"/>
      <c r="AD28" s="823"/>
      <c r="AE28" s="824"/>
      <c r="AF28" s="825">
        <v>135</v>
      </c>
      <c r="AG28" s="823"/>
      <c r="AH28" s="823"/>
      <c r="AI28" s="823"/>
      <c r="AJ28" s="826"/>
      <c r="AK28" s="827">
        <v>156</v>
      </c>
      <c r="AL28" s="828"/>
      <c r="AM28" s="828"/>
      <c r="AN28" s="828"/>
      <c r="AO28" s="828"/>
      <c r="AP28" s="828" t="s">
        <v>548</v>
      </c>
      <c r="AQ28" s="828"/>
      <c r="AR28" s="828"/>
      <c r="AS28" s="828"/>
      <c r="AT28" s="828"/>
      <c r="AU28" s="828" t="s">
        <v>548</v>
      </c>
      <c r="AV28" s="828"/>
      <c r="AW28" s="828"/>
      <c r="AX28" s="828"/>
      <c r="AY28" s="828"/>
      <c r="AZ28" s="829" t="s">
        <v>548</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15">
      <c r="A29" s="230">
        <v>2</v>
      </c>
      <c r="B29" s="780" t="s">
        <v>389</v>
      </c>
      <c r="C29" s="781"/>
      <c r="D29" s="781"/>
      <c r="E29" s="781"/>
      <c r="F29" s="781"/>
      <c r="G29" s="781"/>
      <c r="H29" s="781"/>
      <c r="I29" s="781"/>
      <c r="J29" s="781"/>
      <c r="K29" s="781"/>
      <c r="L29" s="781"/>
      <c r="M29" s="781"/>
      <c r="N29" s="781"/>
      <c r="O29" s="781"/>
      <c r="P29" s="782"/>
      <c r="Q29" s="783">
        <v>2235</v>
      </c>
      <c r="R29" s="784"/>
      <c r="S29" s="784"/>
      <c r="T29" s="784"/>
      <c r="U29" s="784"/>
      <c r="V29" s="784">
        <v>1897</v>
      </c>
      <c r="W29" s="784"/>
      <c r="X29" s="784"/>
      <c r="Y29" s="784"/>
      <c r="Z29" s="784"/>
      <c r="AA29" s="784">
        <v>339</v>
      </c>
      <c r="AB29" s="784"/>
      <c r="AC29" s="784"/>
      <c r="AD29" s="784"/>
      <c r="AE29" s="785"/>
      <c r="AF29" s="786">
        <v>339</v>
      </c>
      <c r="AG29" s="787"/>
      <c r="AH29" s="787"/>
      <c r="AI29" s="787"/>
      <c r="AJ29" s="788"/>
      <c r="AK29" s="834">
        <v>289</v>
      </c>
      <c r="AL29" s="830"/>
      <c r="AM29" s="830"/>
      <c r="AN29" s="830"/>
      <c r="AO29" s="830"/>
      <c r="AP29" s="830" t="s">
        <v>548</v>
      </c>
      <c r="AQ29" s="830"/>
      <c r="AR29" s="830"/>
      <c r="AS29" s="830"/>
      <c r="AT29" s="830"/>
      <c r="AU29" s="830" t="s">
        <v>548</v>
      </c>
      <c r="AV29" s="830"/>
      <c r="AW29" s="830"/>
      <c r="AX29" s="830"/>
      <c r="AY29" s="830"/>
      <c r="AZ29" s="831" t="s">
        <v>548</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15">
      <c r="A30" s="230">
        <v>3</v>
      </c>
      <c r="B30" s="780" t="s">
        <v>390</v>
      </c>
      <c r="C30" s="781"/>
      <c r="D30" s="781"/>
      <c r="E30" s="781"/>
      <c r="F30" s="781"/>
      <c r="G30" s="781"/>
      <c r="H30" s="781"/>
      <c r="I30" s="781"/>
      <c r="J30" s="781"/>
      <c r="K30" s="781"/>
      <c r="L30" s="781"/>
      <c r="M30" s="781"/>
      <c r="N30" s="781"/>
      <c r="O30" s="781"/>
      <c r="P30" s="782"/>
      <c r="Q30" s="783">
        <v>493</v>
      </c>
      <c r="R30" s="784"/>
      <c r="S30" s="784"/>
      <c r="T30" s="784"/>
      <c r="U30" s="784"/>
      <c r="V30" s="784">
        <v>492</v>
      </c>
      <c r="W30" s="784"/>
      <c r="X30" s="784"/>
      <c r="Y30" s="784"/>
      <c r="Z30" s="784"/>
      <c r="AA30" s="784">
        <v>1</v>
      </c>
      <c r="AB30" s="784"/>
      <c r="AC30" s="784"/>
      <c r="AD30" s="784"/>
      <c r="AE30" s="785"/>
      <c r="AF30" s="786">
        <v>1</v>
      </c>
      <c r="AG30" s="787"/>
      <c r="AH30" s="787"/>
      <c r="AI30" s="787"/>
      <c r="AJ30" s="788"/>
      <c r="AK30" s="834">
        <v>81</v>
      </c>
      <c r="AL30" s="830"/>
      <c r="AM30" s="830"/>
      <c r="AN30" s="830"/>
      <c r="AO30" s="830"/>
      <c r="AP30" s="830" t="s">
        <v>548</v>
      </c>
      <c r="AQ30" s="830"/>
      <c r="AR30" s="830"/>
      <c r="AS30" s="830"/>
      <c r="AT30" s="830"/>
      <c r="AU30" s="830" t="s">
        <v>548</v>
      </c>
      <c r="AV30" s="830"/>
      <c r="AW30" s="830"/>
      <c r="AX30" s="830"/>
      <c r="AY30" s="830"/>
      <c r="AZ30" s="831" t="s">
        <v>548</v>
      </c>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15">
      <c r="A31" s="230">
        <v>4</v>
      </c>
      <c r="B31" s="780" t="s">
        <v>391</v>
      </c>
      <c r="C31" s="781"/>
      <c r="D31" s="781"/>
      <c r="E31" s="781"/>
      <c r="F31" s="781"/>
      <c r="G31" s="781"/>
      <c r="H31" s="781"/>
      <c r="I31" s="781"/>
      <c r="J31" s="781"/>
      <c r="K31" s="781"/>
      <c r="L31" s="781"/>
      <c r="M31" s="781"/>
      <c r="N31" s="781"/>
      <c r="O31" s="781"/>
      <c r="P31" s="782"/>
      <c r="Q31" s="783">
        <v>316</v>
      </c>
      <c r="R31" s="784"/>
      <c r="S31" s="784"/>
      <c r="T31" s="784"/>
      <c r="U31" s="784"/>
      <c r="V31" s="784">
        <v>359</v>
      </c>
      <c r="W31" s="784"/>
      <c r="X31" s="784"/>
      <c r="Y31" s="784"/>
      <c r="Z31" s="784"/>
      <c r="AA31" s="784">
        <v>-44</v>
      </c>
      <c r="AB31" s="784"/>
      <c r="AC31" s="784"/>
      <c r="AD31" s="784"/>
      <c r="AE31" s="785"/>
      <c r="AF31" s="786">
        <v>728</v>
      </c>
      <c r="AG31" s="787"/>
      <c r="AH31" s="787"/>
      <c r="AI31" s="787"/>
      <c r="AJ31" s="788"/>
      <c r="AK31" s="834">
        <v>3</v>
      </c>
      <c r="AL31" s="830"/>
      <c r="AM31" s="830"/>
      <c r="AN31" s="830"/>
      <c r="AO31" s="830"/>
      <c r="AP31" s="830">
        <v>1034</v>
      </c>
      <c r="AQ31" s="830"/>
      <c r="AR31" s="830"/>
      <c r="AS31" s="830"/>
      <c r="AT31" s="830"/>
      <c r="AU31" s="830">
        <v>5</v>
      </c>
      <c r="AV31" s="830"/>
      <c r="AW31" s="830"/>
      <c r="AX31" s="830"/>
      <c r="AY31" s="830"/>
      <c r="AZ31" s="831" t="s">
        <v>548</v>
      </c>
      <c r="BA31" s="831"/>
      <c r="BB31" s="831"/>
      <c r="BC31" s="831"/>
      <c r="BD31" s="831"/>
      <c r="BE31" s="832" t="s">
        <v>392</v>
      </c>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15">
      <c r="A32" s="230">
        <v>5</v>
      </c>
      <c r="B32" s="780" t="s">
        <v>393</v>
      </c>
      <c r="C32" s="781"/>
      <c r="D32" s="781"/>
      <c r="E32" s="781"/>
      <c r="F32" s="781"/>
      <c r="G32" s="781"/>
      <c r="H32" s="781"/>
      <c r="I32" s="781"/>
      <c r="J32" s="781"/>
      <c r="K32" s="781"/>
      <c r="L32" s="781"/>
      <c r="M32" s="781"/>
      <c r="N32" s="781"/>
      <c r="O32" s="781"/>
      <c r="P32" s="782"/>
      <c r="Q32" s="783">
        <v>795</v>
      </c>
      <c r="R32" s="784"/>
      <c r="S32" s="784"/>
      <c r="T32" s="784"/>
      <c r="U32" s="784"/>
      <c r="V32" s="784">
        <v>733</v>
      </c>
      <c r="W32" s="784"/>
      <c r="X32" s="784"/>
      <c r="Y32" s="784"/>
      <c r="Z32" s="784"/>
      <c r="AA32" s="784">
        <f t="shared" ref="AA32" si="0">Q32-V32</f>
        <v>62</v>
      </c>
      <c r="AB32" s="784"/>
      <c r="AC32" s="784"/>
      <c r="AD32" s="784"/>
      <c r="AE32" s="785"/>
      <c r="AF32" s="786">
        <v>509</v>
      </c>
      <c r="AG32" s="787"/>
      <c r="AH32" s="787"/>
      <c r="AI32" s="787"/>
      <c r="AJ32" s="788"/>
      <c r="AK32" s="834">
        <f>76+76+114+33</f>
        <v>299</v>
      </c>
      <c r="AL32" s="830"/>
      <c r="AM32" s="830"/>
      <c r="AN32" s="830"/>
      <c r="AO32" s="830"/>
      <c r="AP32" s="830">
        <v>2749</v>
      </c>
      <c r="AQ32" s="830"/>
      <c r="AR32" s="830"/>
      <c r="AS32" s="830"/>
      <c r="AT32" s="830"/>
      <c r="AU32" s="830">
        <v>1490</v>
      </c>
      <c r="AV32" s="830"/>
      <c r="AW32" s="830"/>
      <c r="AX32" s="830"/>
      <c r="AY32" s="830"/>
      <c r="AZ32" s="831" t="s">
        <v>548</v>
      </c>
      <c r="BA32" s="831"/>
      <c r="BB32" s="831"/>
      <c r="BC32" s="831"/>
      <c r="BD32" s="831"/>
      <c r="BE32" s="832" t="s">
        <v>392</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15">
      <c r="A33" s="230">
        <v>6</v>
      </c>
      <c r="B33" s="780"/>
      <c r="C33" s="781"/>
      <c r="D33" s="781"/>
      <c r="E33" s="781"/>
      <c r="F33" s="781"/>
      <c r="G33" s="781"/>
      <c r="H33" s="781"/>
      <c r="I33" s="781"/>
      <c r="J33" s="781"/>
      <c r="K33" s="781"/>
      <c r="L33" s="781"/>
      <c r="M33" s="781"/>
      <c r="N33" s="781"/>
      <c r="O33" s="781"/>
      <c r="P33" s="782"/>
      <c r="Q33" s="783"/>
      <c r="R33" s="784"/>
      <c r="S33" s="784"/>
      <c r="T33" s="784"/>
      <c r="U33" s="784"/>
      <c r="V33" s="784"/>
      <c r="W33" s="784"/>
      <c r="X33" s="784"/>
      <c r="Y33" s="784"/>
      <c r="Z33" s="784"/>
      <c r="AA33" s="784"/>
      <c r="AB33" s="784"/>
      <c r="AC33" s="784"/>
      <c r="AD33" s="784"/>
      <c r="AE33" s="785"/>
      <c r="AF33" s="786"/>
      <c r="AG33" s="787"/>
      <c r="AH33" s="787"/>
      <c r="AI33" s="787"/>
      <c r="AJ33" s="788"/>
      <c r="AK33" s="834"/>
      <c r="AL33" s="830"/>
      <c r="AM33" s="830"/>
      <c r="AN33" s="830"/>
      <c r="AO33" s="830"/>
      <c r="AP33" s="830"/>
      <c r="AQ33" s="830"/>
      <c r="AR33" s="830"/>
      <c r="AS33" s="830"/>
      <c r="AT33" s="830"/>
      <c r="AU33" s="830"/>
      <c r="AV33" s="830"/>
      <c r="AW33" s="830"/>
      <c r="AX33" s="830"/>
      <c r="AY33" s="830"/>
      <c r="AZ33" s="831"/>
      <c r="BA33" s="831"/>
      <c r="BB33" s="831"/>
      <c r="BC33" s="831"/>
      <c r="BD33" s="831"/>
      <c r="BE33" s="832"/>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15">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15">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15">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15">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15">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15">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15">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15">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15">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15">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15">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15">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15">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15">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15">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15">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15">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15">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15">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15">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15">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15">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15">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15">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15">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15">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15">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15">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394</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
      <c r="A63" s="228" t="s">
        <v>376</v>
      </c>
      <c r="B63" s="789" t="s">
        <v>395</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1713</v>
      </c>
      <c r="AG63" s="844"/>
      <c r="AH63" s="844"/>
      <c r="AI63" s="844"/>
      <c r="AJ63" s="845"/>
      <c r="AK63" s="846"/>
      <c r="AL63" s="841"/>
      <c r="AM63" s="841"/>
      <c r="AN63" s="841"/>
      <c r="AO63" s="841"/>
      <c r="AP63" s="844"/>
      <c r="AQ63" s="844"/>
      <c r="AR63" s="844"/>
      <c r="AS63" s="844"/>
      <c r="AT63" s="844"/>
      <c r="AU63" s="844"/>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
      <c r="A65" s="220" t="s">
        <v>396</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15">
      <c r="A66" s="727" t="s">
        <v>397</v>
      </c>
      <c r="B66" s="728"/>
      <c r="C66" s="728"/>
      <c r="D66" s="728"/>
      <c r="E66" s="728"/>
      <c r="F66" s="728"/>
      <c r="G66" s="728"/>
      <c r="H66" s="728"/>
      <c r="I66" s="728"/>
      <c r="J66" s="728"/>
      <c r="K66" s="728"/>
      <c r="L66" s="728"/>
      <c r="M66" s="728"/>
      <c r="N66" s="728"/>
      <c r="O66" s="728"/>
      <c r="P66" s="729"/>
      <c r="Q66" s="733" t="s">
        <v>380</v>
      </c>
      <c r="R66" s="734"/>
      <c r="S66" s="734"/>
      <c r="T66" s="734"/>
      <c r="U66" s="735"/>
      <c r="V66" s="733" t="s">
        <v>381</v>
      </c>
      <c r="W66" s="734"/>
      <c r="X66" s="734"/>
      <c r="Y66" s="734"/>
      <c r="Z66" s="735"/>
      <c r="AA66" s="733" t="s">
        <v>382</v>
      </c>
      <c r="AB66" s="734"/>
      <c r="AC66" s="734"/>
      <c r="AD66" s="734"/>
      <c r="AE66" s="735"/>
      <c r="AF66" s="854" t="s">
        <v>383</v>
      </c>
      <c r="AG66" s="815"/>
      <c r="AH66" s="815"/>
      <c r="AI66" s="815"/>
      <c r="AJ66" s="855"/>
      <c r="AK66" s="733" t="s">
        <v>384</v>
      </c>
      <c r="AL66" s="728"/>
      <c r="AM66" s="728"/>
      <c r="AN66" s="728"/>
      <c r="AO66" s="729"/>
      <c r="AP66" s="733" t="s">
        <v>385</v>
      </c>
      <c r="AQ66" s="734"/>
      <c r="AR66" s="734"/>
      <c r="AS66" s="734"/>
      <c r="AT66" s="735"/>
      <c r="AU66" s="733" t="s">
        <v>398</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15">
      <c r="A68" s="224">
        <v>1</v>
      </c>
      <c r="B68" s="869" t="s">
        <v>549</v>
      </c>
      <c r="C68" s="870"/>
      <c r="D68" s="870"/>
      <c r="E68" s="870"/>
      <c r="F68" s="870"/>
      <c r="G68" s="870"/>
      <c r="H68" s="870"/>
      <c r="I68" s="870"/>
      <c r="J68" s="870"/>
      <c r="K68" s="870"/>
      <c r="L68" s="870"/>
      <c r="M68" s="870"/>
      <c r="N68" s="870"/>
      <c r="O68" s="870"/>
      <c r="P68" s="871"/>
      <c r="Q68" s="872"/>
      <c r="R68" s="866"/>
      <c r="S68" s="866"/>
      <c r="T68" s="866"/>
      <c r="U68" s="866"/>
      <c r="V68" s="866"/>
      <c r="W68" s="866"/>
      <c r="X68" s="866"/>
      <c r="Y68" s="866"/>
      <c r="Z68" s="866"/>
      <c r="AA68" s="866"/>
      <c r="AB68" s="866"/>
      <c r="AC68" s="866"/>
      <c r="AD68" s="866"/>
      <c r="AE68" s="866"/>
      <c r="AF68" s="866"/>
      <c r="AG68" s="866"/>
      <c r="AH68" s="866"/>
      <c r="AI68" s="866"/>
      <c r="AJ68" s="866"/>
      <c r="AK68" s="866"/>
      <c r="AL68" s="866"/>
      <c r="AM68" s="866"/>
      <c r="AN68" s="866"/>
      <c r="AO68" s="866"/>
      <c r="AP68" s="866"/>
      <c r="AQ68" s="866"/>
      <c r="AR68" s="866"/>
      <c r="AS68" s="866"/>
      <c r="AT68" s="866"/>
      <c r="AU68" s="866"/>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15">
      <c r="A69" s="226">
        <v>2</v>
      </c>
      <c r="B69" s="873" t="s">
        <v>550</v>
      </c>
      <c r="C69" s="874"/>
      <c r="D69" s="874"/>
      <c r="E69" s="874"/>
      <c r="F69" s="874"/>
      <c r="G69" s="874"/>
      <c r="H69" s="874"/>
      <c r="I69" s="874"/>
      <c r="J69" s="874"/>
      <c r="K69" s="874"/>
      <c r="L69" s="874"/>
      <c r="M69" s="874"/>
      <c r="N69" s="874"/>
      <c r="O69" s="874"/>
      <c r="P69" s="875"/>
      <c r="Q69" s="876">
        <v>1929</v>
      </c>
      <c r="R69" s="830"/>
      <c r="S69" s="830"/>
      <c r="T69" s="830"/>
      <c r="U69" s="830"/>
      <c r="V69" s="830">
        <v>1836</v>
      </c>
      <c r="W69" s="830"/>
      <c r="X69" s="830"/>
      <c r="Y69" s="830"/>
      <c r="Z69" s="830"/>
      <c r="AA69" s="830">
        <v>92</v>
      </c>
      <c r="AB69" s="830"/>
      <c r="AC69" s="830"/>
      <c r="AD69" s="830"/>
      <c r="AE69" s="830"/>
      <c r="AF69" s="830">
        <v>92</v>
      </c>
      <c r="AG69" s="830"/>
      <c r="AH69" s="830"/>
      <c r="AI69" s="830"/>
      <c r="AJ69" s="830"/>
      <c r="AK69" s="830">
        <v>328</v>
      </c>
      <c r="AL69" s="830"/>
      <c r="AM69" s="830"/>
      <c r="AN69" s="830"/>
      <c r="AO69" s="830"/>
      <c r="AP69" s="830">
        <v>6554</v>
      </c>
      <c r="AQ69" s="830"/>
      <c r="AR69" s="830"/>
      <c r="AS69" s="830"/>
      <c r="AT69" s="830"/>
      <c r="AU69" s="830">
        <v>1051</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15">
      <c r="A70" s="226">
        <v>3</v>
      </c>
      <c r="B70" s="873" t="s">
        <v>551</v>
      </c>
      <c r="C70" s="874"/>
      <c r="D70" s="874"/>
      <c r="E70" s="874"/>
      <c r="F70" s="874"/>
      <c r="G70" s="874"/>
      <c r="H70" s="874"/>
      <c r="I70" s="874"/>
      <c r="J70" s="874"/>
      <c r="K70" s="874"/>
      <c r="L70" s="874"/>
      <c r="M70" s="874"/>
      <c r="N70" s="874"/>
      <c r="O70" s="874"/>
      <c r="P70" s="875"/>
      <c r="Q70" s="876"/>
      <c r="R70" s="830"/>
      <c r="S70" s="830"/>
      <c r="T70" s="830"/>
      <c r="U70" s="830"/>
      <c r="V70" s="830"/>
      <c r="W70" s="830"/>
      <c r="X70" s="830"/>
      <c r="Y70" s="830"/>
      <c r="Z70" s="830"/>
      <c r="AA70" s="830"/>
      <c r="AB70" s="830"/>
      <c r="AC70" s="830"/>
      <c r="AD70" s="830"/>
      <c r="AE70" s="830"/>
      <c r="AF70" s="830"/>
      <c r="AG70" s="830"/>
      <c r="AH70" s="830"/>
      <c r="AI70" s="830"/>
      <c r="AJ70" s="830"/>
      <c r="AK70" s="830"/>
      <c r="AL70" s="830"/>
      <c r="AM70" s="830"/>
      <c r="AN70" s="830"/>
      <c r="AO70" s="830"/>
      <c r="AP70" s="830"/>
      <c r="AQ70" s="830"/>
      <c r="AR70" s="830"/>
      <c r="AS70" s="830"/>
      <c r="AT70" s="830"/>
      <c r="AU70" s="830"/>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15">
      <c r="A71" s="226">
        <v>4</v>
      </c>
      <c r="B71" s="873" t="s">
        <v>550</v>
      </c>
      <c r="C71" s="874"/>
      <c r="D71" s="874"/>
      <c r="E71" s="874"/>
      <c r="F71" s="874"/>
      <c r="G71" s="874"/>
      <c r="H71" s="874"/>
      <c r="I71" s="874"/>
      <c r="J71" s="874"/>
      <c r="K71" s="874"/>
      <c r="L71" s="874"/>
      <c r="M71" s="874"/>
      <c r="N71" s="874"/>
      <c r="O71" s="874"/>
      <c r="P71" s="875"/>
      <c r="Q71" s="876">
        <v>313</v>
      </c>
      <c r="R71" s="830"/>
      <c r="S71" s="830"/>
      <c r="T71" s="830"/>
      <c r="U71" s="830"/>
      <c r="V71" s="830">
        <v>303</v>
      </c>
      <c r="W71" s="830"/>
      <c r="X71" s="830"/>
      <c r="Y71" s="830"/>
      <c r="Z71" s="830"/>
      <c r="AA71" s="830">
        <v>10</v>
      </c>
      <c r="AB71" s="830"/>
      <c r="AC71" s="830"/>
      <c r="AD71" s="830"/>
      <c r="AE71" s="830"/>
      <c r="AF71" s="830">
        <v>10</v>
      </c>
      <c r="AG71" s="830"/>
      <c r="AH71" s="830"/>
      <c r="AI71" s="830"/>
      <c r="AJ71" s="830"/>
      <c r="AK71" s="830">
        <v>82</v>
      </c>
      <c r="AL71" s="830"/>
      <c r="AM71" s="830"/>
      <c r="AN71" s="830"/>
      <c r="AO71" s="830"/>
      <c r="AP71" s="830" t="s">
        <v>548</v>
      </c>
      <c r="AQ71" s="830"/>
      <c r="AR71" s="830"/>
      <c r="AS71" s="830"/>
      <c r="AT71" s="830"/>
      <c r="AU71" s="830"/>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15">
      <c r="A72" s="226">
        <v>5</v>
      </c>
      <c r="B72" s="873" t="s">
        <v>552</v>
      </c>
      <c r="C72" s="874"/>
      <c r="D72" s="874"/>
      <c r="E72" s="874"/>
      <c r="F72" s="874"/>
      <c r="G72" s="874"/>
      <c r="H72" s="874"/>
      <c r="I72" s="874"/>
      <c r="J72" s="874"/>
      <c r="K72" s="874"/>
      <c r="L72" s="874"/>
      <c r="M72" s="874"/>
      <c r="N72" s="874"/>
      <c r="O72" s="874"/>
      <c r="P72" s="875"/>
      <c r="Q72" s="876">
        <v>64</v>
      </c>
      <c r="R72" s="830"/>
      <c r="S72" s="830"/>
      <c r="T72" s="830"/>
      <c r="U72" s="830"/>
      <c r="V72" s="830">
        <v>62</v>
      </c>
      <c r="W72" s="830"/>
      <c r="X72" s="830"/>
      <c r="Y72" s="830"/>
      <c r="Z72" s="830"/>
      <c r="AA72" s="830">
        <v>2</v>
      </c>
      <c r="AB72" s="830"/>
      <c r="AC72" s="830"/>
      <c r="AD72" s="830"/>
      <c r="AE72" s="830"/>
      <c r="AF72" s="830">
        <v>2</v>
      </c>
      <c r="AG72" s="830"/>
      <c r="AH72" s="830"/>
      <c r="AI72" s="830"/>
      <c r="AJ72" s="830"/>
      <c r="AK72" s="830" t="s">
        <v>548</v>
      </c>
      <c r="AL72" s="830"/>
      <c r="AM72" s="830"/>
      <c r="AN72" s="830"/>
      <c r="AO72" s="830"/>
      <c r="AP72" s="830" t="s">
        <v>548</v>
      </c>
      <c r="AQ72" s="830"/>
      <c r="AR72" s="830"/>
      <c r="AS72" s="830"/>
      <c r="AT72" s="830"/>
      <c r="AU72" s="830"/>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15">
      <c r="A73" s="226">
        <v>6</v>
      </c>
      <c r="B73" s="873" t="s">
        <v>553</v>
      </c>
      <c r="C73" s="874"/>
      <c r="D73" s="874"/>
      <c r="E73" s="874"/>
      <c r="F73" s="874"/>
      <c r="G73" s="874"/>
      <c r="H73" s="874"/>
      <c r="I73" s="874"/>
      <c r="J73" s="874"/>
      <c r="K73" s="874"/>
      <c r="L73" s="874"/>
      <c r="M73" s="874"/>
      <c r="N73" s="874"/>
      <c r="O73" s="874"/>
      <c r="P73" s="875"/>
      <c r="Q73" s="876">
        <v>134</v>
      </c>
      <c r="R73" s="830"/>
      <c r="S73" s="830"/>
      <c r="T73" s="830"/>
      <c r="U73" s="830"/>
      <c r="V73" s="830">
        <v>120</v>
      </c>
      <c r="W73" s="830"/>
      <c r="X73" s="830"/>
      <c r="Y73" s="830"/>
      <c r="Z73" s="830"/>
      <c r="AA73" s="830">
        <v>14</v>
      </c>
      <c r="AB73" s="830"/>
      <c r="AC73" s="830"/>
      <c r="AD73" s="830"/>
      <c r="AE73" s="830"/>
      <c r="AF73" s="830">
        <v>14</v>
      </c>
      <c r="AG73" s="830"/>
      <c r="AH73" s="830"/>
      <c r="AI73" s="830"/>
      <c r="AJ73" s="830"/>
      <c r="AK73" s="830" t="s">
        <v>548</v>
      </c>
      <c r="AL73" s="830"/>
      <c r="AM73" s="830"/>
      <c r="AN73" s="830"/>
      <c r="AO73" s="830"/>
      <c r="AP73" s="830" t="s">
        <v>548</v>
      </c>
      <c r="AQ73" s="830"/>
      <c r="AR73" s="830"/>
      <c r="AS73" s="830"/>
      <c r="AT73" s="830"/>
      <c r="AU73" s="830"/>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15">
      <c r="A74" s="226">
        <v>7</v>
      </c>
      <c r="B74" s="873" t="s">
        <v>554</v>
      </c>
      <c r="C74" s="874"/>
      <c r="D74" s="874"/>
      <c r="E74" s="874"/>
      <c r="F74" s="874"/>
      <c r="G74" s="874"/>
      <c r="H74" s="874"/>
      <c r="I74" s="874"/>
      <c r="J74" s="874"/>
      <c r="K74" s="874"/>
      <c r="L74" s="874"/>
      <c r="M74" s="874"/>
      <c r="N74" s="874"/>
      <c r="O74" s="874"/>
      <c r="P74" s="875"/>
      <c r="Q74" s="876">
        <v>7</v>
      </c>
      <c r="R74" s="830"/>
      <c r="S74" s="830"/>
      <c r="T74" s="830"/>
      <c r="U74" s="830"/>
      <c r="V74" s="830">
        <v>5</v>
      </c>
      <c r="W74" s="830"/>
      <c r="X74" s="830"/>
      <c r="Y74" s="830"/>
      <c r="Z74" s="830"/>
      <c r="AA74" s="830">
        <v>2</v>
      </c>
      <c r="AB74" s="830"/>
      <c r="AC74" s="830"/>
      <c r="AD74" s="830"/>
      <c r="AE74" s="830"/>
      <c r="AF74" s="830">
        <v>2</v>
      </c>
      <c r="AG74" s="830"/>
      <c r="AH74" s="830"/>
      <c r="AI74" s="830"/>
      <c r="AJ74" s="830"/>
      <c r="AK74" s="830" t="s">
        <v>548</v>
      </c>
      <c r="AL74" s="830"/>
      <c r="AM74" s="830"/>
      <c r="AN74" s="830"/>
      <c r="AO74" s="830"/>
      <c r="AP74" s="830" t="s">
        <v>548</v>
      </c>
      <c r="AQ74" s="830"/>
      <c r="AR74" s="830"/>
      <c r="AS74" s="830"/>
      <c r="AT74" s="830"/>
      <c r="AU74" s="830"/>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15">
      <c r="A75" s="226">
        <v>8</v>
      </c>
      <c r="B75" s="873" t="s">
        <v>555</v>
      </c>
      <c r="C75" s="874"/>
      <c r="D75" s="874"/>
      <c r="E75" s="874"/>
      <c r="F75" s="874"/>
      <c r="G75" s="874"/>
      <c r="H75" s="874"/>
      <c r="I75" s="874"/>
      <c r="J75" s="874"/>
      <c r="K75" s="874"/>
      <c r="L75" s="874"/>
      <c r="M75" s="874"/>
      <c r="N75" s="874"/>
      <c r="O75" s="874"/>
      <c r="P75" s="875"/>
      <c r="Q75" s="877">
        <v>6749</v>
      </c>
      <c r="R75" s="878"/>
      <c r="S75" s="878"/>
      <c r="T75" s="878"/>
      <c r="U75" s="834"/>
      <c r="V75" s="879">
        <v>5729</v>
      </c>
      <c r="W75" s="878"/>
      <c r="X75" s="878"/>
      <c r="Y75" s="878"/>
      <c r="Z75" s="834"/>
      <c r="AA75" s="879">
        <v>1019</v>
      </c>
      <c r="AB75" s="878"/>
      <c r="AC75" s="878"/>
      <c r="AD75" s="878"/>
      <c r="AE75" s="834"/>
      <c r="AF75" s="879">
        <v>1019</v>
      </c>
      <c r="AG75" s="878"/>
      <c r="AH75" s="878"/>
      <c r="AI75" s="878"/>
      <c r="AJ75" s="834"/>
      <c r="AK75" s="879">
        <v>17</v>
      </c>
      <c r="AL75" s="878"/>
      <c r="AM75" s="878"/>
      <c r="AN75" s="878"/>
      <c r="AO75" s="834"/>
      <c r="AP75" s="879" t="s">
        <v>548</v>
      </c>
      <c r="AQ75" s="878"/>
      <c r="AR75" s="878"/>
      <c r="AS75" s="878"/>
      <c r="AT75" s="834"/>
      <c r="AU75" s="879"/>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15">
      <c r="A76" s="226">
        <v>9</v>
      </c>
      <c r="B76" s="873" t="s">
        <v>556</v>
      </c>
      <c r="C76" s="874"/>
      <c r="D76" s="874"/>
      <c r="E76" s="874"/>
      <c r="F76" s="874"/>
      <c r="G76" s="874"/>
      <c r="H76" s="874"/>
      <c r="I76" s="874"/>
      <c r="J76" s="874"/>
      <c r="K76" s="874"/>
      <c r="L76" s="874"/>
      <c r="M76" s="874"/>
      <c r="N76" s="874"/>
      <c r="O76" s="874"/>
      <c r="P76" s="875"/>
      <c r="Q76" s="877">
        <v>223</v>
      </c>
      <c r="R76" s="878"/>
      <c r="S76" s="878"/>
      <c r="T76" s="878"/>
      <c r="U76" s="834"/>
      <c r="V76" s="879">
        <v>213</v>
      </c>
      <c r="W76" s="878"/>
      <c r="X76" s="878"/>
      <c r="Y76" s="878"/>
      <c r="Z76" s="834"/>
      <c r="AA76" s="879">
        <v>10</v>
      </c>
      <c r="AB76" s="878"/>
      <c r="AC76" s="878"/>
      <c r="AD76" s="878"/>
      <c r="AE76" s="834"/>
      <c r="AF76" s="879">
        <v>10</v>
      </c>
      <c r="AG76" s="878"/>
      <c r="AH76" s="878"/>
      <c r="AI76" s="878"/>
      <c r="AJ76" s="834"/>
      <c r="AK76" s="879" t="s">
        <v>548</v>
      </c>
      <c r="AL76" s="878"/>
      <c r="AM76" s="878"/>
      <c r="AN76" s="878"/>
      <c r="AO76" s="834"/>
      <c r="AP76" s="879" t="s">
        <v>548</v>
      </c>
      <c r="AQ76" s="878"/>
      <c r="AR76" s="878"/>
      <c r="AS76" s="878"/>
      <c r="AT76" s="834"/>
      <c r="AU76" s="879"/>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15">
      <c r="A77" s="226">
        <v>10</v>
      </c>
      <c r="B77" s="873" t="s">
        <v>557</v>
      </c>
      <c r="C77" s="874"/>
      <c r="D77" s="874"/>
      <c r="E77" s="874"/>
      <c r="F77" s="874"/>
      <c r="G77" s="874"/>
      <c r="H77" s="874"/>
      <c r="I77" s="874"/>
      <c r="J77" s="874"/>
      <c r="K77" s="874"/>
      <c r="L77" s="874"/>
      <c r="M77" s="874"/>
      <c r="N77" s="874"/>
      <c r="O77" s="874"/>
      <c r="P77" s="875"/>
      <c r="Q77" s="877">
        <v>5</v>
      </c>
      <c r="R77" s="878"/>
      <c r="S77" s="878"/>
      <c r="T77" s="878"/>
      <c r="U77" s="834"/>
      <c r="V77" s="879">
        <v>2</v>
      </c>
      <c r="W77" s="878"/>
      <c r="X77" s="878"/>
      <c r="Y77" s="878"/>
      <c r="Z77" s="834"/>
      <c r="AA77" s="879">
        <v>2</v>
      </c>
      <c r="AB77" s="878"/>
      <c r="AC77" s="878"/>
      <c r="AD77" s="878"/>
      <c r="AE77" s="834"/>
      <c r="AF77" s="879">
        <v>2</v>
      </c>
      <c r="AG77" s="878"/>
      <c r="AH77" s="878"/>
      <c r="AI77" s="878"/>
      <c r="AJ77" s="834"/>
      <c r="AK77" s="879">
        <v>0</v>
      </c>
      <c r="AL77" s="878"/>
      <c r="AM77" s="878"/>
      <c r="AN77" s="878"/>
      <c r="AO77" s="834"/>
      <c r="AP77" s="879" t="s">
        <v>548</v>
      </c>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15">
      <c r="A78" s="226">
        <v>11</v>
      </c>
      <c r="B78" s="873" t="s">
        <v>558</v>
      </c>
      <c r="C78" s="874"/>
      <c r="D78" s="874"/>
      <c r="E78" s="874"/>
      <c r="F78" s="874"/>
      <c r="G78" s="874"/>
      <c r="H78" s="874"/>
      <c r="I78" s="874"/>
      <c r="J78" s="874"/>
      <c r="K78" s="874"/>
      <c r="L78" s="874"/>
      <c r="M78" s="874"/>
      <c r="N78" s="874"/>
      <c r="O78" s="874"/>
      <c r="P78" s="875"/>
      <c r="Q78" s="876">
        <v>551</v>
      </c>
      <c r="R78" s="830"/>
      <c r="S78" s="830"/>
      <c r="T78" s="830"/>
      <c r="U78" s="830"/>
      <c r="V78" s="830">
        <v>547</v>
      </c>
      <c r="W78" s="830"/>
      <c r="X78" s="830"/>
      <c r="Y78" s="830"/>
      <c r="Z78" s="830"/>
      <c r="AA78" s="830">
        <v>4</v>
      </c>
      <c r="AB78" s="830"/>
      <c r="AC78" s="830"/>
      <c r="AD78" s="830"/>
      <c r="AE78" s="830"/>
      <c r="AF78" s="830">
        <v>4</v>
      </c>
      <c r="AG78" s="830"/>
      <c r="AH78" s="830"/>
      <c r="AI78" s="830"/>
      <c r="AJ78" s="830"/>
      <c r="AK78" s="830" t="s">
        <v>548</v>
      </c>
      <c r="AL78" s="830"/>
      <c r="AM78" s="830"/>
      <c r="AN78" s="830"/>
      <c r="AO78" s="830"/>
      <c r="AP78" s="830" t="s">
        <v>548</v>
      </c>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15">
      <c r="A79" s="226">
        <v>12</v>
      </c>
      <c r="B79" s="873" t="s">
        <v>559</v>
      </c>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15">
      <c r="A80" s="226">
        <v>13</v>
      </c>
      <c r="B80" s="873" t="s">
        <v>550</v>
      </c>
      <c r="C80" s="874"/>
      <c r="D80" s="874"/>
      <c r="E80" s="874"/>
      <c r="F80" s="874"/>
      <c r="G80" s="874"/>
      <c r="H80" s="874"/>
      <c r="I80" s="874"/>
      <c r="J80" s="874"/>
      <c r="K80" s="874"/>
      <c r="L80" s="874"/>
      <c r="M80" s="874"/>
      <c r="N80" s="874"/>
      <c r="O80" s="874"/>
      <c r="P80" s="875"/>
      <c r="Q80" s="876">
        <v>258</v>
      </c>
      <c r="R80" s="830"/>
      <c r="S80" s="830"/>
      <c r="T80" s="830"/>
      <c r="U80" s="830"/>
      <c r="V80" s="830">
        <v>174</v>
      </c>
      <c r="W80" s="830"/>
      <c r="X80" s="830"/>
      <c r="Y80" s="830"/>
      <c r="Z80" s="830"/>
      <c r="AA80" s="830">
        <v>84</v>
      </c>
      <c r="AB80" s="830"/>
      <c r="AC80" s="830"/>
      <c r="AD80" s="830"/>
      <c r="AE80" s="830"/>
      <c r="AF80" s="830">
        <v>84</v>
      </c>
      <c r="AG80" s="830"/>
      <c r="AH80" s="830"/>
      <c r="AI80" s="830"/>
      <c r="AJ80" s="830"/>
      <c r="AK80" s="830" t="s">
        <v>548</v>
      </c>
      <c r="AL80" s="830"/>
      <c r="AM80" s="830"/>
      <c r="AN80" s="830"/>
      <c r="AO80" s="830"/>
      <c r="AP80" s="830" t="s">
        <v>548</v>
      </c>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15">
      <c r="A81" s="226">
        <v>14</v>
      </c>
      <c r="B81" s="873" t="s">
        <v>560</v>
      </c>
      <c r="C81" s="874"/>
      <c r="D81" s="874"/>
      <c r="E81" s="874"/>
      <c r="F81" s="874"/>
      <c r="G81" s="874"/>
      <c r="H81" s="874"/>
      <c r="I81" s="874"/>
      <c r="J81" s="874"/>
      <c r="K81" s="874"/>
      <c r="L81" s="874"/>
      <c r="M81" s="874"/>
      <c r="N81" s="874"/>
      <c r="O81" s="874"/>
      <c r="P81" s="875"/>
      <c r="Q81" s="876">
        <v>46</v>
      </c>
      <c r="R81" s="830"/>
      <c r="S81" s="830"/>
      <c r="T81" s="830"/>
      <c r="U81" s="830"/>
      <c r="V81" s="830">
        <v>25</v>
      </c>
      <c r="W81" s="830"/>
      <c r="X81" s="830"/>
      <c r="Y81" s="830"/>
      <c r="Z81" s="830"/>
      <c r="AA81" s="830">
        <v>22</v>
      </c>
      <c r="AB81" s="830"/>
      <c r="AC81" s="830"/>
      <c r="AD81" s="830"/>
      <c r="AE81" s="830"/>
      <c r="AF81" s="830">
        <v>22</v>
      </c>
      <c r="AG81" s="830"/>
      <c r="AH81" s="830"/>
      <c r="AI81" s="830"/>
      <c r="AJ81" s="830"/>
      <c r="AK81" s="830" t="s">
        <v>548</v>
      </c>
      <c r="AL81" s="830"/>
      <c r="AM81" s="830"/>
      <c r="AN81" s="830"/>
      <c r="AO81" s="830"/>
      <c r="AP81" s="830" t="s">
        <v>548</v>
      </c>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15">
      <c r="A82" s="226">
        <v>15</v>
      </c>
      <c r="B82" s="873" t="s">
        <v>561</v>
      </c>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15">
      <c r="A83" s="226">
        <v>16</v>
      </c>
      <c r="B83" s="873" t="s">
        <v>550</v>
      </c>
      <c r="C83" s="874"/>
      <c r="D83" s="874"/>
      <c r="E83" s="874"/>
      <c r="F83" s="874"/>
      <c r="G83" s="874"/>
      <c r="H83" s="874"/>
      <c r="I83" s="874"/>
      <c r="J83" s="874"/>
      <c r="K83" s="874"/>
      <c r="L83" s="874"/>
      <c r="M83" s="874"/>
      <c r="N83" s="874"/>
      <c r="O83" s="874"/>
      <c r="P83" s="875"/>
      <c r="Q83" s="876">
        <v>247</v>
      </c>
      <c r="R83" s="830"/>
      <c r="S83" s="830"/>
      <c r="T83" s="830"/>
      <c r="U83" s="830"/>
      <c r="V83" s="830">
        <v>243</v>
      </c>
      <c r="W83" s="830"/>
      <c r="X83" s="830"/>
      <c r="Y83" s="830"/>
      <c r="Z83" s="830"/>
      <c r="AA83" s="830">
        <v>4</v>
      </c>
      <c r="AB83" s="830"/>
      <c r="AC83" s="830"/>
      <c r="AD83" s="830"/>
      <c r="AE83" s="830"/>
      <c r="AF83" s="830">
        <v>4</v>
      </c>
      <c r="AG83" s="830"/>
      <c r="AH83" s="830"/>
      <c r="AI83" s="830"/>
      <c r="AJ83" s="830"/>
      <c r="AK83" s="830">
        <v>12</v>
      </c>
      <c r="AL83" s="830"/>
      <c r="AM83" s="830"/>
      <c r="AN83" s="830"/>
      <c r="AO83" s="830"/>
      <c r="AP83" s="830" t="s">
        <v>548</v>
      </c>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15">
      <c r="A84" s="226">
        <v>17</v>
      </c>
      <c r="B84" s="873" t="s">
        <v>562</v>
      </c>
      <c r="C84" s="874"/>
      <c r="D84" s="874"/>
      <c r="E84" s="874"/>
      <c r="F84" s="874"/>
      <c r="G84" s="874"/>
      <c r="H84" s="874"/>
      <c r="I84" s="874"/>
      <c r="J84" s="874"/>
      <c r="K84" s="874"/>
      <c r="L84" s="874"/>
      <c r="M84" s="874"/>
      <c r="N84" s="874"/>
      <c r="O84" s="874"/>
      <c r="P84" s="875"/>
      <c r="Q84" s="876">
        <v>261956</v>
      </c>
      <c r="R84" s="830"/>
      <c r="S84" s="830"/>
      <c r="T84" s="830"/>
      <c r="U84" s="830"/>
      <c r="V84" s="830">
        <v>256155</v>
      </c>
      <c r="W84" s="830"/>
      <c r="X84" s="830"/>
      <c r="Y84" s="830"/>
      <c r="Z84" s="830"/>
      <c r="AA84" s="830">
        <v>5801</v>
      </c>
      <c r="AB84" s="830"/>
      <c r="AC84" s="830"/>
      <c r="AD84" s="830"/>
      <c r="AE84" s="830"/>
      <c r="AF84" s="830">
        <v>5801</v>
      </c>
      <c r="AG84" s="830"/>
      <c r="AH84" s="830"/>
      <c r="AI84" s="830"/>
      <c r="AJ84" s="830"/>
      <c r="AK84" s="830" t="s">
        <v>548</v>
      </c>
      <c r="AL84" s="830"/>
      <c r="AM84" s="830"/>
      <c r="AN84" s="830"/>
      <c r="AO84" s="830"/>
      <c r="AP84" s="830" t="s">
        <v>548</v>
      </c>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15">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15">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15">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
      <c r="A88" s="228" t="s">
        <v>376</v>
      </c>
      <c r="B88" s="789" t="s">
        <v>399</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c r="AG88" s="844"/>
      <c r="AH88" s="844"/>
      <c r="AI88" s="844"/>
      <c r="AJ88" s="844"/>
      <c r="AK88" s="841"/>
      <c r="AL88" s="841"/>
      <c r="AM88" s="841"/>
      <c r="AN88" s="841"/>
      <c r="AO88" s="841"/>
      <c r="AP88" s="844"/>
      <c r="AQ88" s="844"/>
      <c r="AR88" s="844"/>
      <c r="AS88" s="844"/>
      <c r="AT88" s="844"/>
      <c r="AU88" s="844"/>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789" t="s">
        <v>400</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c r="CS102" s="852"/>
      <c r="CT102" s="852"/>
      <c r="CU102" s="852"/>
      <c r="CV102" s="891"/>
      <c r="CW102" s="890"/>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401</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402</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403</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404</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17" t="s">
        <v>405</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406</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15">
      <c r="A109" s="912" t="s">
        <v>407</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408</v>
      </c>
      <c r="AB109" s="893"/>
      <c r="AC109" s="893"/>
      <c r="AD109" s="893"/>
      <c r="AE109" s="894"/>
      <c r="AF109" s="892" t="s">
        <v>409</v>
      </c>
      <c r="AG109" s="893"/>
      <c r="AH109" s="893"/>
      <c r="AI109" s="893"/>
      <c r="AJ109" s="894"/>
      <c r="AK109" s="892" t="s">
        <v>294</v>
      </c>
      <c r="AL109" s="893"/>
      <c r="AM109" s="893"/>
      <c r="AN109" s="893"/>
      <c r="AO109" s="894"/>
      <c r="AP109" s="892" t="s">
        <v>410</v>
      </c>
      <c r="AQ109" s="893"/>
      <c r="AR109" s="893"/>
      <c r="AS109" s="893"/>
      <c r="AT109" s="895"/>
      <c r="AU109" s="912" t="s">
        <v>407</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408</v>
      </c>
      <c r="BR109" s="893"/>
      <c r="BS109" s="893"/>
      <c r="BT109" s="893"/>
      <c r="BU109" s="894"/>
      <c r="BV109" s="892" t="s">
        <v>409</v>
      </c>
      <c r="BW109" s="893"/>
      <c r="BX109" s="893"/>
      <c r="BY109" s="893"/>
      <c r="BZ109" s="894"/>
      <c r="CA109" s="892" t="s">
        <v>294</v>
      </c>
      <c r="CB109" s="893"/>
      <c r="CC109" s="893"/>
      <c r="CD109" s="893"/>
      <c r="CE109" s="894"/>
      <c r="CF109" s="913" t="s">
        <v>410</v>
      </c>
      <c r="CG109" s="913"/>
      <c r="CH109" s="913"/>
      <c r="CI109" s="913"/>
      <c r="CJ109" s="913"/>
      <c r="CK109" s="892" t="s">
        <v>411</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408</v>
      </c>
      <c r="DH109" s="893"/>
      <c r="DI109" s="893"/>
      <c r="DJ109" s="893"/>
      <c r="DK109" s="894"/>
      <c r="DL109" s="892" t="s">
        <v>409</v>
      </c>
      <c r="DM109" s="893"/>
      <c r="DN109" s="893"/>
      <c r="DO109" s="893"/>
      <c r="DP109" s="894"/>
      <c r="DQ109" s="892" t="s">
        <v>294</v>
      </c>
      <c r="DR109" s="893"/>
      <c r="DS109" s="893"/>
      <c r="DT109" s="893"/>
      <c r="DU109" s="894"/>
      <c r="DV109" s="892" t="s">
        <v>410</v>
      </c>
      <c r="DW109" s="893"/>
      <c r="DX109" s="893"/>
      <c r="DY109" s="893"/>
      <c r="DZ109" s="895"/>
    </row>
    <row r="110" spans="1:131" s="218" customFormat="1" ht="26.25" customHeight="1" x14ac:dyDescent="0.15">
      <c r="A110" s="896" t="s">
        <v>412</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566444</v>
      </c>
      <c r="AB110" s="900"/>
      <c r="AC110" s="900"/>
      <c r="AD110" s="900"/>
      <c r="AE110" s="901"/>
      <c r="AF110" s="902">
        <v>618950</v>
      </c>
      <c r="AG110" s="900"/>
      <c r="AH110" s="900"/>
      <c r="AI110" s="900"/>
      <c r="AJ110" s="901"/>
      <c r="AK110" s="902">
        <v>617131</v>
      </c>
      <c r="AL110" s="900"/>
      <c r="AM110" s="900"/>
      <c r="AN110" s="900"/>
      <c r="AO110" s="901"/>
      <c r="AP110" s="903">
        <v>9.6999999999999993</v>
      </c>
      <c r="AQ110" s="904"/>
      <c r="AR110" s="904"/>
      <c r="AS110" s="904"/>
      <c r="AT110" s="905"/>
      <c r="AU110" s="906" t="s">
        <v>69</v>
      </c>
      <c r="AV110" s="907"/>
      <c r="AW110" s="907"/>
      <c r="AX110" s="907"/>
      <c r="AY110" s="907"/>
      <c r="AZ110" s="929" t="s">
        <v>413</v>
      </c>
      <c r="BA110" s="897"/>
      <c r="BB110" s="897"/>
      <c r="BC110" s="897"/>
      <c r="BD110" s="897"/>
      <c r="BE110" s="897"/>
      <c r="BF110" s="897"/>
      <c r="BG110" s="897"/>
      <c r="BH110" s="897"/>
      <c r="BI110" s="897"/>
      <c r="BJ110" s="897"/>
      <c r="BK110" s="897"/>
      <c r="BL110" s="897"/>
      <c r="BM110" s="897"/>
      <c r="BN110" s="897"/>
      <c r="BO110" s="897"/>
      <c r="BP110" s="898"/>
      <c r="BQ110" s="930">
        <v>7297800</v>
      </c>
      <c r="BR110" s="931"/>
      <c r="BS110" s="931"/>
      <c r="BT110" s="931"/>
      <c r="BU110" s="931"/>
      <c r="BV110" s="931">
        <v>6999194</v>
      </c>
      <c r="BW110" s="931"/>
      <c r="BX110" s="931"/>
      <c r="BY110" s="931"/>
      <c r="BZ110" s="931"/>
      <c r="CA110" s="931">
        <v>7171615</v>
      </c>
      <c r="CB110" s="931"/>
      <c r="CC110" s="931"/>
      <c r="CD110" s="931"/>
      <c r="CE110" s="931"/>
      <c r="CF110" s="944">
        <v>113</v>
      </c>
      <c r="CG110" s="945"/>
      <c r="CH110" s="945"/>
      <c r="CI110" s="945"/>
      <c r="CJ110" s="945"/>
      <c r="CK110" s="946" t="s">
        <v>414</v>
      </c>
      <c r="CL110" s="947"/>
      <c r="CM110" s="929" t="s">
        <v>415</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15">
      <c r="A111" s="934" t="s">
        <v>416</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417</v>
      </c>
      <c r="BA111" s="923"/>
      <c r="BB111" s="923"/>
      <c r="BC111" s="923"/>
      <c r="BD111" s="923"/>
      <c r="BE111" s="923"/>
      <c r="BF111" s="923"/>
      <c r="BG111" s="923"/>
      <c r="BH111" s="923"/>
      <c r="BI111" s="923"/>
      <c r="BJ111" s="923"/>
      <c r="BK111" s="923"/>
      <c r="BL111" s="923"/>
      <c r="BM111" s="923"/>
      <c r="BN111" s="923"/>
      <c r="BO111" s="923"/>
      <c r="BP111" s="924"/>
      <c r="BQ111" s="925" t="s">
        <v>122</v>
      </c>
      <c r="BR111" s="926"/>
      <c r="BS111" s="926"/>
      <c r="BT111" s="926"/>
      <c r="BU111" s="926"/>
      <c r="BV111" s="926" t="s">
        <v>122</v>
      </c>
      <c r="BW111" s="926"/>
      <c r="BX111" s="926"/>
      <c r="BY111" s="926"/>
      <c r="BZ111" s="926"/>
      <c r="CA111" s="926" t="s">
        <v>122</v>
      </c>
      <c r="CB111" s="926"/>
      <c r="CC111" s="926"/>
      <c r="CD111" s="926"/>
      <c r="CE111" s="926"/>
      <c r="CF111" s="920" t="s">
        <v>122</v>
      </c>
      <c r="CG111" s="921"/>
      <c r="CH111" s="921"/>
      <c r="CI111" s="921"/>
      <c r="CJ111" s="921"/>
      <c r="CK111" s="948"/>
      <c r="CL111" s="949"/>
      <c r="CM111" s="922" t="s">
        <v>418</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15">
      <c r="A112" s="952" t="s">
        <v>419</v>
      </c>
      <c r="B112" s="953"/>
      <c r="C112" s="923" t="s">
        <v>420</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421</v>
      </c>
      <c r="BA112" s="923"/>
      <c r="BB112" s="923"/>
      <c r="BC112" s="923"/>
      <c r="BD112" s="923"/>
      <c r="BE112" s="923"/>
      <c r="BF112" s="923"/>
      <c r="BG112" s="923"/>
      <c r="BH112" s="923"/>
      <c r="BI112" s="923"/>
      <c r="BJ112" s="923"/>
      <c r="BK112" s="923"/>
      <c r="BL112" s="923"/>
      <c r="BM112" s="923"/>
      <c r="BN112" s="923"/>
      <c r="BO112" s="923"/>
      <c r="BP112" s="924"/>
      <c r="BQ112" s="925">
        <v>1987448</v>
      </c>
      <c r="BR112" s="926"/>
      <c r="BS112" s="926"/>
      <c r="BT112" s="926"/>
      <c r="BU112" s="926"/>
      <c r="BV112" s="926">
        <v>1627518</v>
      </c>
      <c r="BW112" s="926"/>
      <c r="BX112" s="926"/>
      <c r="BY112" s="926"/>
      <c r="BZ112" s="926"/>
      <c r="CA112" s="926">
        <v>1495395</v>
      </c>
      <c r="CB112" s="926"/>
      <c r="CC112" s="926"/>
      <c r="CD112" s="926"/>
      <c r="CE112" s="926"/>
      <c r="CF112" s="920">
        <v>23.6</v>
      </c>
      <c r="CG112" s="921"/>
      <c r="CH112" s="921"/>
      <c r="CI112" s="921"/>
      <c r="CJ112" s="921"/>
      <c r="CK112" s="948"/>
      <c r="CL112" s="949"/>
      <c r="CM112" s="922" t="s">
        <v>422</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15">
      <c r="A113" s="954"/>
      <c r="B113" s="955"/>
      <c r="C113" s="923" t="s">
        <v>423</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201142</v>
      </c>
      <c r="AB113" s="938"/>
      <c r="AC113" s="938"/>
      <c r="AD113" s="938"/>
      <c r="AE113" s="939"/>
      <c r="AF113" s="940">
        <v>148083</v>
      </c>
      <c r="AG113" s="938"/>
      <c r="AH113" s="938"/>
      <c r="AI113" s="938"/>
      <c r="AJ113" s="939"/>
      <c r="AK113" s="940">
        <v>144811</v>
      </c>
      <c r="AL113" s="938"/>
      <c r="AM113" s="938"/>
      <c r="AN113" s="938"/>
      <c r="AO113" s="939"/>
      <c r="AP113" s="941">
        <v>2.2999999999999998</v>
      </c>
      <c r="AQ113" s="942"/>
      <c r="AR113" s="942"/>
      <c r="AS113" s="942"/>
      <c r="AT113" s="943"/>
      <c r="AU113" s="908"/>
      <c r="AV113" s="909"/>
      <c r="AW113" s="909"/>
      <c r="AX113" s="909"/>
      <c r="AY113" s="909"/>
      <c r="AZ113" s="922" t="s">
        <v>424</v>
      </c>
      <c r="BA113" s="923"/>
      <c r="BB113" s="923"/>
      <c r="BC113" s="923"/>
      <c r="BD113" s="923"/>
      <c r="BE113" s="923"/>
      <c r="BF113" s="923"/>
      <c r="BG113" s="923"/>
      <c r="BH113" s="923"/>
      <c r="BI113" s="923"/>
      <c r="BJ113" s="923"/>
      <c r="BK113" s="923"/>
      <c r="BL113" s="923"/>
      <c r="BM113" s="923"/>
      <c r="BN113" s="923"/>
      <c r="BO113" s="923"/>
      <c r="BP113" s="924"/>
      <c r="BQ113" s="925">
        <v>1279914</v>
      </c>
      <c r="BR113" s="926"/>
      <c r="BS113" s="926"/>
      <c r="BT113" s="926"/>
      <c r="BU113" s="926"/>
      <c r="BV113" s="926">
        <v>1162674</v>
      </c>
      <c r="BW113" s="926"/>
      <c r="BX113" s="926"/>
      <c r="BY113" s="926"/>
      <c r="BZ113" s="926"/>
      <c r="CA113" s="926">
        <v>1050887</v>
      </c>
      <c r="CB113" s="926"/>
      <c r="CC113" s="926"/>
      <c r="CD113" s="926"/>
      <c r="CE113" s="926"/>
      <c r="CF113" s="920">
        <v>16.600000000000001</v>
      </c>
      <c r="CG113" s="921"/>
      <c r="CH113" s="921"/>
      <c r="CI113" s="921"/>
      <c r="CJ113" s="921"/>
      <c r="CK113" s="948"/>
      <c r="CL113" s="949"/>
      <c r="CM113" s="922" t="s">
        <v>425</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15">
      <c r="A114" s="954"/>
      <c r="B114" s="955"/>
      <c r="C114" s="923" t="s">
        <v>426</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78890</v>
      </c>
      <c r="AB114" s="959"/>
      <c r="AC114" s="959"/>
      <c r="AD114" s="959"/>
      <c r="AE114" s="960"/>
      <c r="AF114" s="961">
        <v>117924</v>
      </c>
      <c r="AG114" s="959"/>
      <c r="AH114" s="959"/>
      <c r="AI114" s="959"/>
      <c r="AJ114" s="960"/>
      <c r="AK114" s="961">
        <v>112462</v>
      </c>
      <c r="AL114" s="959"/>
      <c r="AM114" s="959"/>
      <c r="AN114" s="959"/>
      <c r="AO114" s="960"/>
      <c r="AP114" s="962">
        <v>1.8</v>
      </c>
      <c r="AQ114" s="963"/>
      <c r="AR114" s="963"/>
      <c r="AS114" s="963"/>
      <c r="AT114" s="964"/>
      <c r="AU114" s="908"/>
      <c r="AV114" s="909"/>
      <c r="AW114" s="909"/>
      <c r="AX114" s="909"/>
      <c r="AY114" s="909"/>
      <c r="AZ114" s="922" t="s">
        <v>427</v>
      </c>
      <c r="BA114" s="923"/>
      <c r="BB114" s="923"/>
      <c r="BC114" s="923"/>
      <c r="BD114" s="923"/>
      <c r="BE114" s="923"/>
      <c r="BF114" s="923"/>
      <c r="BG114" s="923"/>
      <c r="BH114" s="923"/>
      <c r="BI114" s="923"/>
      <c r="BJ114" s="923"/>
      <c r="BK114" s="923"/>
      <c r="BL114" s="923"/>
      <c r="BM114" s="923"/>
      <c r="BN114" s="923"/>
      <c r="BO114" s="923"/>
      <c r="BP114" s="924"/>
      <c r="BQ114" s="925" t="s">
        <v>122</v>
      </c>
      <c r="BR114" s="926"/>
      <c r="BS114" s="926"/>
      <c r="BT114" s="926"/>
      <c r="BU114" s="926"/>
      <c r="BV114" s="926" t="s">
        <v>122</v>
      </c>
      <c r="BW114" s="926"/>
      <c r="BX114" s="926"/>
      <c r="BY114" s="926"/>
      <c r="BZ114" s="926"/>
      <c r="CA114" s="926" t="s">
        <v>122</v>
      </c>
      <c r="CB114" s="926"/>
      <c r="CC114" s="926"/>
      <c r="CD114" s="926"/>
      <c r="CE114" s="926"/>
      <c r="CF114" s="920" t="s">
        <v>122</v>
      </c>
      <c r="CG114" s="921"/>
      <c r="CH114" s="921"/>
      <c r="CI114" s="921"/>
      <c r="CJ114" s="921"/>
      <c r="CK114" s="948"/>
      <c r="CL114" s="949"/>
      <c r="CM114" s="922" t="s">
        <v>428</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15">
      <c r="A115" s="954"/>
      <c r="B115" s="955"/>
      <c r="C115" s="923" t="s">
        <v>429</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t="s">
        <v>122</v>
      </c>
      <c r="AB115" s="938"/>
      <c r="AC115" s="938"/>
      <c r="AD115" s="938"/>
      <c r="AE115" s="939"/>
      <c r="AF115" s="940" t="s">
        <v>122</v>
      </c>
      <c r="AG115" s="938"/>
      <c r="AH115" s="938"/>
      <c r="AI115" s="938"/>
      <c r="AJ115" s="939"/>
      <c r="AK115" s="940" t="s">
        <v>122</v>
      </c>
      <c r="AL115" s="938"/>
      <c r="AM115" s="938"/>
      <c r="AN115" s="938"/>
      <c r="AO115" s="939"/>
      <c r="AP115" s="941" t="s">
        <v>122</v>
      </c>
      <c r="AQ115" s="942"/>
      <c r="AR115" s="942"/>
      <c r="AS115" s="942"/>
      <c r="AT115" s="943"/>
      <c r="AU115" s="908"/>
      <c r="AV115" s="909"/>
      <c r="AW115" s="909"/>
      <c r="AX115" s="909"/>
      <c r="AY115" s="909"/>
      <c r="AZ115" s="922" t="s">
        <v>430</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431</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15">
      <c r="A116" s="956"/>
      <c r="B116" s="957"/>
      <c r="C116" s="965" t="s">
        <v>432</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433</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434</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15">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435</v>
      </c>
      <c r="Z117" s="894"/>
      <c r="AA117" s="978">
        <v>846476</v>
      </c>
      <c r="AB117" s="979"/>
      <c r="AC117" s="979"/>
      <c r="AD117" s="979"/>
      <c r="AE117" s="980"/>
      <c r="AF117" s="981">
        <v>884957</v>
      </c>
      <c r="AG117" s="979"/>
      <c r="AH117" s="979"/>
      <c r="AI117" s="979"/>
      <c r="AJ117" s="980"/>
      <c r="AK117" s="981">
        <v>874404</v>
      </c>
      <c r="AL117" s="979"/>
      <c r="AM117" s="979"/>
      <c r="AN117" s="979"/>
      <c r="AO117" s="980"/>
      <c r="AP117" s="982"/>
      <c r="AQ117" s="983"/>
      <c r="AR117" s="983"/>
      <c r="AS117" s="983"/>
      <c r="AT117" s="984"/>
      <c r="AU117" s="908"/>
      <c r="AV117" s="909"/>
      <c r="AW117" s="909"/>
      <c r="AX117" s="909"/>
      <c r="AY117" s="909"/>
      <c r="AZ117" s="974" t="s">
        <v>436</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437</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15">
      <c r="A118" s="912" t="s">
        <v>411</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408</v>
      </c>
      <c r="AB118" s="893"/>
      <c r="AC118" s="893"/>
      <c r="AD118" s="893"/>
      <c r="AE118" s="894"/>
      <c r="AF118" s="892" t="s">
        <v>409</v>
      </c>
      <c r="AG118" s="893"/>
      <c r="AH118" s="893"/>
      <c r="AI118" s="893"/>
      <c r="AJ118" s="894"/>
      <c r="AK118" s="892" t="s">
        <v>294</v>
      </c>
      <c r="AL118" s="893"/>
      <c r="AM118" s="893"/>
      <c r="AN118" s="893"/>
      <c r="AO118" s="894"/>
      <c r="AP118" s="970" t="s">
        <v>410</v>
      </c>
      <c r="AQ118" s="971"/>
      <c r="AR118" s="971"/>
      <c r="AS118" s="971"/>
      <c r="AT118" s="972"/>
      <c r="AU118" s="908"/>
      <c r="AV118" s="909"/>
      <c r="AW118" s="909"/>
      <c r="AX118" s="909"/>
      <c r="AY118" s="909"/>
      <c r="AZ118" s="973" t="s">
        <v>438</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439</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15">
      <c r="A119" s="1056" t="s">
        <v>414</v>
      </c>
      <c r="B119" s="947"/>
      <c r="C119" s="929" t="s">
        <v>415</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177</v>
      </c>
      <c r="BA119" s="239"/>
      <c r="BB119" s="239"/>
      <c r="BC119" s="239"/>
      <c r="BD119" s="239"/>
      <c r="BE119" s="239"/>
      <c r="BF119" s="239"/>
      <c r="BG119" s="239"/>
      <c r="BH119" s="239"/>
      <c r="BI119" s="239"/>
      <c r="BJ119" s="239"/>
      <c r="BK119" s="239"/>
      <c r="BL119" s="239"/>
      <c r="BM119" s="239"/>
      <c r="BN119" s="239"/>
      <c r="BO119" s="977" t="s">
        <v>440</v>
      </c>
      <c r="BP119" s="1005"/>
      <c r="BQ119" s="999">
        <v>10565162</v>
      </c>
      <c r="BR119" s="1000"/>
      <c r="BS119" s="1000"/>
      <c r="BT119" s="1000"/>
      <c r="BU119" s="1000"/>
      <c r="BV119" s="1000">
        <v>9789386</v>
      </c>
      <c r="BW119" s="1000"/>
      <c r="BX119" s="1000"/>
      <c r="BY119" s="1000"/>
      <c r="BZ119" s="1000"/>
      <c r="CA119" s="1000">
        <v>9717897</v>
      </c>
      <c r="CB119" s="1000"/>
      <c r="CC119" s="1000"/>
      <c r="CD119" s="1000"/>
      <c r="CE119" s="1000"/>
      <c r="CF119" s="1001"/>
      <c r="CG119" s="1002"/>
      <c r="CH119" s="1002"/>
      <c r="CI119" s="1002"/>
      <c r="CJ119" s="1003"/>
      <c r="CK119" s="950"/>
      <c r="CL119" s="951"/>
      <c r="CM119" s="973" t="s">
        <v>441</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18" customFormat="1" ht="26.25" customHeight="1" x14ac:dyDescent="0.15">
      <c r="A120" s="1057"/>
      <c r="B120" s="949"/>
      <c r="C120" s="922" t="s">
        <v>418</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442</v>
      </c>
      <c r="AV120" s="992"/>
      <c r="AW120" s="992"/>
      <c r="AX120" s="992"/>
      <c r="AY120" s="993"/>
      <c r="AZ120" s="929" t="s">
        <v>443</v>
      </c>
      <c r="BA120" s="897"/>
      <c r="BB120" s="897"/>
      <c r="BC120" s="897"/>
      <c r="BD120" s="897"/>
      <c r="BE120" s="897"/>
      <c r="BF120" s="897"/>
      <c r="BG120" s="897"/>
      <c r="BH120" s="897"/>
      <c r="BI120" s="897"/>
      <c r="BJ120" s="897"/>
      <c r="BK120" s="897"/>
      <c r="BL120" s="897"/>
      <c r="BM120" s="897"/>
      <c r="BN120" s="897"/>
      <c r="BO120" s="897"/>
      <c r="BP120" s="898"/>
      <c r="BQ120" s="930">
        <v>6159967</v>
      </c>
      <c r="BR120" s="931"/>
      <c r="BS120" s="931"/>
      <c r="BT120" s="931"/>
      <c r="BU120" s="931"/>
      <c r="BV120" s="931">
        <v>6017332</v>
      </c>
      <c r="BW120" s="931"/>
      <c r="BX120" s="931"/>
      <c r="BY120" s="931"/>
      <c r="BZ120" s="931"/>
      <c r="CA120" s="931">
        <v>5912297</v>
      </c>
      <c r="CB120" s="931"/>
      <c r="CC120" s="931"/>
      <c r="CD120" s="931"/>
      <c r="CE120" s="931"/>
      <c r="CF120" s="944">
        <v>93.1</v>
      </c>
      <c r="CG120" s="945"/>
      <c r="CH120" s="945"/>
      <c r="CI120" s="945"/>
      <c r="CJ120" s="945"/>
      <c r="CK120" s="1006" t="s">
        <v>444</v>
      </c>
      <c r="CL120" s="1007"/>
      <c r="CM120" s="1007"/>
      <c r="CN120" s="1007"/>
      <c r="CO120" s="1008"/>
      <c r="CP120" s="1014" t="s">
        <v>393</v>
      </c>
      <c r="CQ120" s="1015"/>
      <c r="CR120" s="1015"/>
      <c r="CS120" s="1015"/>
      <c r="CT120" s="1015"/>
      <c r="CU120" s="1015"/>
      <c r="CV120" s="1015"/>
      <c r="CW120" s="1015"/>
      <c r="CX120" s="1015"/>
      <c r="CY120" s="1015"/>
      <c r="CZ120" s="1015"/>
      <c r="DA120" s="1015"/>
      <c r="DB120" s="1015"/>
      <c r="DC120" s="1015"/>
      <c r="DD120" s="1015"/>
      <c r="DE120" s="1015"/>
      <c r="DF120" s="1016"/>
      <c r="DG120" s="930" t="s">
        <v>122</v>
      </c>
      <c r="DH120" s="931"/>
      <c r="DI120" s="931"/>
      <c r="DJ120" s="931"/>
      <c r="DK120" s="931"/>
      <c r="DL120" s="931">
        <v>1623735</v>
      </c>
      <c r="DM120" s="931"/>
      <c r="DN120" s="931"/>
      <c r="DO120" s="931"/>
      <c r="DP120" s="931"/>
      <c r="DQ120" s="931">
        <v>1490227</v>
      </c>
      <c r="DR120" s="931"/>
      <c r="DS120" s="931"/>
      <c r="DT120" s="931"/>
      <c r="DU120" s="931"/>
      <c r="DV120" s="932">
        <v>23.5</v>
      </c>
      <c r="DW120" s="932"/>
      <c r="DX120" s="932"/>
      <c r="DY120" s="932"/>
      <c r="DZ120" s="933"/>
    </row>
    <row r="121" spans="1:130" s="218" customFormat="1" ht="26.25" customHeight="1" x14ac:dyDescent="0.15">
      <c r="A121" s="1057"/>
      <c r="B121" s="949"/>
      <c r="C121" s="974" t="s">
        <v>445</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446</v>
      </c>
      <c r="BA121" s="923"/>
      <c r="BB121" s="923"/>
      <c r="BC121" s="923"/>
      <c r="BD121" s="923"/>
      <c r="BE121" s="923"/>
      <c r="BF121" s="923"/>
      <c r="BG121" s="923"/>
      <c r="BH121" s="923"/>
      <c r="BI121" s="923"/>
      <c r="BJ121" s="923"/>
      <c r="BK121" s="923"/>
      <c r="BL121" s="923"/>
      <c r="BM121" s="923"/>
      <c r="BN121" s="923"/>
      <c r="BO121" s="923"/>
      <c r="BP121" s="924"/>
      <c r="BQ121" s="925">
        <v>5503</v>
      </c>
      <c r="BR121" s="926"/>
      <c r="BS121" s="926"/>
      <c r="BT121" s="926"/>
      <c r="BU121" s="926"/>
      <c r="BV121" s="926">
        <v>2779</v>
      </c>
      <c r="BW121" s="926"/>
      <c r="BX121" s="926"/>
      <c r="BY121" s="926"/>
      <c r="BZ121" s="926"/>
      <c r="CA121" s="926" t="s">
        <v>122</v>
      </c>
      <c r="CB121" s="926"/>
      <c r="CC121" s="926"/>
      <c r="CD121" s="926"/>
      <c r="CE121" s="926"/>
      <c r="CF121" s="920" t="s">
        <v>122</v>
      </c>
      <c r="CG121" s="921"/>
      <c r="CH121" s="921"/>
      <c r="CI121" s="921"/>
      <c r="CJ121" s="921"/>
      <c r="CK121" s="1009"/>
      <c r="CL121" s="1010"/>
      <c r="CM121" s="1010"/>
      <c r="CN121" s="1010"/>
      <c r="CO121" s="1011"/>
      <c r="CP121" s="1019" t="s">
        <v>391</v>
      </c>
      <c r="CQ121" s="1020"/>
      <c r="CR121" s="1020"/>
      <c r="CS121" s="1020"/>
      <c r="CT121" s="1020"/>
      <c r="CU121" s="1020"/>
      <c r="CV121" s="1020"/>
      <c r="CW121" s="1020"/>
      <c r="CX121" s="1020"/>
      <c r="CY121" s="1020"/>
      <c r="CZ121" s="1020"/>
      <c r="DA121" s="1020"/>
      <c r="DB121" s="1020"/>
      <c r="DC121" s="1020"/>
      <c r="DD121" s="1020"/>
      <c r="DE121" s="1020"/>
      <c r="DF121" s="1021"/>
      <c r="DG121" s="925">
        <v>3466</v>
      </c>
      <c r="DH121" s="926"/>
      <c r="DI121" s="926"/>
      <c r="DJ121" s="926"/>
      <c r="DK121" s="926"/>
      <c r="DL121" s="926">
        <v>3783</v>
      </c>
      <c r="DM121" s="926"/>
      <c r="DN121" s="926"/>
      <c r="DO121" s="926"/>
      <c r="DP121" s="926"/>
      <c r="DQ121" s="926">
        <v>5168</v>
      </c>
      <c r="DR121" s="926"/>
      <c r="DS121" s="926"/>
      <c r="DT121" s="926"/>
      <c r="DU121" s="926"/>
      <c r="DV121" s="927">
        <v>0.1</v>
      </c>
      <c r="DW121" s="927"/>
      <c r="DX121" s="927"/>
      <c r="DY121" s="927"/>
      <c r="DZ121" s="928"/>
    </row>
    <row r="122" spans="1:130" s="218" customFormat="1" ht="26.25" customHeight="1" x14ac:dyDescent="0.15">
      <c r="A122" s="1057"/>
      <c r="B122" s="949"/>
      <c r="C122" s="922" t="s">
        <v>428</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447</v>
      </c>
      <c r="BA122" s="965"/>
      <c r="BB122" s="965"/>
      <c r="BC122" s="965"/>
      <c r="BD122" s="965"/>
      <c r="BE122" s="965"/>
      <c r="BF122" s="965"/>
      <c r="BG122" s="965"/>
      <c r="BH122" s="965"/>
      <c r="BI122" s="965"/>
      <c r="BJ122" s="965"/>
      <c r="BK122" s="965"/>
      <c r="BL122" s="965"/>
      <c r="BM122" s="965"/>
      <c r="BN122" s="965"/>
      <c r="BO122" s="965"/>
      <c r="BP122" s="966"/>
      <c r="BQ122" s="999">
        <v>8136939</v>
      </c>
      <c r="BR122" s="1000"/>
      <c r="BS122" s="1000"/>
      <c r="BT122" s="1000"/>
      <c r="BU122" s="1000"/>
      <c r="BV122" s="1000">
        <v>7764698</v>
      </c>
      <c r="BW122" s="1000"/>
      <c r="BX122" s="1000"/>
      <c r="BY122" s="1000"/>
      <c r="BZ122" s="1000"/>
      <c r="CA122" s="1000">
        <v>7572802</v>
      </c>
      <c r="CB122" s="1000"/>
      <c r="CC122" s="1000"/>
      <c r="CD122" s="1000"/>
      <c r="CE122" s="1000"/>
      <c r="CF122" s="1017">
        <v>119.3</v>
      </c>
      <c r="CG122" s="1018"/>
      <c r="CH122" s="1018"/>
      <c r="CI122" s="1018"/>
      <c r="CJ122" s="1018"/>
      <c r="CK122" s="1009"/>
      <c r="CL122" s="1010"/>
      <c r="CM122" s="1010"/>
      <c r="CN122" s="1010"/>
      <c r="CO122" s="1011"/>
      <c r="CP122" s="1019" t="s">
        <v>389</v>
      </c>
      <c r="CQ122" s="1020"/>
      <c r="CR122" s="1020"/>
      <c r="CS122" s="1020"/>
      <c r="CT122" s="1020"/>
      <c r="CU122" s="1020"/>
      <c r="CV122" s="1020"/>
      <c r="CW122" s="1020"/>
      <c r="CX122" s="1020"/>
      <c r="CY122" s="1020"/>
      <c r="CZ122" s="1020"/>
      <c r="DA122" s="1020"/>
      <c r="DB122" s="1020"/>
      <c r="DC122" s="1020"/>
      <c r="DD122" s="1020"/>
      <c r="DE122" s="1020"/>
      <c r="DF122" s="1021"/>
      <c r="DG122" s="925" t="s">
        <v>122</v>
      </c>
      <c r="DH122" s="926"/>
      <c r="DI122" s="926"/>
      <c r="DJ122" s="926"/>
      <c r="DK122" s="926"/>
      <c r="DL122" s="926" t="s">
        <v>122</v>
      </c>
      <c r="DM122" s="926"/>
      <c r="DN122" s="926"/>
      <c r="DO122" s="926"/>
      <c r="DP122" s="926"/>
      <c r="DQ122" s="926" t="s">
        <v>122</v>
      </c>
      <c r="DR122" s="926"/>
      <c r="DS122" s="926"/>
      <c r="DT122" s="926"/>
      <c r="DU122" s="926"/>
      <c r="DV122" s="927" t="s">
        <v>122</v>
      </c>
      <c r="DW122" s="927"/>
      <c r="DX122" s="927"/>
      <c r="DY122" s="927"/>
      <c r="DZ122" s="928"/>
    </row>
    <row r="123" spans="1:130" s="218" customFormat="1" ht="26.25" customHeight="1" x14ac:dyDescent="0.15">
      <c r="A123" s="1057"/>
      <c r="B123" s="949"/>
      <c r="C123" s="922" t="s">
        <v>434</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177</v>
      </c>
      <c r="BA123" s="239"/>
      <c r="BB123" s="239"/>
      <c r="BC123" s="239"/>
      <c r="BD123" s="239"/>
      <c r="BE123" s="239"/>
      <c r="BF123" s="239"/>
      <c r="BG123" s="239"/>
      <c r="BH123" s="239"/>
      <c r="BI123" s="239"/>
      <c r="BJ123" s="239"/>
      <c r="BK123" s="239"/>
      <c r="BL123" s="239"/>
      <c r="BM123" s="239"/>
      <c r="BN123" s="239"/>
      <c r="BO123" s="977" t="s">
        <v>448</v>
      </c>
      <c r="BP123" s="1005"/>
      <c r="BQ123" s="1063">
        <v>14302409</v>
      </c>
      <c r="BR123" s="1064"/>
      <c r="BS123" s="1064"/>
      <c r="BT123" s="1064"/>
      <c r="BU123" s="1064"/>
      <c r="BV123" s="1064">
        <v>13784809</v>
      </c>
      <c r="BW123" s="1064"/>
      <c r="BX123" s="1064"/>
      <c r="BY123" s="1064"/>
      <c r="BZ123" s="1064"/>
      <c r="CA123" s="1064">
        <v>13485099</v>
      </c>
      <c r="CB123" s="1064"/>
      <c r="CC123" s="1064"/>
      <c r="CD123" s="1064"/>
      <c r="CE123" s="1064"/>
      <c r="CF123" s="1001"/>
      <c r="CG123" s="1002"/>
      <c r="CH123" s="1002"/>
      <c r="CI123" s="1002"/>
      <c r="CJ123" s="1003"/>
      <c r="CK123" s="1009"/>
      <c r="CL123" s="1010"/>
      <c r="CM123" s="1010"/>
      <c r="CN123" s="1010"/>
      <c r="CO123" s="1011"/>
      <c r="CP123" s="1019" t="s">
        <v>390</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18" customFormat="1" ht="26.25" customHeight="1" thickBot="1" x14ac:dyDescent="0.2">
      <c r="A124" s="1057"/>
      <c r="B124" s="949"/>
      <c r="C124" s="922" t="s">
        <v>437</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449</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t="s">
        <v>122</v>
      </c>
      <c r="BR124" s="1027"/>
      <c r="BS124" s="1027"/>
      <c r="BT124" s="1027"/>
      <c r="BU124" s="1027"/>
      <c r="BV124" s="1027" t="s">
        <v>122</v>
      </c>
      <c r="BW124" s="1027"/>
      <c r="BX124" s="1027"/>
      <c r="BY124" s="1027"/>
      <c r="BZ124" s="1027"/>
      <c r="CA124" s="1027" t="s">
        <v>122</v>
      </c>
      <c r="CB124" s="1027"/>
      <c r="CC124" s="1027"/>
      <c r="CD124" s="1027"/>
      <c r="CE124" s="1027"/>
      <c r="CF124" s="1028"/>
      <c r="CG124" s="1029"/>
      <c r="CH124" s="1029"/>
      <c r="CI124" s="1029"/>
      <c r="CJ124" s="1030"/>
      <c r="CK124" s="1012"/>
      <c r="CL124" s="1012"/>
      <c r="CM124" s="1012"/>
      <c r="CN124" s="1012"/>
      <c r="CO124" s="1013"/>
      <c r="CP124" s="1019" t="s">
        <v>450</v>
      </c>
      <c r="CQ124" s="1020"/>
      <c r="CR124" s="1020"/>
      <c r="CS124" s="1020"/>
      <c r="CT124" s="1020"/>
      <c r="CU124" s="1020"/>
      <c r="CV124" s="1020"/>
      <c r="CW124" s="1020"/>
      <c r="CX124" s="1020"/>
      <c r="CY124" s="1020"/>
      <c r="CZ124" s="1020"/>
      <c r="DA124" s="1020"/>
      <c r="DB124" s="1020"/>
      <c r="DC124" s="1020"/>
      <c r="DD124" s="1020"/>
      <c r="DE124" s="1020"/>
      <c r="DF124" s="1021"/>
      <c r="DG124" s="1004">
        <v>1983982</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15">
      <c r="A125" s="1057"/>
      <c r="B125" s="949"/>
      <c r="C125" s="922" t="s">
        <v>439</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451</v>
      </c>
      <c r="CL125" s="1007"/>
      <c r="CM125" s="1007"/>
      <c r="CN125" s="1007"/>
      <c r="CO125" s="1008"/>
      <c r="CP125" s="929" t="s">
        <v>452</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
      <c r="A126" s="1057"/>
      <c r="B126" s="949"/>
      <c r="C126" s="922" t="s">
        <v>441</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453</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15">
      <c r="A127" s="1058"/>
      <c r="B127" s="951"/>
      <c r="C127" s="973" t="s">
        <v>454</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20"/>
      <c r="AV127" s="220"/>
      <c r="AW127" s="220"/>
      <c r="AX127" s="1031" t="s">
        <v>455</v>
      </c>
      <c r="AY127" s="1032"/>
      <c r="AZ127" s="1032"/>
      <c r="BA127" s="1032"/>
      <c r="BB127" s="1032"/>
      <c r="BC127" s="1032"/>
      <c r="BD127" s="1032"/>
      <c r="BE127" s="1033"/>
      <c r="BF127" s="1034" t="s">
        <v>456</v>
      </c>
      <c r="BG127" s="1032"/>
      <c r="BH127" s="1032"/>
      <c r="BI127" s="1032"/>
      <c r="BJ127" s="1032"/>
      <c r="BK127" s="1032"/>
      <c r="BL127" s="1033"/>
      <c r="BM127" s="1034" t="s">
        <v>457</v>
      </c>
      <c r="BN127" s="1032"/>
      <c r="BO127" s="1032"/>
      <c r="BP127" s="1032"/>
      <c r="BQ127" s="1032"/>
      <c r="BR127" s="1032"/>
      <c r="BS127" s="1033"/>
      <c r="BT127" s="1034" t="s">
        <v>458</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459</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
      <c r="A128" s="1041" t="s">
        <v>460</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461</v>
      </c>
      <c r="X128" s="1043"/>
      <c r="Y128" s="1043"/>
      <c r="Z128" s="1044"/>
      <c r="AA128" s="1045">
        <v>2820</v>
      </c>
      <c r="AB128" s="1046"/>
      <c r="AC128" s="1046"/>
      <c r="AD128" s="1046"/>
      <c r="AE128" s="1047"/>
      <c r="AF128" s="1048">
        <v>2820</v>
      </c>
      <c r="AG128" s="1046"/>
      <c r="AH128" s="1046"/>
      <c r="AI128" s="1046"/>
      <c r="AJ128" s="1047"/>
      <c r="AK128" s="1048">
        <v>2821</v>
      </c>
      <c r="AL128" s="1046"/>
      <c r="AM128" s="1046"/>
      <c r="AN128" s="1046"/>
      <c r="AO128" s="1047"/>
      <c r="AP128" s="1049"/>
      <c r="AQ128" s="1050"/>
      <c r="AR128" s="1050"/>
      <c r="AS128" s="1050"/>
      <c r="AT128" s="1051"/>
      <c r="AU128" s="220"/>
      <c r="AV128" s="220"/>
      <c r="AW128" s="220"/>
      <c r="AX128" s="896" t="s">
        <v>462</v>
      </c>
      <c r="AY128" s="897"/>
      <c r="AZ128" s="897"/>
      <c r="BA128" s="897"/>
      <c r="BB128" s="897"/>
      <c r="BC128" s="897"/>
      <c r="BD128" s="897"/>
      <c r="BE128" s="898"/>
      <c r="BF128" s="1052" t="s">
        <v>122</v>
      </c>
      <c r="BG128" s="1053"/>
      <c r="BH128" s="1053"/>
      <c r="BI128" s="1053"/>
      <c r="BJ128" s="1053"/>
      <c r="BK128" s="1053"/>
      <c r="BL128" s="1054"/>
      <c r="BM128" s="1052">
        <v>14.06</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463</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18" customFormat="1" ht="26.25" customHeight="1" x14ac:dyDescent="0.15">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464</v>
      </c>
      <c r="X129" s="1071"/>
      <c r="Y129" s="1071"/>
      <c r="Z129" s="1072"/>
      <c r="AA129" s="958">
        <v>6495946</v>
      </c>
      <c r="AB129" s="959"/>
      <c r="AC129" s="959"/>
      <c r="AD129" s="959"/>
      <c r="AE129" s="960"/>
      <c r="AF129" s="961">
        <v>6622181</v>
      </c>
      <c r="AG129" s="959"/>
      <c r="AH129" s="959"/>
      <c r="AI129" s="959"/>
      <c r="AJ129" s="960"/>
      <c r="AK129" s="961">
        <v>6959360</v>
      </c>
      <c r="AL129" s="959"/>
      <c r="AM129" s="959"/>
      <c r="AN129" s="959"/>
      <c r="AO129" s="960"/>
      <c r="AP129" s="1073"/>
      <c r="AQ129" s="1074"/>
      <c r="AR129" s="1074"/>
      <c r="AS129" s="1074"/>
      <c r="AT129" s="1075"/>
      <c r="AU129" s="221"/>
      <c r="AV129" s="221"/>
      <c r="AW129" s="221"/>
      <c r="AX129" s="1065" t="s">
        <v>465</v>
      </c>
      <c r="AY129" s="923"/>
      <c r="AZ129" s="923"/>
      <c r="BA129" s="923"/>
      <c r="BB129" s="923"/>
      <c r="BC129" s="923"/>
      <c r="BD129" s="923"/>
      <c r="BE129" s="924"/>
      <c r="BF129" s="1066" t="s">
        <v>122</v>
      </c>
      <c r="BG129" s="1067"/>
      <c r="BH129" s="1067"/>
      <c r="BI129" s="1067"/>
      <c r="BJ129" s="1067"/>
      <c r="BK129" s="1067"/>
      <c r="BL129" s="1068"/>
      <c r="BM129" s="1066">
        <v>19.059999999999999</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934" t="s">
        <v>466</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467</v>
      </c>
      <c r="X130" s="1071"/>
      <c r="Y130" s="1071"/>
      <c r="Z130" s="1072"/>
      <c r="AA130" s="958">
        <v>636361</v>
      </c>
      <c r="AB130" s="959"/>
      <c r="AC130" s="959"/>
      <c r="AD130" s="959"/>
      <c r="AE130" s="960"/>
      <c r="AF130" s="961">
        <v>615923</v>
      </c>
      <c r="AG130" s="959"/>
      <c r="AH130" s="959"/>
      <c r="AI130" s="959"/>
      <c r="AJ130" s="960"/>
      <c r="AK130" s="961">
        <v>611795</v>
      </c>
      <c r="AL130" s="959"/>
      <c r="AM130" s="959"/>
      <c r="AN130" s="959"/>
      <c r="AO130" s="960"/>
      <c r="AP130" s="1073"/>
      <c r="AQ130" s="1074"/>
      <c r="AR130" s="1074"/>
      <c r="AS130" s="1074"/>
      <c r="AT130" s="1075"/>
      <c r="AU130" s="221"/>
      <c r="AV130" s="221"/>
      <c r="AW130" s="221"/>
      <c r="AX130" s="1065" t="s">
        <v>468</v>
      </c>
      <c r="AY130" s="923"/>
      <c r="AZ130" s="923"/>
      <c r="BA130" s="923"/>
      <c r="BB130" s="923"/>
      <c r="BC130" s="923"/>
      <c r="BD130" s="923"/>
      <c r="BE130" s="924"/>
      <c r="BF130" s="1101">
        <v>4</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469</v>
      </c>
      <c r="X131" s="1108"/>
      <c r="Y131" s="1108"/>
      <c r="Z131" s="1109"/>
      <c r="AA131" s="1004">
        <v>5859585</v>
      </c>
      <c r="AB131" s="986"/>
      <c r="AC131" s="986"/>
      <c r="AD131" s="986"/>
      <c r="AE131" s="987"/>
      <c r="AF131" s="985">
        <v>6006258</v>
      </c>
      <c r="AG131" s="986"/>
      <c r="AH131" s="986"/>
      <c r="AI131" s="986"/>
      <c r="AJ131" s="987"/>
      <c r="AK131" s="985">
        <v>6347565</v>
      </c>
      <c r="AL131" s="986"/>
      <c r="AM131" s="986"/>
      <c r="AN131" s="986"/>
      <c r="AO131" s="987"/>
      <c r="AP131" s="1110"/>
      <c r="AQ131" s="1111"/>
      <c r="AR131" s="1111"/>
      <c r="AS131" s="1111"/>
      <c r="AT131" s="1112"/>
      <c r="AU131" s="221"/>
      <c r="AV131" s="221"/>
      <c r="AW131" s="221"/>
      <c r="AX131" s="1083" t="s">
        <v>470</v>
      </c>
      <c r="AY131" s="726"/>
      <c r="AZ131" s="726"/>
      <c r="BA131" s="726"/>
      <c r="BB131" s="726"/>
      <c r="BC131" s="726"/>
      <c r="BD131" s="726"/>
      <c r="BE131" s="1036"/>
      <c r="BF131" s="1084" t="s">
        <v>122</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1090" t="s">
        <v>471</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472</v>
      </c>
      <c r="W132" s="1094"/>
      <c r="X132" s="1094"/>
      <c r="Y132" s="1094"/>
      <c r="Z132" s="1095"/>
      <c r="AA132" s="1096">
        <v>3.5377078750000002</v>
      </c>
      <c r="AB132" s="1097"/>
      <c r="AC132" s="1097"/>
      <c r="AD132" s="1097"/>
      <c r="AE132" s="1098"/>
      <c r="AF132" s="1099">
        <v>4.4322771349999996</v>
      </c>
      <c r="AG132" s="1097"/>
      <c r="AH132" s="1097"/>
      <c r="AI132" s="1097"/>
      <c r="AJ132" s="1098"/>
      <c r="AK132" s="1099">
        <v>4.0927190189999996</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473</v>
      </c>
      <c r="W133" s="1077"/>
      <c r="X133" s="1077"/>
      <c r="Y133" s="1077"/>
      <c r="Z133" s="1078"/>
      <c r="AA133" s="1079">
        <v>3.1</v>
      </c>
      <c r="AB133" s="1080"/>
      <c r="AC133" s="1080"/>
      <c r="AD133" s="1080"/>
      <c r="AE133" s="1081"/>
      <c r="AF133" s="1079">
        <v>3.6</v>
      </c>
      <c r="AG133" s="1080"/>
      <c r="AH133" s="1080"/>
      <c r="AI133" s="1080"/>
      <c r="AJ133" s="1081"/>
      <c r="AK133" s="1079">
        <v>4</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BcmBkr/5ILpJd3TAPwiypXFPPgwBSolu0Uh5nWM6gzI8g7qf354ILzSOL10R8CJyfwkLv+GIdSkBx5cDMoIBg==" saltValue="QKmchAPABgMaJMpoSUyBz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topLeftCell="A43"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474</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adGUSAaNh6Nr23eFdnDFYD7+AK90K+Rlj6QmY5QFR4/iuQR63NbYcduMywuBFrx6UVL/+FA+iEzhUM8vazMvDw==" saltValue="bOPZlNm0lVK2LcGiqApk3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topLeftCell="A34" zoomScale="80" zoomScaleNormal="80" workbookViewId="0">
      <selection activeCell="BZ25" sqref="BZ25"/>
    </sheetView>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rJ0BKh9EXRjLN5aXjBH/rCLVK7KcqgDE5fGgl6GwbKOdr71o/+eLl9Ag25iei5KPhlpotbn41WLJE/qpEwg+JA==" saltValue="W7+2LMCSFyW7DFUAiC6bD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475</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476</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477</v>
      </c>
      <c r="AP7" s="260"/>
      <c r="AQ7" s="261" t="s">
        <v>478</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479</v>
      </c>
      <c r="AQ8" s="267" t="s">
        <v>480</v>
      </c>
      <c r="AR8" s="268" t="s">
        <v>481</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482</v>
      </c>
      <c r="AL9" s="1117"/>
      <c r="AM9" s="1117"/>
      <c r="AN9" s="1118"/>
      <c r="AO9" s="269">
        <v>2228383</v>
      </c>
      <c r="AP9" s="269">
        <v>86583</v>
      </c>
      <c r="AQ9" s="270">
        <v>83961</v>
      </c>
      <c r="AR9" s="271">
        <v>3.1</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483</v>
      </c>
      <c r="AL10" s="1117"/>
      <c r="AM10" s="1117"/>
      <c r="AN10" s="1118"/>
      <c r="AO10" s="272">
        <v>2720</v>
      </c>
      <c r="AP10" s="272">
        <v>106</v>
      </c>
      <c r="AQ10" s="273">
        <v>9090</v>
      </c>
      <c r="AR10" s="274">
        <v>-98.8</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484</v>
      </c>
      <c r="AL11" s="1117"/>
      <c r="AM11" s="1117"/>
      <c r="AN11" s="1118"/>
      <c r="AO11" s="272">
        <v>360</v>
      </c>
      <c r="AP11" s="272">
        <v>14</v>
      </c>
      <c r="AQ11" s="273">
        <v>842</v>
      </c>
      <c r="AR11" s="274">
        <v>-98.3</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485</v>
      </c>
      <c r="AL12" s="1117"/>
      <c r="AM12" s="1117"/>
      <c r="AN12" s="1118"/>
      <c r="AO12" s="272" t="s">
        <v>486</v>
      </c>
      <c r="AP12" s="272" t="s">
        <v>486</v>
      </c>
      <c r="AQ12" s="273">
        <v>5</v>
      </c>
      <c r="AR12" s="274" t="s">
        <v>486</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487</v>
      </c>
      <c r="AL13" s="1117"/>
      <c r="AM13" s="1117"/>
      <c r="AN13" s="1118"/>
      <c r="AO13" s="272">
        <v>64285</v>
      </c>
      <c r="AP13" s="272">
        <v>2498</v>
      </c>
      <c r="AQ13" s="273">
        <v>2396</v>
      </c>
      <c r="AR13" s="274">
        <v>4.3</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488</v>
      </c>
      <c r="AL14" s="1117"/>
      <c r="AM14" s="1117"/>
      <c r="AN14" s="1118"/>
      <c r="AO14" s="272">
        <v>28198</v>
      </c>
      <c r="AP14" s="272">
        <v>1096</v>
      </c>
      <c r="AQ14" s="273">
        <v>1197</v>
      </c>
      <c r="AR14" s="274">
        <v>-8.4</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489</v>
      </c>
      <c r="AL15" s="1120"/>
      <c r="AM15" s="1120"/>
      <c r="AN15" s="1121"/>
      <c r="AO15" s="272">
        <v>-143916</v>
      </c>
      <c r="AP15" s="272">
        <v>-5592</v>
      </c>
      <c r="AQ15" s="273">
        <v>-4989</v>
      </c>
      <c r="AR15" s="274">
        <v>12.1</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177</v>
      </c>
      <c r="AL16" s="1120"/>
      <c r="AM16" s="1120"/>
      <c r="AN16" s="1121"/>
      <c r="AO16" s="272">
        <v>2180030</v>
      </c>
      <c r="AP16" s="272">
        <v>84704</v>
      </c>
      <c r="AQ16" s="273">
        <v>92501</v>
      </c>
      <c r="AR16" s="274">
        <v>-8.4</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490</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491</v>
      </c>
      <c r="AP20" s="281" t="s">
        <v>492</v>
      </c>
      <c r="AQ20" s="282" t="s">
        <v>493</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494</v>
      </c>
      <c r="AL21" s="1123"/>
      <c r="AM21" s="1123"/>
      <c r="AN21" s="1124"/>
      <c r="AO21" s="285">
        <v>8.16</v>
      </c>
      <c r="AP21" s="286">
        <v>7.91</v>
      </c>
      <c r="AQ21" s="287">
        <v>0.25</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495</v>
      </c>
      <c r="AL22" s="1123"/>
      <c r="AM22" s="1123"/>
      <c r="AN22" s="1124"/>
      <c r="AO22" s="290">
        <v>99.2</v>
      </c>
      <c r="AP22" s="291">
        <v>97.2</v>
      </c>
      <c r="AQ22" s="292">
        <v>2</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13" t="s">
        <v>496</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x14ac:dyDescent="0.15">
      <c r="A27" s="297"/>
      <c r="AO27" s="250"/>
      <c r="AP27" s="250"/>
      <c r="AQ27" s="250"/>
      <c r="AR27" s="250"/>
      <c r="AS27" s="250"/>
      <c r="AT27" s="250"/>
    </row>
    <row r="28" spans="1:46" ht="17.25" x14ac:dyDescent="0.15">
      <c r="A28" s="251" t="s">
        <v>497</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498</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477</v>
      </c>
      <c r="AP30" s="260"/>
      <c r="AQ30" s="261" t="s">
        <v>478</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479</v>
      </c>
      <c r="AQ31" s="267" t="s">
        <v>480</v>
      </c>
      <c r="AR31" s="268" t="s">
        <v>481</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499</v>
      </c>
      <c r="AL32" s="1131"/>
      <c r="AM32" s="1131"/>
      <c r="AN32" s="1132"/>
      <c r="AO32" s="300">
        <v>617131</v>
      </c>
      <c r="AP32" s="300">
        <v>23978</v>
      </c>
      <c r="AQ32" s="301">
        <v>33492</v>
      </c>
      <c r="AR32" s="302">
        <v>-28.4</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500</v>
      </c>
      <c r="AL33" s="1131"/>
      <c r="AM33" s="1131"/>
      <c r="AN33" s="1132"/>
      <c r="AO33" s="300" t="s">
        <v>486</v>
      </c>
      <c r="AP33" s="300" t="s">
        <v>486</v>
      </c>
      <c r="AQ33" s="301" t="s">
        <v>486</v>
      </c>
      <c r="AR33" s="302" t="s">
        <v>486</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501</v>
      </c>
      <c r="AL34" s="1131"/>
      <c r="AM34" s="1131"/>
      <c r="AN34" s="1132"/>
      <c r="AO34" s="300" t="s">
        <v>486</v>
      </c>
      <c r="AP34" s="300" t="s">
        <v>486</v>
      </c>
      <c r="AQ34" s="301" t="s">
        <v>486</v>
      </c>
      <c r="AR34" s="302" t="s">
        <v>486</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502</v>
      </c>
      <c r="AL35" s="1131"/>
      <c r="AM35" s="1131"/>
      <c r="AN35" s="1132"/>
      <c r="AO35" s="300">
        <v>144811</v>
      </c>
      <c r="AP35" s="300">
        <v>5627</v>
      </c>
      <c r="AQ35" s="301">
        <v>10423</v>
      </c>
      <c r="AR35" s="302">
        <v>-46</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503</v>
      </c>
      <c r="AL36" s="1131"/>
      <c r="AM36" s="1131"/>
      <c r="AN36" s="1132"/>
      <c r="AO36" s="300">
        <v>112462</v>
      </c>
      <c r="AP36" s="300">
        <v>4370</v>
      </c>
      <c r="AQ36" s="301">
        <v>3289</v>
      </c>
      <c r="AR36" s="302">
        <v>32.9</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504</v>
      </c>
      <c r="AL37" s="1131"/>
      <c r="AM37" s="1131"/>
      <c r="AN37" s="1132"/>
      <c r="AO37" s="300" t="s">
        <v>486</v>
      </c>
      <c r="AP37" s="300" t="s">
        <v>486</v>
      </c>
      <c r="AQ37" s="301">
        <v>152</v>
      </c>
      <c r="AR37" s="302" t="s">
        <v>486</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505</v>
      </c>
      <c r="AL38" s="1134"/>
      <c r="AM38" s="1134"/>
      <c r="AN38" s="1135"/>
      <c r="AO38" s="303" t="s">
        <v>486</v>
      </c>
      <c r="AP38" s="303" t="s">
        <v>486</v>
      </c>
      <c r="AQ38" s="304">
        <v>2</v>
      </c>
      <c r="AR38" s="292" t="s">
        <v>486</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506</v>
      </c>
      <c r="AL39" s="1134"/>
      <c r="AM39" s="1134"/>
      <c r="AN39" s="1135"/>
      <c r="AO39" s="300">
        <v>-2821</v>
      </c>
      <c r="AP39" s="300">
        <v>-110</v>
      </c>
      <c r="AQ39" s="301">
        <v>-2605</v>
      </c>
      <c r="AR39" s="302">
        <v>-95.8</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507</v>
      </c>
      <c r="AL40" s="1131"/>
      <c r="AM40" s="1131"/>
      <c r="AN40" s="1132"/>
      <c r="AO40" s="300">
        <v>-611795</v>
      </c>
      <c r="AP40" s="300">
        <v>-23771</v>
      </c>
      <c r="AQ40" s="301">
        <v>-28956</v>
      </c>
      <c r="AR40" s="302">
        <v>-17.899999999999999</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287</v>
      </c>
      <c r="AL41" s="1137"/>
      <c r="AM41" s="1137"/>
      <c r="AN41" s="1138"/>
      <c r="AO41" s="300">
        <v>259788</v>
      </c>
      <c r="AP41" s="300">
        <v>10094</v>
      </c>
      <c r="AQ41" s="301">
        <v>15797</v>
      </c>
      <c r="AR41" s="302">
        <v>-36.1</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508</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509</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477</v>
      </c>
      <c r="AN49" s="1127" t="s">
        <v>510</v>
      </c>
      <c r="AO49" s="1128"/>
      <c r="AP49" s="1128"/>
      <c r="AQ49" s="1128"/>
      <c r="AR49" s="1129"/>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511</v>
      </c>
      <c r="AO50" s="317" t="s">
        <v>512</v>
      </c>
      <c r="AP50" s="318" t="s">
        <v>513</v>
      </c>
      <c r="AQ50" s="319" t="s">
        <v>514</v>
      </c>
      <c r="AR50" s="320" t="s">
        <v>515</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516</v>
      </c>
      <c r="AL51" s="313"/>
      <c r="AM51" s="321">
        <v>760845</v>
      </c>
      <c r="AN51" s="322">
        <v>29329</v>
      </c>
      <c r="AO51" s="323">
        <v>43.3</v>
      </c>
      <c r="AP51" s="324">
        <v>53895</v>
      </c>
      <c r="AQ51" s="325">
        <v>-8.8000000000000007</v>
      </c>
      <c r="AR51" s="326">
        <v>52.1</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517</v>
      </c>
      <c r="AM52" s="329">
        <v>577053</v>
      </c>
      <c r="AN52" s="330">
        <v>22244</v>
      </c>
      <c r="AO52" s="331">
        <v>38.299999999999997</v>
      </c>
      <c r="AP52" s="332">
        <v>31224</v>
      </c>
      <c r="AQ52" s="333">
        <v>4.4000000000000004</v>
      </c>
      <c r="AR52" s="334">
        <v>33.9</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518</v>
      </c>
      <c r="AL53" s="313"/>
      <c r="AM53" s="321">
        <v>920049</v>
      </c>
      <c r="AN53" s="322">
        <v>35535</v>
      </c>
      <c r="AO53" s="323">
        <v>21.2</v>
      </c>
      <c r="AP53" s="324">
        <v>56181</v>
      </c>
      <c r="AQ53" s="325">
        <v>4.2</v>
      </c>
      <c r="AR53" s="326">
        <v>17</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517</v>
      </c>
      <c r="AM54" s="329">
        <v>471853</v>
      </c>
      <c r="AN54" s="330">
        <v>18225</v>
      </c>
      <c r="AO54" s="331">
        <v>-18.100000000000001</v>
      </c>
      <c r="AP54" s="332">
        <v>32039</v>
      </c>
      <c r="AQ54" s="333">
        <v>2.6</v>
      </c>
      <c r="AR54" s="334">
        <v>-20.7</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519</v>
      </c>
      <c r="AL55" s="313"/>
      <c r="AM55" s="321">
        <v>1321596</v>
      </c>
      <c r="AN55" s="322">
        <v>50960</v>
      </c>
      <c r="AO55" s="323">
        <v>43.4</v>
      </c>
      <c r="AP55" s="324">
        <v>47730</v>
      </c>
      <c r="AQ55" s="325">
        <v>-15</v>
      </c>
      <c r="AR55" s="326">
        <v>58.4</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517</v>
      </c>
      <c r="AM56" s="329">
        <v>1109032</v>
      </c>
      <c r="AN56" s="330">
        <v>42764</v>
      </c>
      <c r="AO56" s="331">
        <v>134.6</v>
      </c>
      <c r="AP56" s="332">
        <v>26378</v>
      </c>
      <c r="AQ56" s="333">
        <v>-17.7</v>
      </c>
      <c r="AR56" s="334">
        <v>152.30000000000001</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520</v>
      </c>
      <c r="AL57" s="313"/>
      <c r="AM57" s="321">
        <v>902684</v>
      </c>
      <c r="AN57" s="322">
        <v>34936</v>
      </c>
      <c r="AO57" s="323">
        <v>-31.4</v>
      </c>
      <c r="AP57" s="324">
        <v>61921</v>
      </c>
      <c r="AQ57" s="325">
        <v>29.7</v>
      </c>
      <c r="AR57" s="326">
        <v>-61.1</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517</v>
      </c>
      <c r="AM58" s="329">
        <v>771497</v>
      </c>
      <c r="AN58" s="330">
        <v>29859</v>
      </c>
      <c r="AO58" s="331">
        <v>-30.2</v>
      </c>
      <c r="AP58" s="332">
        <v>34719</v>
      </c>
      <c r="AQ58" s="333">
        <v>31.6</v>
      </c>
      <c r="AR58" s="334">
        <v>-61.8</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521</v>
      </c>
      <c r="AL59" s="313"/>
      <c r="AM59" s="321">
        <v>1390562</v>
      </c>
      <c r="AN59" s="322">
        <v>54030</v>
      </c>
      <c r="AO59" s="323">
        <v>54.7</v>
      </c>
      <c r="AP59" s="324">
        <v>62764</v>
      </c>
      <c r="AQ59" s="325">
        <v>1.4</v>
      </c>
      <c r="AR59" s="326">
        <v>53.3</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517</v>
      </c>
      <c r="AM60" s="329">
        <v>719688</v>
      </c>
      <c r="AN60" s="330">
        <v>27963</v>
      </c>
      <c r="AO60" s="331">
        <v>-6.3</v>
      </c>
      <c r="AP60" s="332">
        <v>36476</v>
      </c>
      <c r="AQ60" s="333">
        <v>5.0999999999999996</v>
      </c>
      <c r="AR60" s="334">
        <v>-11.4</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522</v>
      </c>
      <c r="AL61" s="335"/>
      <c r="AM61" s="336">
        <v>1059147</v>
      </c>
      <c r="AN61" s="337">
        <v>40958</v>
      </c>
      <c r="AO61" s="338">
        <v>26.2</v>
      </c>
      <c r="AP61" s="339">
        <v>56498</v>
      </c>
      <c r="AQ61" s="340">
        <v>2.2999999999999998</v>
      </c>
      <c r="AR61" s="326">
        <v>23.9</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517</v>
      </c>
      <c r="AM62" s="329">
        <v>729825</v>
      </c>
      <c r="AN62" s="330">
        <v>28211</v>
      </c>
      <c r="AO62" s="331">
        <v>23.7</v>
      </c>
      <c r="AP62" s="332">
        <v>32167</v>
      </c>
      <c r="AQ62" s="333">
        <v>5.2</v>
      </c>
      <c r="AR62" s="334">
        <v>18.5</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77WYS0rtTa3eodRPlShm43WbxYvy+YS5DcFcpOQBdRsDK62KC+tHQ2L537m5l46JbSMkCHWUZ+d6Z4gt2Rz6iA==" saltValue="cuuttMjsKiD0bKPG5cNIl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topLeftCell="A8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474</v>
      </c>
    </row>
    <row r="121" spans="125:125" ht="13.5" hidden="1" customHeight="1" x14ac:dyDescent="0.15">
      <c r="DU121" s="247"/>
    </row>
  </sheetData>
  <sheetProtection algorithmName="SHA-512" hashValue="KaRLiTZAxhEm3F6F9p7f8fgT1iIrI853jd8E6gaf3cxvaRPWkJpX5ybupGB6/geIFP5tmI93+3Y64GfqHWl0Bg==" saltValue="euVNanPVMmkkPEsSmg2M7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topLeftCell="A67" zoomScale="80" zoomScaleNormal="80"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474</v>
      </c>
    </row>
  </sheetData>
  <sheetProtection algorithmName="SHA-512" hashValue="2JYeccQq4ys4+vxZg7FNGPvH7HCtwkyEn1wflVUVZakqF8OsMyc14zEL8OXiiLDg395ZjpiYGoZn7NrB8YxQ0g==" saltValue="WMqH5naAosKaKpnip1zEo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topLeftCell="A28"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s="1" customFormat="1" ht="16.5" customHeight="1" x14ac:dyDescent="0.15"/>
    <row r="21" s="1" customFormat="1" ht="16.5" customHeight="1" x14ac:dyDescent="0.15"/>
    <row r="22" s="1" customFormat="1" ht="16.5" customHeight="1" x14ac:dyDescent="0.15"/>
    <row r="23" s="1" customFormat="1" ht="16.5" customHeight="1" x14ac:dyDescent="0.15"/>
    <row r="24" s="1" customFormat="1" ht="16.5" customHeight="1" x14ac:dyDescent="0.15"/>
    <row r="25" s="1" customFormat="1" ht="16.5" customHeight="1" x14ac:dyDescent="0.15"/>
    <row r="26" s="1" customFormat="1" ht="16.5" customHeight="1" x14ac:dyDescent="0.15"/>
    <row r="27" s="1" customFormat="1" ht="16.5" customHeight="1" x14ac:dyDescent="0.15"/>
    <row r="28" s="1" customFormat="1"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15">
      <c r="B47" s="10"/>
      <c r="C47" s="1139" t="s">
        <v>3</v>
      </c>
      <c r="D47" s="1139"/>
      <c r="E47" s="1140"/>
      <c r="F47" s="11">
        <v>34.69</v>
      </c>
      <c r="G47" s="12">
        <v>36.020000000000003</v>
      </c>
      <c r="H47" s="12">
        <v>39.409999999999997</v>
      </c>
      <c r="I47" s="12">
        <v>38.72</v>
      </c>
      <c r="J47" s="13">
        <v>36.9</v>
      </c>
    </row>
    <row r="48" spans="2:10" ht="57.75" customHeight="1" x14ac:dyDescent="0.15">
      <c r="B48" s="14"/>
      <c r="C48" s="1141" t="s">
        <v>4</v>
      </c>
      <c r="D48" s="1141"/>
      <c r="E48" s="1142"/>
      <c r="F48" s="15">
        <v>10.63</v>
      </c>
      <c r="G48" s="16">
        <v>22.73</v>
      </c>
      <c r="H48" s="16">
        <v>14.33</v>
      </c>
      <c r="I48" s="16">
        <v>14.23</v>
      </c>
      <c r="J48" s="17">
        <v>13.72</v>
      </c>
    </row>
    <row r="49" spans="2:10" ht="57.75" customHeight="1" thickBot="1" x14ac:dyDescent="0.2">
      <c r="B49" s="18"/>
      <c r="C49" s="1143" t="s">
        <v>5</v>
      </c>
      <c r="D49" s="1143"/>
      <c r="E49" s="1144"/>
      <c r="F49" s="19">
        <v>6.19</v>
      </c>
      <c r="G49" s="20">
        <v>16.77</v>
      </c>
      <c r="H49" s="20" t="s">
        <v>529</v>
      </c>
      <c r="I49" s="20">
        <v>0.23</v>
      </c>
      <c r="J49" s="21">
        <v>0.24</v>
      </c>
    </row>
    <row r="50" spans="2:10" x14ac:dyDescent="0.15"/>
  </sheetData>
  <sheetProtection algorithmName="SHA-512" hashValue="5b5H/zaR8xPUOnqZ41z28fFjz1ubnCG1gdsJmw9kDh+zJKgQzCETiBBurfENW8qWVGZPzo/x05qRKhz7lwXHiw==" saltValue="TjYX8klTTGXszFn56XGXR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