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ss210078\e財政第２班\24_財政事情・財政分析\07_財政状況資料集（H22決算～）\R6年度決算\05_市町回答（１回目）\13志摩市○\"/>
    </mc:Choice>
  </mc:AlternateContent>
  <xr:revisionPtr revIDLastSave="0" documentId="13_ncr:1_{86C90D68-513E-4E01-BCEB-CFE56FD14291}"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s="1"/>
  <c r="AM35" i="10" s="1"/>
  <c r="AM36" i="10" s="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<sst xmlns="http://schemas.openxmlformats.org/spreadsheetml/2006/main" count="1133" uniqueCount="573">
  <si>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</si>
  <si>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</si>
  <si>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</si>
  <si>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</si>
  <si>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</si>
  <si>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</si>
  <si>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</si>
  <si>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</si>
  <si>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</si>
  <si>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</si>
  <si>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</si>
  <si>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</si>
  <si>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</si>
  <si>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</si>
  <si>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</si>
  <si>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</si>
  <si>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</si>
  <si>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</si>
  <si>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</si>
  <si>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</si>
  <si>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</si>
  <si>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</si>
  <si>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</si>
  <si>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</si>
  <si>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</si>
  <si>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</si>
  <si>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</si>
  <si>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</si>
  <si>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</si>
  <si>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</si>
  <si>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</si>
  <si>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</si>
  <si>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</si>
  <si>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</si>
  <si>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</si>
  <si>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</si>
  <si>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</si>
  <si>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</si>
  <si>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</si>
  <si>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</si>
  <si>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</si>
  <si>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</si>
  <si>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</si>
  <si>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</si>
  <si>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</si>
  <si>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</si>
  <si>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</si>
  <si>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</si>
  <si>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</si>
  <si>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</si>
  <si>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</si>
  <si>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</si>
  <si>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</si>
  <si>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</si>
  <si>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</si>
  <si>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</si>
  <si>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</si>
  <si>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</si>
  <si>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</si>
  <si>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</si>
  <si>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</si>
  <si>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</si>
  <si>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</si>
  <si>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</si>
  <si>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</si>
  <si>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</si>
  <si>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</si>
  <si>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</si>
  <si>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</si>
  <si>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</si>
  <si>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</si>
  <si>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</si>
  <si>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</si>
  <si>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</si>
  <si>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</si>
  <si>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</si>
  <si>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</si>
  <si>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</si>
  <si>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</si>
  <si>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</si>
  <si>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</si>
  <si>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</si>
  <si>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</si>
  <si>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</si>
  <si>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</si>
  <si>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</si>
  <si>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</si>
  <si>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</si>
  <si>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</si>
  <si>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</si>
  <si>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</si>
  <si>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</si>
  <si>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</si>
  <si>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</si>
  <si>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志摩市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</si>
  <si>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</si>
  <si>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</si>
  <si>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</si>
  <si>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</si>
  <si>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</si>
  <si>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</si>
  <si>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</si>
  <si>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</si>
  <si>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</si>
  <si>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</si>
  <si>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</si>
  <si>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</si>
  <si>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</si>
  <si>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</si>
  <si>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</si>
  <si>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</si>
  <si>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</si>
  <si>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</si>
  <si>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</si>
  <si>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</si>
  <si>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</si>
  <si>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</si>
  <si>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</si>
  <si>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</si>
  <si>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</si>
  <si>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</si>
  <si>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</si>
  <si>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</si>
  <si>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</si>
  <si>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</si>
  <si>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</si>
  <si>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</si>
  <si>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</si>
  <si>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</si>
  <si>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</si>
  <si>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</si>
  <si>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</si>
  <si>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</si>
  <si>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</si>
  <si>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</si>
  <si>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</si>
  <si>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</si>
  <si>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</si>
  <si>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</si>
  <si>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</si>
  <si>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</si>
  <si>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</si>
  <si>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</si>
  <si>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</si>
  <si>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</si>
  <si>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</si>
  <si>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</si>
  <si>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</si>
  <si>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</si>
  <si>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</si>
  <si>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</si>
  <si>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</si>
  <si>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</si>
  <si>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</si>
  <si>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</si>
  <si>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</si>
  <si>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</si>
  <si>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</si>
  <si>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</si>
  <si>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</si>
  <si>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</si>
  <si>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</si>
  <si>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</si>
  <si>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</si>
  <si>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</si>
  <si>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</si>
  <si>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</si>
  <si>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</si>
  <si>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</si>
  <si>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</si>
  <si>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</si>
  <si>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</si>
  <si>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</si>
  <si>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</si>
  <si>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</si>
  <si>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</si>
  <si>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</si>
  <si>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</si>
  <si>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</si>
  <si>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</si>
  <si>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</si>
  <si>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</si>
  <si>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</si>
  <si>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</si>
  <si>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</si>
  <si>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</si>
  <si>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</si>
  <si>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</si>
  <si>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</si>
  <si>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</si>
  <si>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</si>
  <si>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</si>
  <si>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</si>
  <si>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</si>
  <si>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</si>
  <si>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</si>
  <si>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</si>
  <si>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</si>
  <si>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</si>
  <si>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</si>
  <si>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</si>
  <si>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</si>
  <si>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</si>
  <si>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三重県志摩市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</si>
  <si>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</si>
  <si>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</si>
  <si>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</si>
  <si>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</si>
  <si>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</si>
  <si>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</si>
  <si>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</si>
  <si>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</si>
  <si>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</si>
  <si>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</si>
  <si>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</si>
  <si>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</si>
  <si>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</si>
  <si>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</si>
  <si>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</si>
  <si>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</si>
  <si>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</si>
  <si>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</si>
  <si>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</si>
  <si>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</si>
  <si>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</si>
  <si>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</si>
  <si>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</si>
  <si>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</si>
  <si>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</si>
  <si>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</si>
  <si>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</si>
  <si>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</si>
  <si>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</si>
  <si>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</si>
  <si>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</si>
  <si>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</si>
  <si>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</si>
  <si>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</si>
  <si>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</si>
  <si>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</si>
  <si>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</si>
  <si>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</si>
  <si>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</si>
  <si>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</si>
  <si>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</si>
  <si>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</si>
  <si>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</si>
  <si>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</si>
  <si>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</si>
  <si>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</si>
  <si>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</si>
  <si>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</si>
  <si>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</si>
  <si>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</si>
  <si>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</si>
  <si>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</si>
  <si>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</si>
  <si>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</si>
  <si>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</si>
  <si>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</si>
  <si>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</si>
  <si>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</si>
  <si>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</si>
  <si>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</si>
  <si>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</si>
  <si>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</si>
  <si>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</si>
  <si>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</si>
  <si>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</si>
  <si>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</si>
  <si>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</si>
  <si>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</si>
  <si>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</si>
  <si>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</si>
  <si>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</si>
  <si>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</si>
  <si>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</si>
  <si>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</si>
  <si>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</si>
  <si>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</si>
  <si>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</si>
  <si>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</si>
  <si>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</si>
  <si>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</si>
  <si>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</si>
  <si>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</si>
  <si>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</si>
  <si>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</si>
  <si>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</si>
  <si>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</si>
  <si>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</si>
  <si>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</si>
  <si>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</si>
  <si>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</si>
  <si>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</si>
  <si>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</si>
  <si>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</si>
  <si>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</si>
  <si>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</si>
  <si>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</si>
  <si>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</si>
  <si>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</si>
  <si>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</si>
  <si>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</si>
  <si>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</si>
  <si>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</si>
  <si>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</si>
  <si>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</si>
  <si>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</si>
  <si>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</si>
  <si>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</si>
  <si>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</si>
  <si>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</si>
  <si>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</si>
  <si>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</si>
  <si>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</si>
  <si>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</si>
  <si>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</si>
  <si>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</si>
  <si>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</si>
  <si>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</si>
  <si>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</si>
  <si>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</si>
  <si>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</si>
  <si>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</si>
  <si>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</si>
  <si>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</si>
  <si>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</si>
  <si>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</si>
  <si>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</si>
  <si>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</si>
  <si>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</si>
  <si>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</si>
  <si>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</si>
  <si>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</si>
  <si>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</si>
  <si>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</si>
  <si>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</si>
  <si>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</si>
  <si>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</si>
  <si>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</si>
  <si>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</si>
  <si>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</si>
  <si>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</si>
  <si>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</si>
  <si>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</si>
  <si>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</si>
  <si>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</si>
  <si>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</si>
  <si>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</si>
  <si>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</si>
  <si>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</si>
  <si>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</si>
  <si>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</si>
  <si>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三重県志摩市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</si>
  <si>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</si>
  <si>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</si>
  <si>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</si>
  <si>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</si>
  <si>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</si>
  <si>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</si>
  <si>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</si>
  <si>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</si>
  <si>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</si>
  <si>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</si>
  <si>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</si>
  <si>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</si>
  <si>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</si>
  <si>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</si>
  <si>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</si>
  <si>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</si>
  <si>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</si>
  <si>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</si>
  <si>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</si>
  <si>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</si>
  <si>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</si>
  <si>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</si>
  <si>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</si>
  <si>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</si>
  <si>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</si>
  <si>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</si>
  <si>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</si>
  <si>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</si>
  <si>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</si>
  <si>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</si>
  <si>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</si>
  <si>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</si>
  <si>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</si>
  <si>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</si>
  <si>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</si>
  <si>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</si>
  <si>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</si>
  <si>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</si>
  <si>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</si>
  <si>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</si>
  <si>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</si>
  <si>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</si>
  <si>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</si>
  <si>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</si>
  <si>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</si>
  <si>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</si>
  <si>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</si>
  <si>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</si>
  <si>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</si>
  <si>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</si>
  <si>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</si>
  <si>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</si>
  <si>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</si>
  <si>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</si>
  <si>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</si>
  <si>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</si>
  <si>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</si>
  <si>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</si>
  <si>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</si>
  <si>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</si>
  <si>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</si>
  <si>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</si>
  <si>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</si>
  <si>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</si>
  <si>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</si>
  <si>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</si>
  <si>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</si>
  <si>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</si>
  <si>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</si>
  <si>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</si>
  <si>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</si>
  <si>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</si>
  <si>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</si>
  <si>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</si>
  <si>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</si>
  <si>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</si>
  <si>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</si>
  <si>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</si>
  <si>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</si>
  <si>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</si>
  <si>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</si>
  <si>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</si>
  <si>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</si>
  <si>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</si>
  <si>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</si>
  <si>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</si>
  <si>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</si>
  <si>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</si>
  <si>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</si>
  <si>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</si>
  <si>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</si>
  <si>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</si>
  <si>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</si>
  <si>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</si>
  <si>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</si>
  <si>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</si>
  <si>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</si>
  <si>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</si>
  <si>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</si>
  <si>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</si>
  <si>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</si>
  <si>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</si>
  <si>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</si>
  <si>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</si>
  <si>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</si>
  <si>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</si>
  <si>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</si>
  <si>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</si>
  <si>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</si>
  <si>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</si>
  <si>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</si>
  <si>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</si>
  <si>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</si>
  <si>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</si>
  <si>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</si>
  <si>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</si>
  <si>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</si>
  <si>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</si>
  <si>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</si>
  <si>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</si>
  <si>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</si>
  <si>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</si>
  <si>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</si>
  <si>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</si>
  <si>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</si>
  <si>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</si>
  <si>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</si>
  <si>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</si>
  <si>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</si>
  <si>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</si>
  <si>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</si>
  <si>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</si>
  <si>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</si>
  <si>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</si>
  <si>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</si>
  <si>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</si>
  <si>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</si>
  <si>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</si>
  <si>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</si>
  <si>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</si>
  <si>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</si>
  <si>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</si>
  <si>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</si>
  <si>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</si>
  <si>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</si>
  <si>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</si>
  <si>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</si>
  <si>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</si>
  <si>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</si>
  <si>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</si>
  <si>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</si>
  <si>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</si>
  <si>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</si>
  <si>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</si>
  <si>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</si>
  <si>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</si>
  <si>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</si>
  <si>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</si>
  <si>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</si>
  <si>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</si>
  <si>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</si>
  <si>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</si>
  <si>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</si>
  <si>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</si>
  <si>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</si>
  <si>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</si>
  <si>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</si>
  <si>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</si>
  <si>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</si>
  <si>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</si>
  <si>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</si>
  <si>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</si>
  <si>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</si>
  <si>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</si>
  <si>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</si>
  <si>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</si>
  <si>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5.12</t>
  </si>
  <si>
    <t>▲ 0.80</t>
  </si>
  <si>
    <t>▲ 0.26</t>
  </si>
  <si>
    <t>水道事業会計</t>
  </si>
  <si>
    <t>一般会計</t>
  </si>
  <si>
    <t>介護保険特別会計</t>
  </si>
  <si>
    <t>国民健康保険特別会計</t>
  </si>
  <si>
    <t>下水道事業会計</t>
  </si>
  <si>
    <t>病院事業会計</t>
  </si>
  <si>
    <t>後期高齢者医療特別会計</t>
  </si>
  <si>
    <t>住宅新築資金等貸付事業特別会計</t>
  </si>
  <si>
    <t>その他会計（赤字）</t>
  </si>
  <si>
    <t>その他会計（黒字）</t>
  </si>
  <si>
    <t>R02</t>
    <phoneticPr fontId="5"/>
  </si>
  <si>
    <t>R03</t>
    <phoneticPr fontId="5"/>
  </si>
  <si>
    <t>R04</t>
    <phoneticPr fontId="5"/>
  </si>
  <si>
    <t>R05</t>
    <phoneticPr fontId="5"/>
  </si>
  <si>
    <t>R06</t>
    <phoneticPr fontId="5"/>
  </si>
  <si>
    <t>-</t>
    <phoneticPr fontId="2"/>
  </si>
  <si>
    <t>志摩まちづくり株式会社</t>
    <rPh sb="0" eb="2">
      <t>シマ</t>
    </rPh>
    <rPh sb="7" eb="9">
      <t>カブシキ</t>
    </rPh>
    <rPh sb="9" eb="11">
      <t>ガイシャ</t>
    </rPh>
    <phoneticPr fontId="38"/>
  </si>
  <si>
    <t>-</t>
    <phoneticPr fontId="38"/>
  </si>
  <si>
    <t>志摩広域行政組合（一般会計）</t>
    <rPh sb="0" eb="2">
      <t>シマ</t>
    </rPh>
    <rPh sb="2" eb="4">
      <t>コウイキ</t>
    </rPh>
    <rPh sb="4" eb="6">
      <t>ギョウセイ</t>
    </rPh>
    <rPh sb="6" eb="8">
      <t>クミアイ</t>
    </rPh>
    <rPh sb="9" eb="11">
      <t>イッパン</t>
    </rPh>
    <rPh sb="11" eb="13">
      <t>カイケイ</t>
    </rPh>
    <phoneticPr fontId="2"/>
  </si>
  <si>
    <t>志摩広域行政組合（才庭寮特別会計）</t>
    <rPh sb="0" eb="2">
      <t>シマ</t>
    </rPh>
    <rPh sb="2" eb="6">
      <t>コウイキギョウセイ</t>
    </rPh>
    <rPh sb="6" eb="8">
      <t>クミアイ</t>
    </rPh>
    <rPh sb="9" eb="11">
      <t>サイニワ</t>
    </rPh>
    <rPh sb="11" eb="12">
      <t>リョウ</t>
    </rPh>
    <rPh sb="12" eb="14">
      <t>トクベツ</t>
    </rPh>
    <rPh sb="14" eb="16">
      <t>カイケイ</t>
    </rPh>
    <phoneticPr fontId="2"/>
  </si>
  <si>
    <t>志摩広域行政組合（ともやま苑特別会計）</t>
    <rPh sb="0" eb="2">
      <t>シマ</t>
    </rPh>
    <rPh sb="2" eb="4">
      <t>コウイキ</t>
    </rPh>
    <rPh sb="4" eb="6">
      <t>ギョウセイ</t>
    </rPh>
    <rPh sb="6" eb="8">
      <t>クミアイ</t>
    </rPh>
    <rPh sb="13" eb="14">
      <t>エン</t>
    </rPh>
    <rPh sb="14" eb="16">
      <t>トクベツ</t>
    </rPh>
    <rPh sb="16" eb="18">
      <t>カイケイ</t>
    </rPh>
    <phoneticPr fontId="2"/>
  </si>
  <si>
    <t>志摩広域行政組合（福祉センター）</t>
    <rPh sb="0" eb="2">
      <t>シマ</t>
    </rPh>
    <rPh sb="2" eb="4">
      <t>コウイキ</t>
    </rPh>
    <rPh sb="4" eb="6">
      <t>ギョウセイ</t>
    </rPh>
    <rPh sb="6" eb="8">
      <t>クミアイ</t>
    </rPh>
    <rPh sb="9" eb="11">
      <t>フクシ</t>
    </rPh>
    <phoneticPr fontId="2"/>
  </si>
  <si>
    <t>三重県市町総合事務組合（一般会計）</t>
    <rPh sb="0" eb="3">
      <t>ミエケン</t>
    </rPh>
    <rPh sb="3" eb="5">
      <t>シマチ</t>
    </rPh>
    <rPh sb="5" eb="7">
      <t>ソウゴウ</t>
    </rPh>
    <rPh sb="7" eb="11">
      <t>ジムクミアイ</t>
    </rPh>
    <rPh sb="12" eb="14">
      <t>イッパン</t>
    </rPh>
    <rPh sb="14" eb="16">
      <t>カイケイ</t>
    </rPh>
    <phoneticPr fontId="2"/>
  </si>
  <si>
    <t>三重県市町総合事務組合（共同研修特別会計）</t>
    <rPh sb="0" eb="3">
      <t>ミエケン</t>
    </rPh>
    <rPh sb="3" eb="5">
      <t>シマチ</t>
    </rPh>
    <rPh sb="5" eb="7">
      <t>ソウゴウ</t>
    </rPh>
    <rPh sb="7" eb="11">
      <t>ジムクミアイ</t>
    </rPh>
    <rPh sb="12" eb="14">
      <t>キョウドウ</t>
    </rPh>
    <rPh sb="14" eb="16">
      <t>ケンシュウ</t>
    </rPh>
    <rPh sb="16" eb="18">
      <t>トクベツ</t>
    </rPh>
    <rPh sb="18" eb="20">
      <t>カイケイ</t>
    </rPh>
    <phoneticPr fontId="2"/>
  </si>
  <si>
    <t>三重県市町総合事務組合（デジタル地図特別会計）</t>
    <rPh sb="0" eb="3">
      <t>ミエケン</t>
    </rPh>
    <rPh sb="3" eb="5">
      <t>シマチ</t>
    </rPh>
    <rPh sb="5" eb="7">
      <t>ソウゴウ</t>
    </rPh>
    <rPh sb="7" eb="9">
      <t>ジム</t>
    </rPh>
    <rPh sb="9" eb="11">
      <t>クミアイ</t>
    </rPh>
    <rPh sb="16" eb="18">
      <t>チズ</t>
    </rPh>
    <rPh sb="18" eb="20">
      <t>トクベツ</t>
    </rPh>
    <rPh sb="20" eb="22">
      <t>カイケイ</t>
    </rPh>
    <phoneticPr fontId="2"/>
  </si>
  <si>
    <t>三重県市町総合事務組合（物品特別会計）</t>
    <rPh sb="0" eb="3">
      <t>ミエケン</t>
    </rPh>
    <rPh sb="3" eb="5">
      <t>シマチ</t>
    </rPh>
    <rPh sb="5" eb="7">
      <t>ソウゴウ</t>
    </rPh>
    <rPh sb="7" eb="11">
      <t>ジムクミアイ</t>
    </rPh>
    <rPh sb="12" eb="14">
      <t>ブッピン</t>
    </rPh>
    <rPh sb="14" eb="16">
      <t>トクベツ</t>
    </rPh>
    <rPh sb="16" eb="18">
      <t>カイケイ</t>
    </rPh>
    <phoneticPr fontId="2"/>
  </si>
  <si>
    <t>三重県市町総合事務組合（退職手当特別会計）</t>
    <rPh sb="0" eb="3">
      <t>ミエケン</t>
    </rPh>
    <rPh sb="3" eb="5">
      <t>シマチ</t>
    </rPh>
    <rPh sb="5" eb="7">
      <t>ソウゴウ</t>
    </rPh>
    <rPh sb="7" eb="11">
      <t>ジムクミアイ</t>
    </rPh>
    <rPh sb="12" eb="14">
      <t>タイショク</t>
    </rPh>
    <rPh sb="14" eb="16">
      <t>テアテ</t>
    </rPh>
    <rPh sb="16" eb="18">
      <t>トクベツ</t>
    </rPh>
    <rPh sb="18" eb="20">
      <t>カイケイ</t>
    </rPh>
    <phoneticPr fontId="2"/>
  </si>
  <si>
    <t>三重県市町総合事務組合（消防救急無線特別会計）</t>
    <rPh sb="0" eb="3">
      <t>ミエケン</t>
    </rPh>
    <rPh sb="3" eb="5">
      <t>シマチ</t>
    </rPh>
    <rPh sb="5" eb="7">
      <t>ソウゴウ</t>
    </rPh>
    <rPh sb="7" eb="11">
      <t>ジムクミアイ</t>
    </rPh>
    <rPh sb="12" eb="14">
      <t>ショウボウ</t>
    </rPh>
    <rPh sb="14" eb="16">
      <t>キュウキュウ</t>
    </rPh>
    <rPh sb="16" eb="18">
      <t>ムセン</t>
    </rPh>
    <rPh sb="18" eb="20">
      <t>トクベツ</t>
    </rPh>
    <rPh sb="20" eb="22">
      <t>カイケイ</t>
    </rPh>
    <phoneticPr fontId="2"/>
  </si>
  <si>
    <t>三重県市町総合事務組合（公平委員会特別会計）</t>
    <rPh sb="0" eb="3">
      <t>ミエケン</t>
    </rPh>
    <rPh sb="3" eb="5">
      <t>シマチ</t>
    </rPh>
    <rPh sb="5" eb="7">
      <t>ソウゴウ</t>
    </rPh>
    <rPh sb="7" eb="9">
      <t>ジム</t>
    </rPh>
    <rPh sb="9" eb="11">
      <t>クミアイ</t>
    </rPh>
    <rPh sb="12" eb="14">
      <t>コウヘイ</t>
    </rPh>
    <rPh sb="14" eb="17">
      <t>イインカイ</t>
    </rPh>
    <rPh sb="17" eb="19">
      <t>トクベツ</t>
    </rPh>
    <rPh sb="19" eb="21">
      <t>カイケイ</t>
    </rPh>
    <phoneticPr fontId="2"/>
  </si>
  <si>
    <t>鳥羽志勢広域連合</t>
    <rPh sb="0" eb="2">
      <t>トバ</t>
    </rPh>
    <rPh sb="2" eb="3">
      <t>シ</t>
    </rPh>
    <rPh sb="3" eb="4">
      <t>セイ</t>
    </rPh>
    <rPh sb="4" eb="6">
      <t>コウイキ</t>
    </rPh>
    <rPh sb="6" eb="8">
      <t>レンゴウ</t>
    </rPh>
    <phoneticPr fontId="2"/>
  </si>
  <si>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2"/>
  </si>
  <si>
    <t>三重県後期高齢者医療広域連合（一般会計）</t>
    <rPh sb="0" eb="2">
      <t>ミエ</t>
    </rPh>
    <rPh sb="2" eb="3">
      <t>ケン</t>
    </rPh>
    <rPh sb="3" eb="7">
      <t>コウキコウレイ</t>
    </rPh>
    <rPh sb="7" eb="8">
      <t>シャ</t>
    </rPh>
    <rPh sb="8" eb="10">
      <t>イリョウ</t>
    </rPh>
    <rPh sb="10" eb="12">
      <t>コウイキ</t>
    </rPh>
    <rPh sb="12" eb="14">
      <t>レンゴウ</t>
    </rPh>
    <rPh sb="15" eb="17">
      <t>イッパン</t>
    </rPh>
    <rPh sb="17" eb="19">
      <t>カイケイ</t>
    </rPh>
    <phoneticPr fontId="2"/>
  </si>
  <si>
    <t>三重県後期高齢者医療広域連合（後期高齢者医療特別会計）</t>
    <rPh sb="0" eb="3">
      <t>ミエケン</t>
    </rPh>
    <rPh sb="3" eb="5">
      <t>コウキ</t>
    </rPh>
    <rPh sb="5" eb="8">
      <t>コウレイシャ</t>
    </rPh>
    <rPh sb="8" eb="10">
      <t>イリョウ</t>
    </rPh>
    <rPh sb="10" eb="14">
      <t>コウイキレンゴウ</t>
    </rPh>
    <rPh sb="15" eb="17">
      <t>コウキ</t>
    </rPh>
    <rPh sb="17" eb="20">
      <t>コウレイシャ</t>
    </rPh>
    <rPh sb="20" eb="22">
      <t>イリョウ</t>
    </rPh>
    <rPh sb="22" eb="24">
      <t>トクベツ</t>
    </rPh>
    <rPh sb="24" eb="26">
      <t>カイケイ</t>
    </rPh>
    <phoneticPr fontId="2"/>
  </si>
  <si>
    <t>ふるさと応援基金</t>
    <rPh sb="4" eb="6">
      <t>オウエン</t>
    </rPh>
    <rPh sb="6" eb="8">
      <t>キキン</t>
    </rPh>
    <phoneticPr fontId="5"/>
  </si>
  <si>
    <t>地域振興基金</t>
    <rPh sb="0" eb="2">
      <t>チイキ</t>
    </rPh>
    <rPh sb="2" eb="4">
      <t>シンコウ</t>
    </rPh>
    <rPh sb="4" eb="6">
      <t>キキン</t>
    </rPh>
    <phoneticPr fontId="2"/>
  </si>
  <si>
    <t>船越地区振興基金</t>
    <rPh sb="0" eb="4">
      <t>フナコシチク</t>
    </rPh>
    <rPh sb="4" eb="6">
      <t>シンコウ</t>
    </rPh>
    <rPh sb="6" eb="8">
      <t>キキン</t>
    </rPh>
    <phoneticPr fontId="2"/>
  </si>
  <si>
    <t>浜島地区福祉施設整備基金</t>
    <rPh sb="0" eb="4">
      <t>ハマジマチク</t>
    </rPh>
    <rPh sb="4" eb="6">
      <t>フクシ</t>
    </rPh>
    <rPh sb="6" eb="8">
      <t>シセツ</t>
    </rPh>
    <rPh sb="8" eb="10">
      <t>セイビ</t>
    </rPh>
    <rPh sb="10" eb="12">
      <t>キキン</t>
    </rPh>
    <phoneticPr fontId="2"/>
  </si>
  <si>
    <t>阿児地区振興基金</t>
    <rPh sb="0" eb="4">
      <t>アゴチク</t>
    </rPh>
    <rPh sb="4" eb="6">
      <t>シンコウ</t>
    </rPh>
    <rPh sb="6" eb="8">
      <t>キキン</t>
    </rPh>
    <phoneticPr fontId="2"/>
  </si>
  <si>
    <t>三重地方税管理回収機構（滞納整理拡充事業特別会計）</t>
    <rPh sb="0" eb="2">
      <t>ミエ</t>
    </rPh>
    <rPh sb="2" eb="5">
      <t>チホウゼイ</t>
    </rPh>
    <rPh sb="5" eb="7">
      <t>カンリ</t>
    </rPh>
    <rPh sb="7" eb="9">
      <t>カイシュウ</t>
    </rPh>
    <rPh sb="9" eb="11">
      <t>キコウ</t>
    </rPh>
    <rPh sb="12" eb="16">
      <t>タイノウセイリ</t>
    </rPh>
    <rPh sb="16" eb="18">
      <t>カクジュウ</t>
    </rPh>
    <rPh sb="18" eb="19">
      <t>コト</t>
    </rPh>
    <rPh sb="20" eb="22">
      <t>トクベツ</t>
    </rPh>
    <rPh sb="22" eb="24">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</si>
</sst>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7D0D-416F-92B0-317EF86EEB0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20642</c:v>
                </c:pt>
                <c:pt idx="1">
                  <c:v>26828</c:v>
                </c:pt>
                <c:pt idx="2">
                  <c:v>56696</c:v>
                </c:pt>
                <c:pt idx="3">
                  <c:v>58545</c:v>
                </c:pt>
                <c:pt idx="4">
                  <c:v>55395</c:v>
                </c:pt>
              </c:numCache>
            </c:numRef>
          </c:val>
          <c:smooth val="0"/>
          <c:extLst>
            <c:ext xmlns:c16="http://schemas.microsoft.com/office/drawing/2014/chart" uri="{C3380CC4-5D6E-409C-BE32-E72D297353CC}">
              <c16:uniqueId val="{00000001-7D0D-416F-92B0-317EF86EEB0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3.03</c:v>
                </c:pt>
                <c:pt idx="1">
                  <c:v>5.59</c:v>
                </c:pt>
                <c:pt idx="2">
                  <c:v>6.11</c:v>
                </c:pt>
                <c:pt idx="3">
                  <c:v>4.5</c:v>
                </c:pt>
                <c:pt idx="4">
                  <c:v>5.35</c:v>
                </c:pt>
              </c:numCache>
            </c:numRef>
          </c:val>
          <c:extLst>
            <c:ext xmlns:c16="http://schemas.microsoft.com/office/drawing/2014/chart" uri="{C3380CC4-5D6E-409C-BE32-E72D297353CC}">
              <c16:uniqueId val="{00000000-D4F6-4CF3-8943-89F6A05FE04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17.649999999999999</c:v>
                </c:pt>
                <c:pt idx="1">
                  <c:v>17.84</c:v>
                </c:pt>
                <c:pt idx="2">
                  <c:v>17.87</c:v>
                </c:pt>
                <c:pt idx="3">
                  <c:v>19.98</c:v>
                </c:pt>
                <c:pt idx="4">
                  <c:v>22.6</c:v>
                </c:pt>
              </c:numCache>
            </c:numRef>
          </c:val>
          <c:extLst>
            <c:ext xmlns:c16="http://schemas.microsoft.com/office/drawing/2014/chart" uri="{C3380CC4-5D6E-409C-BE32-E72D297353CC}">
              <c16:uniqueId val="{00000001-D4F6-4CF3-8943-89F6A05FE04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-5.12</c:v>
                </c:pt>
                <c:pt idx="1">
                  <c:v>2.99</c:v>
                </c:pt>
                <c:pt idx="2">
                  <c:v>-0.8</c:v>
                </c:pt>
                <c:pt idx="3">
                  <c:v>-0.26</c:v>
                </c:pt>
                <c:pt idx="4">
                  <c:v>2.67</c:v>
                </c:pt>
              </c:numCache>
            </c:numRef>
          </c:val>
          <c:smooth val="0"/>
          <c:extLst>
            <c:ext xmlns:c16="http://schemas.microsoft.com/office/drawing/2014/chart" uri="{C3380CC4-5D6E-409C-BE32-E72D297353CC}">
              <c16:uniqueId val="{00000002-D4F6-4CF3-8943-89F6A05FE04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AD3-430C-AD2C-847DA766A2E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AD3-430C-AD2C-847DA766A2E9}"/>
            </c:ext>
          </c:extLst>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2-2AD3-430C-AD2C-847DA766A2E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7.0000000000000007E-2</c:v>
                </c:pt>
                <c:pt idx="2">
                  <c:v>#N/A</c:v>
                </c:pt>
                <c:pt idx="3">
                  <c:v>0.08</c:v>
                </c:pt>
                <c:pt idx="4">
                  <c:v>#N/A</c:v>
                </c:pt>
                <c:pt idx="5">
                  <c:v>0.09</c:v>
                </c:pt>
                <c:pt idx="6">
                  <c:v>#N/A</c:v>
                </c:pt>
                <c:pt idx="7">
                  <c:v>1.89</c:v>
                </c:pt>
                <c:pt idx="8">
                  <c:v>#N/A</c:v>
                </c:pt>
                <c:pt idx="9">
                  <c:v>0.13</c:v>
                </c:pt>
              </c:numCache>
            </c:numRef>
          </c:val>
          <c:extLst>
            <c:ext xmlns:c16="http://schemas.microsoft.com/office/drawing/2014/chart" uri="{C3380CC4-5D6E-409C-BE32-E72D297353CC}">
              <c16:uniqueId val="{00000003-2AD3-430C-AD2C-847DA766A2E9}"/>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0.43</c:v>
                </c:pt>
                <c:pt idx="2">
                  <c:v>#N/A</c:v>
                </c:pt>
                <c:pt idx="3">
                  <c:v>0.65</c:v>
                </c:pt>
                <c:pt idx="4">
                  <c:v>#N/A</c:v>
                </c:pt>
                <c:pt idx="5">
                  <c:v>0.73</c:v>
                </c:pt>
                <c:pt idx="6">
                  <c:v>#N/A</c:v>
                </c:pt>
                <c:pt idx="7">
                  <c:v>0.56000000000000005</c:v>
                </c:pt>
                <c:pt idx="8">
                  <c:v>#N/A</c:v>
                </c:pt>
                <c:pt idx="9">
                  <c:v>0.27</c:v>
                </c:pt>
              </c:numCache>
            </c:numRef>
          </c:val>
          <c:extLst>
            <c:ext xmlns:c16="http://schemas.microsoft.com/office/drawing/2014/chart" uri="{C3380CC4-5D6E-409C-BE32-E72D297353CC}">
              <c16:uniqueId val="{00000004-2AD3-430C-AD2C-847DA766A2E9}"/>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0.27</c:v>
                </c:pt>
                <c:pt idx="2">
                  <c:v>#N/A</c:v>
                </c:pt>
                <c:pt idx="3">
                  <c:v>0.26</c:v>
                </c:pt>
                <c:pt idx="4">
                  <c:v>#N/A</c:v>
                </c:pt>
                <c:pt idx="5">
                  <c:v>0.26</c:v>
                </c:pt>
                <c:pt idx="6">
                  <c:v>#N/A</c:v>
                </c:pt>
                <c:pt idx="7">
                  <c:v>0.28000000000000003</c:v>
                </c:pt>
                <c:pt idx="8">
                  <c:v>#N/A</c:v>
                </c:pt>
                <c:pt idx="9">
                  <c:v>0.27</c:v>
                </c:pt>
              </c:numCache>
            </c:numRef>
          </c:val>
          <c:extLst>
            <c:ext xmlns:c16="http://schemas.microsoft.com/office/drawing/2014/chart" uri="{C3380CC4-5D6E-409C-BE32-E72D297353CC}">
              <c16:uniqueId val="{00000005-2AD3-430C-AD2C-847DA766A2E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1.01</c:v>
                </c:pt>
                <c:pt idx="2">
                  <c:v>#N/A</c:v>
                </c:pt>
                <c:pt idx="3">
                  <c:v>0.79</c:v>
                </c:pt>
                <c:pt idx="4">
                  <c:v>#N/A</c:v>
                </c:pt>
                <c:pt idx="5">
                  <c:v>0.47</c:v>
                </c:pt>
                <c:pt idx="6">
                  <c:v>#N/A</c:v>
                </c:pt>
                <c:pt idx="7">
                  <c:v>0.79</c:v>
                </c:pt>
                <c:pt idx="8">
                  <c:v>#N/A</c:v>
                </c:pt>
                <c:pt idx="9">
                  <c:v>0.93</c:v>
                </c:pt>
              </c:numCache>
            </c:numRef>
          </c:val>
          <c:extLst>
            <c:ext xmlns:c16="http://schemas.microsoft.com/office/drawing/2014/chart" uri="{C3380CC4-5D6E-409C-BE32-E72D297353CC}">
              <c16:uniqueId val="{00000006-2AD3-430C-AD2C-847DA766A2E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1.59</c:v>
                </c:pt>
                <c:pt idx="2">
                  <c:v>#N/A</c:v>
                </c:pt>
                <c:pt idx="3">
                  <c:v>1.91</c:v>
                </c:pt>
                <c:pt idx="4">
                  <c:v>#N/A</c:v>
                </c:pt>
                <c:pt idx="5">
                  <c:v>2.14</c:v>
                </c:pt>
                <c:pt idx="6">
                  <c:v>#N/A</c:v>
                </c:pt>
                <c:pt idx="7">
                  <c:v>0.1</c:v>
                </c:pt>
                <c:pt idx="8">
                  <c:v>#N/A</c:v>
                </c:pt>
                <c:pt idx="9">
                  <c:v>1.1499999999999999</c:v>
                </c:pt>
              </c:numCache>
            </c:numRef>
          </c:val>
          <c:extLst>
            <c:ext xmlns:c16="http://schemas.microsoft.com/office/drawing/2014/chart" uri="{C3380CC4-5D6E-409C-BE32-E72D297353CC}">
              <c16:uniqueId val="{00000007-2AD3-430C-AD2C-847DA766A2E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3.01</c:v>
                </c:pt>
                <c:pt idx="2">
                  <c:v>#N/A</c:v>
                </c:pt>
                <c:pt idx="3">
                  <c:v>5.58</c:v>
                </c:pt>
                <c:pt idx="4">
                  <c:v>#N/A</c:v>
                </c:pt>
                <c:pt idx="5">
                  <c:v>6.09</c:v>
                </c:pt>
                <c:pt idx="6">
                  <c:v>#N/A</c:v>
                </c:pt>
                <c:pt idx="7">
                  <c:v>4.4800000000000004</c:v>
                </c:pt>
                <c:pt idx="8">
                  <c:v>#N/A</c:v>
                </c:pt>
                <c:pt idx="9">
                  <c:v>5.33</c:v>
                </c:pt>
              </c:numCache>
            </c:numRef>
          </c:val>
          <c:extLst>
            <c:ext xmlns:c16="http://schemas.microsoft.com/office/drawing/2014/chart" uri="{C3380CC4-5D6E-409C-BE32-E72D297353CC}">
              <c16:uniqueId val="{00000008-2AD3-430C-AD2C-847DA766A2E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9.7799999999999994</c:v>
                </c:pt>
                <c:pt idx="2">
                  <c:v>#N/A</c:v>
                </c:pt>
                <c:pt idx="3">
                  <c:v>10.95</c:v>
                </c:pt>
                <c:pt idx="4">
                  <c:v>#N/A</c:v>
                </c:pt>
                <c:pt idx="5">
                  <c:v>12.76</c:v>
                </c:pt>
                <c:pt idx="6">
                  <c:v>#N/A</c:v>
                </c:pt>
                <c:pt idx="7">
                  <c:v>14.23</c:v>
                </c:pt>
                <c:pt idx="8">
                  <c:v>#N/A</c:v>
                </c:pt>
                <c:pt idx="9">
                  <c:v>16.559999999999999</c:v>
                </c:pt>
              </c:numCache>
            </c:numRef>
          </c:val>
          <c:extLst>
            <c:ext xmlns:c16="http://schemas.microsoft.com/office/drawing/2014/chart" uri="{C3380CC4-5D6E-409C-BE32-E72D297353CC}">
              <c16:uniqueId val="{00000009-2AD3-430C-AD2C-847DA766A2E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3827</c:v>
                </c:pt>
                <c:pt idx="5">
                  <c:v>3505</c:v>
                </c:pt>
                <c:pt idx="8">
                  <c:v>3014</c:v>
                </c:pt>
                <c:pt idx="11">
                  <c:v>2642</c:v>
                </c:pt>
                <c:pt idx="14">
                  <c:v>1922</c:v>
                </c:pt>
              </c:numCache>
            </c:numRef>
          </c:val>
          <c:extLst>
            <c:ext xmlns:c16="http://schemas.microsoft.com/office/drawing/2014/chart" uri="{C3380CC4-5D6E-409C-BE32-E72D297353CC}">
              <c16:uniqueId val="{00000000-48C6-45AF-90CA-7C44D99F54D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8C6-45AF-90CA-7C44D99F54D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8C6-45AF-90CA-7C44D99F54D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232</c:v>
                </c:pt>
                <c:pt idx="3">
                  <c:v>95</c:v>
                </c:pt>
                <c:pt idx="6">
                  <c:v>10</c:v>
                </c:pt>
                <c:pt idx="9">
                  <c:v>8</c:v>
                </c:pt>
                <c:pt idx="12">
                  <c:v>4</c:v>
                </c:pt>
              </c:numCache>
            </c:numRef>
          </c:val>
          <c:extLst>
            <c:ext xmlns:c16="http://schemas.microsoft.com/office/drawing/2014/chart" uri="{C3380CC4-5D6E-409C-BE32-E72D297353CC}">
              <c16:uniqueId val="{00000003-48C6-45AF-90CA-7C44D99F54D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338</c:v>
                </c:pt>
                <c:pt idx="3">
                  <c:v>319</c:v>
                </c:pt>
                <c:pt idx="6">
                  <c:v>362</c:v>
                </c:pt>
                <c:pt idx="9">
                  <c:v>310</c:v>
                </c:pt>
                <c:pt idx="12">
                  <c:v>298</c:v>
                </c:pt>
              </c:numCache>
            </c:numRef>
          </c:val>
          <c:extLst>
            <c:ext xmlns:c16="http://schemas.microsoft.com/office/drawing/2014/chart" uri="{C3380CC4-5D6E-409C-BE32-E72D297353CC}">
              <c16:uniqueId val="{00000004-48C6-45AF-90CA-7C44D99F54D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8C6-45AF-90CA-7C44D99F54D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8C6-45AF-90CA-7C44D99F54D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4645</c:v>
                </c:pt>
                <c:pt idx="3">
                  <c:v>4334</c:v>
                </c:pt>
                <c:pt idx="6">
                  <c:v>3885</c:v>
                </c:pt>
                <c:pt idx="9">
                  <c:v>3318</c:v>
                </c:pt>
                <c:pt idx="12">
                  <c:v>2367</c:v>
                </c:pt>
              </c:numCache>
            </c:numRef>
          </c:val>
          <c:extLst>
            <c:ext xmlns:c16="http://schemas.microsoft.com/office/drawing/2014/chart" uri="{C3380CC4-5D6E-409C-BE32-E72D297353CC}">
              <c16:uniqueId val="{00000007-48C6-45AF-90CA-7C44D99F54D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1388</c:v>
                </c:pt>
                <c:pt idx="2">
                  <c:v>#N/A</c:v>
                </c:pt>
                <c:pt idx="3">
                  <c:v>#N/A</c:v>
                </c:pt>
                <c:pt idx="4">
                  <c:v>1243</c:v>
                </c:pt>
                <c:pt idx="5">
                  <c:v>#N/A</c:v>
                </c:pt>
                <c:pt idx="6">
                  <c:v>#N/A</c:v>
                </c:pt>
                <c:pt idx="7">
                  <c:v>1243</c:v>
                </c:pt>
                <c:pt idx="8">
                  <c:v>#N/A</c:v>
                </c:pt>
                <c:pt idx="9">
                  <c:v>#N/A</c:v>
                </c:pt>
                <c:pt idx="10">
                  <c:v>994</c:v>
                </c:pt>
                <c:pt idx="11">
                  <c:v>#N/A</c:v>
                </c:pt>
                <c:pt idx="12">
                  <c:v>#N/A</c:v>
                </c:pt>
                <c:pt idx="13">
                  <c:v>747</c:v>
                </c:pt>
                <c:pt idx="14">
                  <c:v>#N/A</c:v>
                </c:pt>
              </c:numCache>
            </c:numRef>
          </c:val>
          <c:smooth val="0"/>
          <c:extLst>
            <c:ext xmlns:c16="http://schemas.microsoft.com/office/drawing/2014/chart" uri="{C3380CC4-5D6E-409C-BE32-E72D297353CC}">
              <c16:uniqueId val="{00000008-48C6-45AF-90CA-7C44D99F54D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20907</c:v>
                </c:pt>
                <c:pt idx="5">
                  <c:v>18617</c:v>
                </c:pt>
                <c:pt idx="8">
                  <c:v>17086</c:v>
                </c:pt>
                <c:pt idx="11">
                  <c:v>16538</c:v>
                </c:pt>
                <c:pt idx="14">
                  <c:v>15969</c:v>
                </c:pt>
              </c:numCache>
            </c:numRef>
          </c:val>
          <c:extLst>
            <c:ext xmlns:c16="http://schemas.microsoft.com/office/drawing/2014/chart" uri="{C3380CC4-5D6E-409C-BE32-E72D297353CC}">
              <c16:uniqueId val="{00000000-B168-4FA4-8079-8365BD1E566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52</c:v>
                </c:pt>
                <c:pt idx="5">
                  <c:v>36</c:v>
                </c:pt>
                <c:pt idx="8">
                  <c:v>28</c:v>
                </c:pt>
                <c:pt idx="11">
                  <c:v>23</c:v>
                </c:pt>
                <c:pt idx="14">
                  <c:v>32</c:v>
                </c:pt>
              </c:numCache>
            </c:numRef>
          </c:val>
          <c:extLst>
            <c:ext xmlns:c16="http://schemas.microsoft.com/office/drawing/2014/chart" uri="{C3380CC4-5D6E-409C-BE32-E72D297353CC}">
              <c16:uniqueId val="{00000001-B168-4FA4-8079-8365BD1E566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5950</c:v>
                </c:pt>
                <c:pt idx="5">
                  <c:v>6303</c:v>
                </c:pt>
                <c:pt idx="8">
                  <c:v>6358</c:v>
                </c:pt>
                <c:pt idx="11">
                  <c:v>6763</c:v>
                </c:pt>
                <c:pt idx="14">
                  <c:v>7328</c:v>
                </c:pt>
              </c:numCache>
            </c:numRef>
          </c:val>
          <c:extLst>
            <c:ext xmlns:c16="http://schemas.microsoft.com/office/drawing/2014/chart" uri="{C3380CC4-5D6E-409C-BE32-E72D297353CC}">
              <c16:uniqueId val="{00000002-B168-4FA4-8079-8365BD1E566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168-4FA4-8079-8365BD1E566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168-4FA4-8079-8365BD1E566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68-4FA4-8079-8365BD1E566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4128</c:v>
                </c:pt>
                <c:pt idx="3">
                  <c:v>4584</c:v>
                </c:pt>
                <c:pt idx="6">
                  <c:v>4472</c:v>
                </c:pt>
                <c:pt idx="9">
                  <c:v>4426</c:v>
                </c:pt>
                <c:pt idx="12">
                  <c:v>4423</c:v>
                </c:pt>
              </c:numCache>
            </c:numRef>
          </c:val>
          <c:extLst>
            <c:ext xmlns:c16="http://schemas.microsoft.com/office/drawing/2014/chart" uri="{C3380CC4-5D6E-409C-BE32-E72D297353CC}">
              <c16:uniqueId val="{00000006-B168-4FA4-8079-8365BD1E566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338</c:v>
                </c:pt>
                <c:pt idx="3">
                  <c:v>199</c:v>
                </c:pt>
                <c:pt idx="6">
                  <c:v>16</c:v>
                </c:pt>
                <c:pt idx="9">
                  <c:v>5</c:v>
                </c:pt>
                <c:pt idx="12">
                  <c:v>0</c:v>
                </c:pt>
              </c:numCache>
            </c:numRef>
          </c:val>
          <c:extLst>
            <c:ext xmlns:c16="http://schemas.microsoft.com/office/drawing/2014/chart" uri="{C3380CC4-5D6E-409C-BE32-E72D297353CC}">
              <c16:uniqueId val="{00000007-B168-4FA4-8079-8365BD1E566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2722</c:v>
                </c:pt>
                <c:pt idx="3">
                  <c:v>2341</c:v>
                </c:pt>
                <c:pt idx="6">
                  <c:v>1968</c:v>
                </c:pt>
                <c:pt idx="9">
                  <c:v>1659</c:v>
                </c:pt>
                <c:pt idx="12">
                  <c:v>1549</c:v>
                </c:pt>
              </c:numCache>
            </c:numRef>
          </c:val>
          <c:extLst>
            <c:ext xmlns:c16="http://schemas.microsoft.com/office/drawing/2014/chart" uri="{C3380CC4-5D6E-409C-BE32-E72D297353CC}">
              <c16:uniqueId val="{00000008-B168-4FA4-8079-8365BD1E566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168-4FA4-8079-8365BD1E566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24586</c:v>
                </c:pt>
                <c:pt idx="3">
                  <c:v>21868</c:v>
                </c:pt>
                <c:pt idx="6">
                  <c:v>20243</c:v>
                </c:pt>
                <c:pt idx="9">
                  <c:v>19218</c:v>
                </c:pt>
                <c:pt idx="12">
                  <c:v>19018</c:v>
                </c:pt>
              </c:numCache>
            </c:numRef>
          </c:val>
          <c:extLst>
            <c:ext xmlns:c16="http://schemas.microsoft.com/office/drawing/2014/chart" uri="{C3380CC4-5D6E-409C-BE32-E72D297353CC}">
              <c16:uniqueId val="{0000000A-B168-4FA4-8079-8365BD1E566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4864</c:v>
                </c:pt>
                <c:pt idx="2">
                  <c:v>#N/A</c:v>
                </c:pt>
                <c:pt idx="3">
                  <c:v>#N/A</c:v>
                </c:pt>
                <c:pt idx="4">
                  <c:v>4036</c:v>
                </c:pt>
                <c:pt idx="5">
                  <c:v>#N/A</c:v>
                </c:pt>
                <c:pt idx="6">
                  <c:v>#N/A</c:v>
                </c:pt>
                <c:pt idx="7">
                  <c:v>3227</c:v>
                </c:pt>
                <c:pt idx="8">
                  <c:v>#N/A</c:v>
                </c:pt>
                <c:pt idx="9">
                  <c:v>#N/A</c:v>
                </c:pt>
                <c:pt idx="10">
                  <c:v>1984</c:v>
                </c:pt>
                <c:pt idx="11">
                  <c:v>#N/A</c:v>
                </c:pt>
                <c:pt idx="12">
                  <c:v>#N/A</c:v>
                </c:pt>
                <c:pt idx="13">
                  <c:v>1660</c:v>
                </c:pt>
                <c:pt idx="14">
                  <c:v>#N/A</c:v>
                </c:pt>
              </c:numCache>
            </c:numRef>
          </c:val>
          <c:smooth val="0"/>
          <c:extLst>
            <c:ext xmlns:c16="http://schemas.microsoft.com/office/drawing/2014/chart" uri="{C3380CC4-5D6E-409C-BE32-E72D297353CC}">
              <c16:uniqueId val="{0000000B-B168-4FA4-8079-8365BD1E566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2851</c:v>
                </c:pt>
                <c:pt idx="1">
                  <c:v>3090</c:v>
                </c:pt>
                <c:pt idx="2">
                  <c:v>3385</c:v>
                </c:pt>
              </c:numCache>
            </c:numRef>
          </c:val>
          <c:extLst>
            <c:ext xmlns:c16="http://schemas.microsoft.com/office/drawing/2014/chart" uri="{C3380CC4-5D6E-409C-BE32-E72D297353CC}">
              <c16:uniqueId val="{00000000-5C05-4317-8246-B5881071DCF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52</c:v>
                </c:pt>
                <c:pt idx="1">
                  <c:v>50</c:v>
                </c:pt>
                <c:pt idx="2">
                  <c:v>56</c:v>
                </c:pt>
              </c:numCache>
            </c:numRef>
          </c:val>
          <c:extLst>
            <c:ext xmlns:c16="http://schemas.microsoft.com/office/drawing/2014/chart" uri="{C3380CC4-5D6E-409C-BE32-E72D297353CC}">
              <c16:uniqueId val="{00000001-5C05-4317-8246-B5881071DCF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4227</c:v>
                </c:pt>
                <c:pt idx="1">
                  <c:v>3942</c:v>
                </c:pt>
                <c:pt idx="2">
                  <c:v>3657</c:v>
                </c:pt>
              </c:numCache>
            </c:numRef>
          </c:val>
          <c:extLst>
            <c:ext xmlns:c16="http://schemas.microsoft.com/office/drawing/2014/chart" uri="{C3380CC4-5D6E-409C-BE32-E72D297353CC}">
              <c16:uniqueId val="{00000002-5C05-4317-8246-B5881071DCF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三重県志摩市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計画的な施設の統廃合に伴う施設整備等については、合併特例債を活用して事業を実施しており、元利償還金等は令和元年度で増加傾向のピークを迎え、令和２年度から減少に転じている。</a:t>
          </a:r>
          <a:endParaRPr lang="ja-JP" altLang="ja-JP" sz="1400">
            <a:effectLst/>
          </a:endParaRPr>
        </a:p>
        <a:p>
          <a:r>
            <a:rPr kumimoji="1" lang="ja-JP" altLang="ja-JP" sz="1100">
              <a:solidFill>
                <a:schemeClr val="dk1"/>
              </a:solidFill>
              <a:effectLst/>
              <a:latin typeface="+mn-lt"/>
              <a:ea typeface="+mn-ea"/>
              <a:cs typeface="+mn-cs"/>
            </a:rPr>
            <a:t>基準財政需要額の参入率が高い合併特例債の元利償還金の減少により、元利償還金、算入公債費ともに減少している。合併特例債に代わり算入率の高い過疎債等の活用も進めており、算入公債費等も一定額を保っていることから、実質公債費比率の分子の一方的な増加は抑制されてい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三重県志摩市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計画的な施設の統廃合に伴う施設整備等については、合併特例債を活用して事業を実施しており、将来負担額は平成２５年度まで上昇傾向であったが、統廃合に伴う施設整備等のピークが過ぎたことに加え、平成２５年度から平成３０年度まで合併特例債の償還について据置期間を設けず、借入れ、償還を行ったことにより、償還期間を短縮し早期に元金を償還しているため、公債費は増加したが、令和２年度から公債費は減少に転じ、以降、地方債残高の減少は加速している。</a:t>
          </a:r>
          <a:endParaRPr lang="ja-JP" altLang="ja-JP" sz="1400">
            <a:effectLst/>
          </a:endParaRPr>
        </a:p>
        <a:p>
          <a:r>
            <a:rPr kumimoji="1" lang="ja-JP" altLang="ja-JP" sz="1100">
              <a:solidFill>
                <a:schemeClr val="dk1"/>
              </a:solidFill>
              <a:effectLst/>
              <a:latin typeface="+mn-lt"/>
              <a:ea typeface="+mn-ea"/>
              <a:cs typeface="+mn-cs"/>
            </a:rPr>
            <a:t>なお、普通交付税の合併算定替の終了、繰出金等の増によって財政調整基金残高が減少したことで充当可能基金についても減少傾向にあったが、ふるさと応援基金の増加により、令和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年度においては前年度に引き続き、将来負担比率の分子は減少する結果となった。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三重県志摩市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ja-JP" sz="1800">
            <a:effectLst/>
          </a:endParaRPr>
        </a:p>
        <a:p>
          <a:r>
            <a:rPr kumimoji="1" lang="ja-JP" altLang="ja-JP" sz="1400">
              <a:solidFill>
                <a:schemeClr val="dk1"/>
              </a:solidFill>
              <a:effectLst/>
              <a:latin typeface="+mn-lt"/>
              <a:ea typeface="+mn-ea"/>
              <a:cs typeface="+mn-cs"/>
            </a:rPr>
            <a:t>（増減理由）</a:t>
          </a:r>
          <a:endParaRPr lang="ja-JP" altLang="ja-JP" sz="1800">
            <a:effectLst/>
          </a:endParaRPr>
        </a:p>
        <a:p>
          <a:r>
            <a:rPr kumimoji="1" lang="ja-JP" altLang="ja-JP" sz="1400">
              <a:solidFill>
                <a:schemeClr val="dk1"/>
              </a:solidFill>
              <a:effectLst/>
              <a:latin typeface="+mn-lt"/>
              <a:ea typeface="+mn-ea"/>
              <a:cs typeface="+mn-cs"/>
            </a:rPr>
            <a:t>ふるさと応援基金については</a:t>
          </a:r>
          <a:r>
            <a:rPr kumimoji="1" lang="ja-JP" altLang="en-US" sz="1400">
              <a:solidFill>
                <a:schemeClr val="dk1"/>
              </a:solidFill>
              <a:effectLst/>
              <a:latin typeface="+mn-lt"/>
              <a:ea typeface="+mn-ea"/>
              <a:cs typeface="+mn-cs"/>
            </a:rPr>
            <a:t>、１４</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６</a:t>
          </a:r>
          <a:r>
            <a:rPr kumimoji="1" lang="ja-JP" altLang="ja-JP" sz="1400">
              <a:solidFill>
                <a:schemeClr val="dk1"/>
              </a:solidFill>
              <a:effectLst/>
              <a:latin typeface="+mn-lt"/>
              <a:ea typeface="+mn-ea"/>
              <a:cs typeface="+mn-cs"/>
            </a:rPr>
            <a:t>億円の取崩額に対し、寄附金が増加したことにより、</a:t>
          </a:r>
          <a:r>
            <a:rPr kumimoji="1" lang="ja-JP" altLang="en-US" sz="1400">
              <a:solidFill>
                <a:schemeClr val="dk1"/>
              </a:solidFill>
              <a:effectLst/>
              <a:latin typeface="+mn-lt"/>
              <a:ea typeface="+mn-ea"/>
              <a:cs typeface="+mn-cs"/>
            </a:rPr>
            <a:t>１７</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０</a:t>
          </a:r>
          <a:r>
            <a:rPr kumimoji="1" lang="ja-JP" altLang="ja-JP" sz="1400">
              <a:solidFill>
                <a:schemeClr val="dk1"/>
              </a:solidFill>
              <a:effectLst/>
              <a:latin typeface="+mn-lt"/>
              <a:ea typeface="+mn-ea"/>
              <a:cs typeface="+mn-cs"/>
            </a:rPr>
            <a:t>億円積み立てたことにより、残高が</a:t>
          </a:r>
          <a:r>
            <a:rPr kumimoji="1" lang="ja-JP" altLang="en-US" sz="1400">
              <a:solidFill>
                <a:schemeClr val="dk1"/>
              </a:solidFill>
              <a:effectLst/>
              <a:latin typeface="+mn-lt"/>
              <a:ea typeface="+mn-ea"/>
              <a:cs typeface="+mn-cs"/>
            </a:rPr>
            <a:t>２</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４</a:t>
          </a:r>
          <a:r>
            <a:rPr kumimoji="1" lang="ja-JP" altLang="ja-JP" sz="1400">
              <a:solidFill>
                <a:schemeClr val="dk1"/>
              </a:solidFill>
              <a:effectLst/>
              <a:latin typeface="+mn-lt"/>
              <a:ea typeface="+mn-ea"/>
              <a:cs typeface="+mn-cs"/>
            </a:rPr>
            <a:t>億円増加し、財政調整基金については、</a:t>
          </a:r>
          <a:r>
            <a:rPr kumimoji="1" lang="ja-JP" altLang="en-US" sz="1400">
              <a:solidFill>
                <a:schemeClr val="dk1"/>
              </a:solidFill>
              <a:effectLst/>
              <a:latin typeface="+mn-lt"/>
              <a:ea typeface="+mn-ea"/>
              <a:cs typeface="+mn-cs"/>
            </a:rPr>
            <a:t>５</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８</a:t>
          </a:r>
          <a:r>
            <a:rPr kumimoji="1" lang="ja-JP" altLang="ja-JP" sz="1400">
              <a:solidFill>
                <a:schemeClr val="dk1"/>
              </a:solidFill>
              <a:effectLst/>
              <a:latin typeface="+mn-lt"/>
              <a:ea typeface="+mn-ea"/>
              <a:cs typeface="+mn-cs"/>
            </a:rPr>
            <a:t>億円の取崩額に対し、決算剰余金等を</a:t>
          </a:r>
          <a:r>
            <a:rPr kumimoji="1" lang="ja-JP" altLang="en-US" sz="1400">
              <a:solidFill>
                <a:schemeClr val="dk1"/>
              </a:solidFill>
              <a:effectLst/>
              <a:latin typeface="+mn-lt"/>
              <a:ea typeface="+mn-ea"/>
              <a:cs typeface="+mn-cs"/>
            </a:rPr>
            <a:t>４</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０</a:t>
          </a:r>
          <a:r>
            <a:rPr kumimoji="1" lang="ja-JP" altLang="ja-JP" sz="1400">
              <a:solidFill>
                <a:schemeClr val="dk1"/>
              </a:solidFill>
              <a:effectLst/>
              <a:latin typeface="+mn-lt"/>
              <a:ea typeface="+mn-ea"/>
              <a:cs typeface="+mn-cs"/>
            </a:rPr>
            <a:t>億円</a:t>
          </a:r>
          <a:r>
            <a:rPr kumimoji="1" lang="ja-JP" altLang="en-US" sz="1400">
              <a:solidFill>
                <a:schemeClr val="dk1"/>
              </a:solidFill>
              <a:effectLst/>
              <a:latin typeface="+mn-lt"/>
              <a:ea typeface="+mn-ea"/>
              <a:cs typeface="+mn-cs"/>
            </a:rPr>
            <a:t>、普通交付税の追加交付等により４．７億円積み立てた</a:t>
          </a:r>
          <a:r>
            <a:rPr kumimoji="1" lang="ja-JP" altLang="ja-JP" sz="1400">
              <a:solidFill>
                <a:schemeClr val="dk1"/>
              </a:solidFill>
              <a:effectLst/>
              <a:latin typeface="+mn-lt"/>
              <a:ea typeface="+mn-ea"/>
              <a:cs typeface="+mn-cs"/>
            </a:rPr>
            <a:t>により、残高が</a:t>
          </a:r>
          <a:r>
            <a:rPr kumimoji="1" lang="ja-JP" altLang="en-US" sz="1400">
              <a:solidFill>
                <a:schemeClr val="dk1"/>
              </a:solidFill>
              <a:effectLst/>
              <a:latin typeface="+mn-lt"/>
              <a:ea typeface="+mn-ea"/>
              <a:cs typeface="+mn-cs"/>
            </a:rPr>
            <a:t>２</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９</a:t>
          </a:r>
          <a:r>
            <a:rPr kumimoji="1" lang="ja-JP" altLang="ja-JP" sz="1400">
              <a:solidFill>
                <a:schemeClr val="dk1"/>
              </a:solidFill>
              <a:effectLst/>
              <a:latin typeface="+mn-lt"/>
              <a:ea typeface="+mn-ea"/>
              <a:cs typeface="+mn-cs"/>
            </a:rPr>
            <a:t>億円増加し、ふるさと応援寄附金の返礼品等のため地域振興基金を</a:t>
          </a:r>
          <a:r>
            <a:rPr kumimoji="1" lang="ja-JP" altLang="en-US" sz="1400">
              <a:solidFill>
                <a:schemeClr val="dk1"/>
              </a:solidFill>
              <a:effectLst/>
              <a:latin typeface="+mn-lt"/>
              <a:ea typeface="+mn-ea"/>
              <a:cs typeface="+mn-cs"/>
            </a:rPr>
            <a:t>６</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１</a:t>
          </a:r>
          <a:r>
            <a:rPr kumimoji="1" lang="ja-JP" altLang="ja-JP" sz="1400">
              <a:solidFill>
                <a:schemeClr val="dk1"/>
              </a:solidFill>
              <a:effectLst/>
              <a:latin typeface="+mn-lt"/>
              <a:ea typeface="+mn-ea"/>
              <a:cs typeface="+mn-cs"/>
            </a:rPr>
            <a:t>億円取り崩したことにより、基金全体としては、０．</a:t>
          </a:r>
          <a:r>
            <a:rPr kumimoji="1" lang="ja-JP" altLang="en-US" sz="1400">
              <a:solidFill>
                <a:schemeClr val="dk1"/>
              </a:solidFill>
              <a:effectLst/>
              <a:latin typeface="+mn-lt"/>
              <a:ea typeface="+mn-ea"/>
              <a:cs typeface="+mn-cs"/>
            </a:rPr>
            <a:t>２</a:t>
          </a:r>
          <a:r>
            <a:rPr kumimoji="1" lang="ja-JP" altLang="ja-JP" sz="1400">
              <a:solidFill>
                <a:schemeClr val="dk1"/>
              </a:solidFill>
              <a:effectLst/>
              <a:latin typeface="+mn-lt"/>
              <a:ea typeface="+mn-ea"/>
              <a:cs typeface="+mn-cs"/>
            </a:rPr>
            <a:t>億円の</a:t>
          </a:r>
          <a:r>
            <a:rPr kumimoji="1" lang="ja-JP" altLang="en-US" sz="1400">
              <a:solidFill>
                <a:schemeClr val="dk1"/>
              </a:solidFill>
              <a:effectLst/>
              <a:latin typeface="+mn-lt"/>
              <a:ea typeface="+mn-ea"/>
              <a:cs typeface="+mn-cs"/>
            </a:rPr>
            <a:t>増加</a:t>
          </a:r>
          <a:r>
            <a:rPr kumimoji="1" lang="ja-JP" altLang="ja-JP" sz="1400">
              <a:solidFill>
                <a:schemeClr val="dk1"/>
              </a:solidFill>
              <a:effectLst/>
              <a:latin typeface="+mn-lt"/>
              <a:ea typeface="+mn-ea"/>
              <a:cs typeface="+mn-cs"/>
            </a:rPr>
            <a:t>となった。</a:t>
          </a:r>
          <a:endParaRPr kumimoji="1" lang="en-US" altLang="ja-JP" sz="1400">
            <a:solidFill>
              <a:schemeClr val="dk1"/>
            </a:solidFill>
            <a:effectLst/>
            <a:latin typeface="+mn-lt"/>
            <a:ea typeface="+mn-ea"/>
            <a:cs typeface="+mn-cs"/>
          </a:endParaRPr>
        </a:p>
        <a:p>
          <a:endParaRPr lang="ja-JP" altLang="ja-JP" sz="1800">
            <a:effectLst/>
          </a:endParaRPr>
        </a:p>
        <a:p>
          <a:r>
            <a:rPr kumimoji="1" lang="ja-JP" altLang="ja-JP" sz="1400">
              <a:solidFill>
                <a:schemeClr val="dk1"/>
              </a:solidFill>
              <a:effectLst/>
              <a:latin typeface="+mn-lt"/>
              <a:ea typeface="+mn-ea"/>
              <a:cs typeface="+mn-cs"/>
            </a:rPr>
            <a:t>（今後の方針）</a:t>
          </a:r>
          <a:endParaRPr lang="ja-JP" altLang="ja-JP" sz="1800">
            <a:effectLst/>
          </a:endParaRPr>
        </a:p>
        <a:p>
          <a:r>
            <a:rPr kumimoji="1" lang="ja-JP" altLang="ja-JP" sz="1400">
              <a:solidFill>
                <a:schemeClr val="dk1"/>
              </a:solidFill>
              <a:effectLst/>
              <a:latin typeface="+mn-lt"/>
              <a:ea typeface="+mn-ea"/>
              <a:cs typeface="+mn-cs"/>
            </a:rPr>
            <a:t>人口減少等による財源不足に備え、財政計画に基づき、財政調整基金の取り崩しを抑制する。また、ふるさと応援基金については、残高の一定額を取り崩して活用するルールを定めて計画的に運用するとともに、寄附金の確保により、まちづくりの有用な財源として活用する。</a:t>
          </a:r>
          <a:endParaRPr lang="ja-JP" altLang="ja-JP" sz="1800">
            <a:effectLst/>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（基金の使途）</a:t>
          </a:r>
          <a:endParaRPr lang="ja-JP" altLang="ja-JP" sz="1800">
            <a:effectLst/>
          </a:endParaRPr>
        </a:p>
        <a:p>
          <a:r>
            <a:rPr kumimoji="1" lang="ja-JP" altLang="ja-JP" sz="1400">
              <a:solidFill>
                <a:schemeClr val="dk1"/>
              </a:solidFill>
              <a:effectLst/>
              <a:latin typeface="+mn-lt"/>
              <a:ea typeface="+mn-ea"/>
              <a:cs typeface="+mn-cs"/>
            </a:rPr>
            <a:t>ふるさと応援基金：市民のために寄せられた寄附金を財源に、地域振興及び地域資源の保全等に資する事業を実施するための基金</a:t>
          </a:r>
          <a:endParaRPr lang="ja-JP" altLang="ja-JP" sz="1800">
            <a:effectLst/>
          </a:endParaRPr>
        </a:p>
        <a:p>
          <a:r>
            <a:rPr kumimoji="1" lang="ja-JP" altLang="ja-JP" sz="1400">
              <a:solidFill>
                <a:schemeClr val="dk1"/>
              </a:solidFill>
              <a:effectLst/>
              <a:latin typeface="+mn-lt"/>
              <a:ea typeface="+mn-ea"/>
              <a:cs typeface="+mn-cs"/>
            </a:rPr>
            <a:t>地域振興基金：市民の連帯の強化及び地域振興に要する経費の財源に充てるための基金</a:t>
          </a:r>
          <a:endParaRPr kumimoji="1" lang="en-US" altLang="ja-JP" sz="1400">
            <a:solidFill>
              <a:schemeClr val="dk1"/>
            </a:solidFill>
            <a:effectLst/>
            <a:latin typeface="+mn-lt"/>
            <a:ea typeface="+mn-ea"/>
            <a:cs typeface="+mn-cs"/>
          </a:endParaRPr>
        </a:p>
        <a:p>
          <a:endParaRPr lang="ja-JP" altLang="ja-JP" sz="1800">
            <a:effectLst/>
          </a:endParaRPr>
        </a:p>
        <a:p>
          <a:r>
            <a:rPr kumimoji="1" lang="ja-JP" altLang="ja-JP" sz="1400">
              <a:solidFill>
                <a:schemeClr val="dk1"/>
              </a:solidFill>
              <a:effectLst/>
              <a:latin typeface="+mn-lt"/>
              <a:ea typeface="+mn-ea"/>
              <a:cs typeface="+mn-cs"/>
            </a:rPr>
            <a:t>（増減理由）</a:t>
          </a:r>
          <a:endParaRPr lang="ja-JP" altLang="ja-JP" sz="1800">
            <a:effectLst/>
          </a:endParaRPr>
        </a:p>
        <a:p>
          <a:r>
            <a:rPr kumimoji="1" lang="ja-JP" altLang="ja-JP" sz="1400">
              <a:solidFill>
                <a:schemeClr val="dk1"/>
              </a:solidFill>
              <a:effectLst/>
              <a:latin typeface="+mn-lt"/>
              <a:ea typeface="+mn-ea"/>
              <a:cs typeface="+mn-cs"/>
            </a:rPr>
            <a:t>ふるさと応援基金：ふるさと応援寄附金収入額による積み立て、地域振興及び地域資源の保全等に資する事業への活用による取り崩し</a:t>
          </a:r>
          <a:endParaRPr lang="ja-JP" altLang="ja-JP" sz="1800">
            <a:effectLst/>
          </a:endParaRPr>
        </a:p>
        <a:p>
          <a:r>
            <a:rPr kumimoji="1" lang="ja-JP" altLang="ja-JP" sz="1400">
              <a:solidFill>
                <a:schemeClr val="dk1"/>
              </a:solidFill>
              <a:effectLst/>
              <a:latin typeface="+mn-lt"/>
              <a:ea typeface="+mn-ea"/>
              <a:cs typeface="+mn-cs"/>
            </a:rPr>
            <a:t>地域振興基金：ふるさと応援寄附金返礼品への活用による取り崩し</a:t>
          </a:r>
          <a:endParaRPr kumimoji="1" lang="en-US" altLang="ja-JP" sz="1400">
            <a:solidFill>
              <a:schemeClr val="dk1"/>
            </a:solidFill>
            <a:effectLst/>
            <a:latin typeface="+mn-lt"/>
            <a:ea typeface="+mn-ea"/>
            <a:cs typeface="+mn-cs"/>
          </a:endParaRPr>
        </a:p>
        <a:p>
          <a:endParaRPr lang="ja-JP" altLang="ja-JP" sz="1800">
            <a:effectLst/>
          </a:endParaRPr>
        </a:p>
        <a:p>
          <a:r>
            <a:rPr kumimoji="1" lang="ja-JP" altLang="ja-JP" sz="1400">
              <a:solidFill>
                <a:schemeClr val="dk1"/>
              </a:solidFill>
              <a:effectLst/>
              <a:latin typeface="+mn-lt"/>
              <a:ea typeface="+mn-ea"/>
              <a:cs typeface="+mn-cs"/>
            </a:rPr>
            <a:t>（今後の方針）</a:t>
          </a:r>
          <a:endParaRPr lang="ja-JP" altLang="ja-JP" sz="1800">
            <a:effectLst/>
          </a:endParaRPr>
        </a:p>
        <a:p>
          <a:r>
            <a:rPr kumimoji="1" lang="ja-JP" altLang="ja-JP" sz="1400">
              <a:solidFill>
                <a:schemeClr val="dk1"/>
              </a:solidFill>
              <a:effectLst/>
              <a:latin typeface="+mn-lt"/>
              <a:ea typeface="+mn-ea"/>
              <a:cs typeface="+mn-cs"/>
            </a:rPr>
            <a:t>ふるさと応援基金：年度末残高の一定額を取り崩すようルールを定めて計画的に活用するとともに、原資となる寄附金の確保によりまちづくりのための有用かつ持続的な財源となるよう努める。</a:t>
          </a:r>
          <a:endParaRPr lang="ja-JP" altLang="ja-JP" sz="1800">
            <a:effectLst/>
          </a:endParaRPr>
        </a:p>
        <a:p>
          <a:r>
            <a:rPr kumimoji="1" lang="ja-JP" altLang="ja-JP" sz="1400">
              <a:solidFill>
                <a:schemeClr val="dk1"/>
              </a:solidFill>
              <a:effectLst/>
              <a:latin typeface="+mn-lt"/>
              <a:ea typeface="+mn-ea"/>
              <a:cs typeface="+mn-cs"/>
            </a:rPr>
            <a:t>地域振興基金：基金の使途に沿って適切な事業の財源として活用する。</a:t>
          </a:r>
          <a:endParaRPr lang="ja-JP" altLang="ja-JP" sz="1800">
            <a:effectLst/>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ja-JP" sz="1800">
            <a:effectLst/>
          </a:endParaRPr>
        </a:p>
        <a:p>
          <a:r>
            <a:rPr kumimoji="1" lang="ja-JP" altLang="ja-JP" sz="1400">
              <a:solidFill>
                <a:schemeClr val="dk1"/>
              </a:solidFill>
              <a:effectLst/>
              <a:latin typeface="+mn-lt"/>
              <a:ea typeface="+mn-ea"/>
              <a:cs typeface="+mn-cs"/>
            </a:rPr>
            <a:t>（増減理由）</a:t>
          </a:r>
          <a:endParaRPr lang="ja-JP" altLang="ja-JP" sz="1800">
            <a:effectLst/>
          </a:endParaRPr>
        </a:p>
        <a:p>
          <a:r>
            <a:rPr kumimoji="1" lang="ja-JP" altLang="ja-JP" sz="1400">
              <a:solidFill>
                <a:schemeClr val="dk1"/>
              </a:solidFill>
              <a:effectLst/>
              <a:latin typeface="+mn-lt"/>
              <a:ea typeface="+mn-ea"/>
              <a:cs typeface="+mn-cs"/>
            </a:rPr>
            <a:t>決算剰余金等を</a:t>
          </a:r>
          <a:r>
            <a:rPr kumimoji="1" lang="ja-JP" altLang="en-US" sz="1400">
              <a:solidFill>
                <a:schemeClr val="dk1"/>
              </a:solidFill>
              <a:effectLst/>
              <a:latin typeface="+mn-lt"/>
              <a:ea typeface="+mn-ea"/>
              <a:cs typeface="+mn-cs"/>
            </a:rPr>
            <a:t>８</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７億</a:t>
          </a:r>
          <a:r>
            <a:rPr kumimoji="1" lang="ja-JP" altLang="ja-JP" sz="1400">
              <a:solidFill>
                <a:schemeClr val="dk1"/>
              </a:solidFill>
              <a:effectLst/>
              <a:latin typeface="+mn-lt"/>
              <a:ea typeface="+mn-ea"/>
              <a:cs typeface="+mn-cs"/>
            </a:rPr>
            <a:t>円積み立てたことによる増額。</a:t>
          </a:r>
          <a:endParaRPr kumimoji="1" lang="en-US" altLang="ja-JP" sz="1400">
            <a:solidFill>
              <a:schemeClr val="dk1"/>
            </a:solidFill>
            <a:effectLst/>
            <a:latin typeface="+mn-lt"/>
            <a:ea typeface="+mn-ea"/>
            <a:cs typeface="+mn-cs"/>
          </a:endParaRPr>
        </a:p>
        <a:p>
          <a:endParaRPr lang="ja-JP" altLang="ja-JP" sz="1800">
            <a:effectLst/>
          </a:endParaRPr>
        </a:p>
        <a:p>
          <a:r>
            <a:rPr kumimoji="1" lang="ja-JP" altLang="ja-JP" sz="1400">
              <a:solidFill>
                <a:schemeClr val="dk1"/>
              </a:solidFill>
              <a:effectLst/>
              <a:latin typeface="+mn-lt"/>
              <a:ea typeface="+mn-ea"/>
              <a:cs typeface="+mn-cs"/>
            </a:rPr>
            <a:t>（今後の方針）</a:t>
          </a:r>
          <a:endParaRPr lang="ja-JP" altLang="ja-JP" sz="1800">
            <a:effectLst/>
          </a:endParaRPr>
        </a:p>
        <a:p>
          <a:r>
            <a:rPr kumimoji="1" lang="ja-JP" altLang="ja-JP" sz="1400">
              <a:solidFill>
                <a:schemeClr val="dk1"/>
              </a:solidFill>
              <a:effectLst/>
              <a:latin typeface="+mn-lt"/>
              <a:ea typeface="+mn-ea"/>
              <a:cs typeface="+mn-cs"/>
            </a:rPr>
            <a:t>財政計画（</a:t>
          </a:r>
          <a:r>
            <a:rPr kumimoji="1" lang="en-US" altLang="ja-JP" sz="1400">
              <a:solidFill>
                <a:schemeClr val="dk1"/>
              </a:solidFill>
              <a:effectLst/>
              <a:latin typeface="+mn-lt"/>
              <a:ea typeface="+mn-ea"/>
              <a:cs typeface="+mn-cs"/>
            </a:rPr>
            <a:t>R7</a:t>
          </a:r>
          <a:r>
            <a:rPr kumimoji="1" lang="ja-JP" altLang="ja-JP" sz="1400">
              <a:solidFill>
                <a:schemeClr val="dk1"/>
              </a:solidFill>
              <a:effectLst/>
              <a:latin typeface="+mn-lt"/>
              <a:ea typeface="+mn-ea"/>
              <a:cs typeface="+mn-cs"/>
            </a:rPr>
            <a:t>～</a:t>
          </a:r>
          <a:r>
            <a:rPr kumimoji="1" lang="en-US" altLang="ja-JP" sz="1400">
              <a:solidFill>
                <a:schemeClr val="dk1"/>
              </a:solidFill>
              <a:effectLst/>
              <a:latin typeface="+mn-lt"/>
              <a:ea typeface="+mn-ea"/>
              <a:cs typeface="+mn-cs"/>
            </a:rPr>
            <a:t>R11</a:t>
          </a:r>
          <a:r>
            <a:rPr kumimoji="1" lang="ja-JP" altLang="ja-JP" sz="1400">
              <a:solidFill>
                <a:schemeClr val="dk1"/>
              </a:solidFill>
              <a:effectLst/>
              <a:latin typeface="+mn-lt"/>
              <a:ea typeface="+mn-ea"/>
              <a:cs typeface="+mn-cs"/>
            </a:rPr>
            <a:t>）において、財政調整基金の残高は、標準財政規模の１５％以上を目安に確保することとしている。</a:t>
          </a:r>
          <a:endParaRPr lang="ja-JP" altLang="ja-JP" sz="1800">
            <a:effectLst/>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ja-JP" sz="1800">
            <a:effectLst/>
          </a:endParaRPr>
        </a:p>
        <a:p>
          <a:r>
            <a:rPr kumimoji="1" lang="ja-JP" altLang="ja-JP" sz="1400">
              <a:solidFill>
                <a:schemeClr val="dk1"/>
              </a:solidFill>
              <a:effectLst/>
              <a:latin typeface="+mn-lt"/>
              <a:ea typeface="+mn-ea"/>
              <a:cs typeface="+mn-cs"/>
            </a:rPr>
            <a:t>（増減理由）</a:t>
          </a:r>
          <a:endParaRPr lang="ja-JP" altLang="ja-JP" sz="1800">
            <a:effectLst/>
          </a:endParaRPr>
        </a:p>
        <a:p>
          <a:r>
            <a:rPr kumimoji="1" lang="ja-JP" altLang="ja-JP" sz="1400">
              <a:solidFill>
                <a:schemeClr val="dk1"/>
              </a:solidFill>
              <a:effectLst/>
              <a:latin typeface="+mn-lt"/>
              <a:ea typeface="+mn-ea"/>
              <a:cs typeface="+mn-cs"/>
            </a:rPr>
            <a:t>償還のため、０．０２億円を取り崩した</a:t>
          </a:r>
          <a:r>
            <a:rPr kumimoji="1" lang="ja-JP" altLang="en-US" sz="1400">
              <a:solidFill>
                <a:schemeClr val="dk1"/>
              </a:solidFill>
              <a:effectLst/>
              <a:latin typeface="+mn-lt"/>
              <a:ea typeface="+mn-ea"/>
              <a:cs typeface="+mn-cs"/>
            </a:rPr>
            <a:t>が、災害対策用車両購入に係る寄附金を０．０８億円積み立て</a:t>
          </a:r>
          <a:r>
            <a:rPr kumimoji="1" lang="ja-JP" altLang="ja-JP" sz="1400">
              <a:solidFill>
                <a:schemeClr val="dk1"/>
              </a:solidFill>
              <a:effectLst/>
              <a:latin typeface="+mn-lt"/>
              <a:ea typeface="+mn-ea"/>
              <a:cs typeface="+mn-cs"/>
            </a:rPr>
            <a:t>ことによる</a:t>
          </a:r>
          <a:r>
            <a:rPr kumimoji="1" lang="ja-JP" altLang="en-US" sz="1400">
              <a:solidFill>
                <a:schemeClr val="dk1"/>
              </a:solidFill>
              <a:effectLst/>
              <a:latin typeface="+mn-lt"/>
              <a:ea typeface="+mn-ea"/>
              <a:cs typeface="+mn-cs"/>
            </a:rPr>
            <a:t>増加</a:t>
          </a:r>
          <a:r>
            <a:rPr kumimoji="1" lang="ja-JP" altLang="ja-JP" sz="1400">
              <a:solidFill>
                <a:schemeClr val="dk1"/>
              </a:solidFill>
              <a:effectLst/>
              <a:latin typeface="+mn-lt"/>
              <a:ea typeface="+mn-ea"/>
              <a:cs typeface="+mn-cs"/>
            </a:rPr>
            <a:t>。</a:t>
          </a:r>
          <a:endParaRPr kumimoji="1" lang="en-US" altLang="ja-JP" sz="1400">
            <a:solidFill>
              <a:schemeClr val="dk1"/>
            </a:solidFill>
            <a:effectLst/>
            <a:latin typeface="+mn-lt"/>
            <a:ea typeface="+mn-ea"/>
            <a:cs typeface="+mn-cs"/>
          </a:endParaRPr>
        </a:p>
        <a:p>
          <a:endParaRPr lang="ja-JP" altLang="ja-JP" sz="1800">
            <a:effectLst/>
          </a:endParaRPr>
        </a:p>
        <a:p>
          <a:r>
            <a:rPr kumimoji="1" lang="ja-JP" altLang="ja-JP" sz="1400">
              <a:solidFill>
                <a:schemeClr val="dk1"/>
              </a:solidFill>
              <a:effectLst/>
              <a:latin typeface="+mn-lt"/>
              <a:ea typeface="+mn-ea"/>
              <a:cs typeface="+mn-cs"/>
            </a:rPr>
            <a:t>（今後の方針）</a:t>
          </a:r>
          <a:endParaRPr lang="ja-JP" altLang="ja-JP" sz="1800">
            <a:effectLst/>
          </a:endParaRPr>
        </a:p>
        <a:p>
          <a:r>
            <a:rPr kumimoji="1" lang="ja-JP" altLang="ja-JP" sz="1400">
              <a:solidFill>
                <a:schemeClr val="dk1"/>
              </a:solidFill>
              <a:effectLst/>
              <a:latin typeface="+mn-lt"/>
              <a:ea typeface="+mn-ea"/>
              <a:cs typeface="+mn-cs"/>
            </a:rPr>
            <a:t>地方債償還の見直し（据置期間なしによる償還）の状況に応じ、令和２年度までは一定額を取り崩すこととしていたが、以降は最新の借入状況をふまえた償還計画に基づき、積み立て・取り崩しを行っていくことにより、適正に運用していく。</a:t>
          </a:r>
          <a:endParaRPr lang="ja-JP" altLang="ja-JP" sz="1800">
            <a:effectLst/>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44,110
43,516
178.93
29,073,157
28,238,127
800,700
14,977,243
18,203,819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市内には基幹となるような大規模産業がなく、税基盤が脆弱なことに加え、高齢化の進行、生産年齢人口の減少などにより低い水準で推移している。令和３年度より、類似団体と同水準となり令和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年度は類似団体平均を０．０２ポイント上回ったが、依然として全国市町村の平均を下回る低い水準となっている。</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化の推進による経費削減や、公債費の抑制など歳出の削減に努めるとともに、地方税の徴収強化、ふるさと応援寄附金の増加等の取組により歳入を確保し、財政基盤の強化に努める。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49530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22630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49530</xdr:rowOff>
    </xdr:from>
    <xdr:to>
      <xdr:col>19</xdr:col>
      <xdr:colOff>133350</xdr:colOff>
      <xdr:row>42</xdr:row>
      <xdr:rowOff>73660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225800" y="725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73660</xdr:rowOff>
    </xdr:from>
    <xdr:to>
      <xdr:col>15</xdr:col>
      <xdr:colOff>82550</xdr:colOff>
      <xdr:row>42</xdr:row>
      <xdr:rowOff>73660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27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49530</xdr:rowOff>
    </xdr:from>
    <xdr:to>
      <xdr:col>11</xdr:col>
      <xdr:colOff>31750</xdr:colOff>
      <xdr:row>42</xdr:row>
      <xdr:rowOff>73660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25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170180</xdr:rowOff>
    </xdr:from>
    <xdr:to>
      <xdr:col>19</xdr:col>
      <xdr:colOff>184150</xdr:colOff>
      <xdr:row>42</xdr:row>
      <xdr:rowOff>100330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110507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6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22860</xdr:rowOff>
    </xdr:from>
    <xdr:to>
      <xdr:col>15</xdr:col>
      <xdr:colOff>133350</xdr:colOff>
      <xdr:row>42</xdr:row>
      <xdr:rowOff>124460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22860</xdr:rowOff>
    </xdr:from>
    <xdr:to>
      <xdr:col>11</xdr:col>
      <xdr:colOff>82550</xdr:colOff>
      <xdr:row>42</xdr:row>
      <xdr:rowOff>124460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85107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令和</a:t>
          </a:r>
          <a:r>
            <a:rPr kumimoji="1" lang="ja-JP" altLang="en-US" sz="900">
              <a:solidFill>
                <a:schemeClr val="dk1"/>
              </a:solidFill>
              <a:effectLst/>
              <a:latin typeface="+mn-lt"/>
              <a:ea typeface="+mn-ea"/>
              <a:cs typeface="+mn-cs"/>
            </a:rPr>
            <a:t>６</a:t>
          </a:r>
          <a:r>
            <a:rPr kumimoji="1" lang="ja-JP" altLang="ja-JP" sz="900">
              <a:solidFill>
                <a:schemeClr val="dk1"/>
              </a:solidFill>
              <a:effectLst/>
              <a:latin typeface="+mn-lt"/>
              <a:ea typeface="+mn-ea"/>
              <a:cs typeface="+mn-cs"/>
            </a:rPr>
            <a:t>年度は、前年度と比較して</a:t>
          </a:r>
          <a:r>
            <a:rPr kumimoji="1" lang="ja-JP" altLang="en-US" sz="900">
              <a:solidFill>
                <a:schemeClr val="dk1"/>
              </a:solidFill>
              <a:effectLst/>
              <a:latin typeface="+mn-lt"/>
              <a:ea typeface="+mn-ea"/>
              <a:cs typeface="+mn-cs"/>
            </a:rPr>
            <a:t>３</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２</a:t>
          </a:r>
          <a:r>
            <a:rPr kumimoji="1" lang="ja-JP" altLang="ja-JP" sz="900">
              <a:solidFill>
                <a:schemeClr val="dk1"/>
              </a:solidFill>
              <a:effectLst/>
              <a:latin typeface="+mn-lt"/>
              <a:ea typeface="+mn-ea"/>
              <a:cs typeface="+mn-cs"/>
            </a:rPr>
            <a:t>ポイント減少する結果とな</a:t>
          </a:r>
          <a:r>
            <a:rPr kumimoji="1" lang="ja-JP" altLang="en-US" sz="900">
              <a:solidFill>
                <a:schemeClr val="dk1"/>
              </a:solidFill>
              <a:effectLst/>
              <a:latin typeface="+mn-lt"/>
              <a:ea typeface="+mn-ea"/>
              <a:cs typeface="+mn-cs"/>
            </a:rPr>
            <a:t>り</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令和５年度より数値は減少傾向にあるものの、依然として類似団体平均及び県内平均を上回って</a:t>
          </a:r>
          <a:r>
            <a:rPr kumimoji="1" lang="ja-JP" altLang="ja-JP" sz="900">
              <a:solidFill>
                <a:schemeClr val="dk1"/>
              </a:solidFill>
              <a:effectLst/>
              <a:latin typeface="+mn-lt"/>
              <a:ea typeface="+mn-ea"/>
              <a:cs typeface="+mn-cs"/>
            </a:rPr>
            <a:t>いる。</a:t>
          </a:r>
          <a:endParaRPr lang="ja-JP" altLang="ja-JP" sz="1050">
            <a:effectLst/>
          </a:endParaRPr>
        </a:p>
        <a:p>
          <a:r>
            <a:rPr kumimoji="1" lang="ja-JP" altLang="ja-JP" sz="900">
              <a:solidFill>
                <a:schemeClr val="dk1"/>
              </a:solidFill>
              <a:effectLst/>
              <a:latin typeface="+mn-lt"/>
              <a:ea typeface="+mn-ea"/>
              <a:cs typeface="+mn-cs"/>
            </a:rPr>
            <a:t>歳入面においては、地方</a:t>
          </a:r>
          <a:r>
            <a:rPr kumimoji="1" lang="ja-JP" altLang="en-US" sz="900">
              <a:solidFill>
                <a:schemeClr val="dk1"/>
              </a:solidFill>
              <a:effectLst/>
              <a:latin typeface="+mn-lt"/>
              <a:ea typeface="+mn-ea"/>
              <a:cs typeface="+mn-cs"/>
            </a:rPr>
            <a:t>譲与</a:t>
          </a:r>
          <a:r>
            <a:rPr kumimoji="1" lang="ja-JP" altLang="ja-JP" sz="900">
              <a:solidFill>
                <a:schemeClr val="dk1"/>
              </a:solidFill>
              <a:effectLst/>
              <a:latin typeface="+mn-lt"/>
              <a:ea typeface="+mn-ea"/>
              <a:cs typeface="+mn-cs"/>
            </a:rPr>
            <a:t>税、地方消費税交付金</a:t>
          </a:r>
          <a:r>
            <a:rPr kumimoji="1" lang="ja-JP" altLang="en-US" sz="900">
              <a:solidFill>
                <a:schemeClr val="dk1"/>
              </a:solidFill>
              <a:effectLst/>
              <a:latin typeface="+mn-lt"/>
              <a:ea typeface="+mn-ea"/>
              <a:cs typeface="+mn-cs"/>
            </a:rPr>
            <a:t>、法人事業税交付金</a:t>
          </a:r>
          <a:r>
            <a:rPr kumimoji="1" lang="ja-JP" altLang="ja-JP" sz="900">
              <a:solidFill>
                <a:schemeClr val="dk1"/>
              </a:solidFill>
              <a:effectLst/>
              <a:latin typeface="+mn-lt"/>
              <a:ea typeface="+mn-ea"/>
              <a:cs typeface="+mn-cs"/>
            </a:rPr>
            <a:t>等の経常一般財源等が増加し、歳出面では、合併特例債の償還終了に伴い公債費が大きく減少したことが減少の要因である。</a:t>
          </a:r>
          <a:endParaRPr lang="ja-JP" altLang="ja-JP" sz="1050">
            <a:effectLst/>
          </a:endParaRPr>
        </a:p>
        <a:p>
          <a:r>
            <a:rPr kumimoji="1" lang="ja-JP" altLang="ja-JP" sz="900">
              <a:solidFill>
                <a:schemeClr val="dk1"/>
              </a:solidFill>
              <a:effectLst/>
              <a:latin typeface="+mn-lt"/>
              <a:ea typeface="+mn-ea"/>
              <a:cs typeface="+mn-cs"/>
            </a:rPr>
            <a:t>これまで、合併特例債等を最大限に活用しながら、据置期間をなくし早期に償還を行うことにより、将来負担の軽減を図っていたが、合併特例債の償還終了に伴い</a:t>
          </a:r>
          <a:r>
            <a:rPr kumimoji="1" lang="ja-JP" altLang="en-US"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今後、公債費はほぼ横ばいで推移すると見込まれるため、</a:t>
          </a:r>
          <a:r>
            <a:rPr kumimoji="1" lang="en-US" altLang="ja-JP" sz="900">
              <a:solidFill>
                <a:schemeClr val="dk1"/>
              </a:solidFill>
              <a:effectLst/>
              <a:latin typeface="+mn-lt"/>
              <a:ea typeface="+mn-ea"/>
              <a:cs typeface="+mn-cs"/>
            </a:rPr>
            <a:t>DX</a:t>
          </a:r>
          <a:r>
            <a:rPr kumimoji="1" lang="ja-JP" altLang="ja-JP" sz="900">
              <a:solidFill>
                <a:schemeClr val="dk1"/>
              </a:solidFill>
              <a:effectLst/>
              <a:latin typeface="+mn-lt"/>
              <a:ea typeface="+mn-ea"/>
              <a:cs typeface="+mn-cs"/>
            </a:rPr>
            <a:t>化の推進による人件費及び物件費の削減など、時代に応じた財政運営を進めていく必要がある。</a:t>
          </a:r>
          <a:endParaRPr lang="ja-JP" altLang="ja-JP" sz="105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115026</xdr:rowOff>
    </xdr:from>
    <xdr:to>
      <xdr:col>23</xdr:col>
      <xdr:colOff>133350</xdr:colOff>
      <xdr:row>61</xdr:row>
      <xdr:rowOff>53884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402026"/>
          <a:ext cx="8382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53884</xdr:rowOff>
    </xdr:from>
    <xdr:to>
      <xdr:col>19</xdr:col>
      <xdr:colOff>133350</xdr:colOff>
      <xdr:row>61</xdr:row>
      <xdr:rowOff>146957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512334"/>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71120</xdr:rowOff>
    </xdr:from>
    <xdr:to>
      <xdr:col>15</xdr:col>
      <xdr:colOff>82550</xdr:colOff>
      <xdr:row>61</xdr:row>
      <xdr:rowOff>146957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529570"/>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71120</xdr:rowOff>
    </xdr:from>
    <xdr:to>
      <xdr:col>11</xdr:col>
      <xdr:colOff>31750</xdr:colOff>
      <xdr:row>62</xdr:row>
      <xdr:rowOff>51344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29570"/>
          <a:ext cx="889000" cy="15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64226</xdr:rowOff>
    </xdr:from>
    <xdr:to>
      <xdr:col>23</xdr:col>
      <xdr:colOff>184150</xdr:colOff>
      <xdr:row>60</xdr:row>
      <xdr:rowOff>165826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5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36303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23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3084</xdr:rowOff>
    </xdr:from>
    <xdr:to>
      <xdr:col>19</xdr:col>
      <xdr:colOff>184150</xdr:colOff>
      <xdr:row>61</xdr:row>
      <xdr:rowOff>104684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89461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47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96157</xdr:rowOff>
    </xdr:from>
    <xdr:to>
      <xdr:col>15</xdr:col>
      <xdr:colOff>133350</xdr:colOff>
      <xdr:row>62</xdr:row>
      <xdr:rowOff>26307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11084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20320</xdr:rowOff>
    </xdr:from>
    <xdr:to>
      <xdr:col>11</xdr:col>
      <xdr:colOff>82550</xdr:colOff>
      <xdr:row>61</xdr:row>
      <xdr:rowOff>121920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106697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544</xdr:rowOff>
    </xdr:from>
    <xdr:to>
      <xdr:col>7</xdr:col>
      <xdr:colOff>31750</xdr:colOff>
      <xdr:row>62</xdr:row>
      <xdr:rowOff>102144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3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86921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71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[227,326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令和２年度以降、類似団体平均より下回る状況が続いているが、</a:t>
          </a:r>
          <a:r>
            <a:rPr kumimoji="1" lang="ja-JP" altLang="en-US" sz="1100">
              <a:solidFill>
                <a:schemeClr val="dk1"/>
              </a:solidFill>
              <a:effectLst/>
              <a:latin typeface="+mn-lt"/>
              <a:ea typeface="+mn-ea"/>
              <a:cs typeface="+mn-cs"/>
            </a:rPr>
            <a:t>決算額は増加傾向にあり、</a:t>
          </a:r>
          <a:r>
            <a:rPr kumimoji="1" lang="ja-JP" altLang="ja-JP" sz="1100">
              <a:solidFill>
                <a:schemeClr val="dk1"/>
              </a:solidFill>
              <a:effectLst/>
              <a:latin typeface="+mn-lt"/>
              <a:ea typeface="+mn-ea"/>
              <a:cs typeface="+mn-cs"/>
            </a:rPr>
            <a:t>依然として全国平均、県内平均を上回っている。</a:t>
          </a:r>
          <a:r>
            <a:rPr kumimoji="1" lang="ja-JP" altLang="en-US" sz="1100">
              <a:solidFill>
                <a:schemeClr val="dk1"/>
              </a:solidFill>
              <a:effectLst/>
              <a:latin typeface="+mn-lt"/>
              <a:ea typeface="+mn-ea"/>
              <a:cs typeface="+mn-cs"/>
            </a:rPr>
            <a:t>増加要因としては、</a:t>
          </a:r>
          <a:r>
            <a:rPr kumimoji="1" lang="ja-JP" altLang="ja-JP" sz="1100">
              <a:solidFill>
                <a:schemeClr val="dk1"/>
              </a:solidFill>
              <a:effectLst/>
              <a:latin typeface="+mn-lt"/>
              <a:ea typeface="+mn-ea"/>
              <a:cs typeface="+mn-cs"/>
            </a:rPr>
            <a:t>令和３年度より、志摩広域消防組合が一般会計に編入されたことにより人件費が、</a:t>
          </a:r>
          <a:r>
            <a:rPr kumimoji="1" lang="ja-JP" altLang="en-US" sz="1100">
              <a:solidFill>
                <a:schemeClr val="dk1"/>
              </a:solidFill>
              <a:effectLst/>
              <a:latin typeface="+mn-lt"/>
              <a:ea typeface="+mn-ea"/>
              <a:cs typeface="+mn-cs"/>
            </a:rPr>
            <a:t>ふるさと応援寄附金の増加に伴う経費の増加、</a:t>
          </a:r>
          <a:r>
            <a:rPr kumimoji="1" lang="ja-JP" altLang="ja-JP" sz="1100">
              <a:solidFill>
                <a:schemeClr val="dk1"/>
              </a:solidFill>
              <a:effectLst/>
              <a:latin typeface="+mn-lt"/>
              <a:ea typeface="+mn-ea"/>
              <a:cs typeface="+mn-cs"/>
            </a:rPr>
            <a:t>物価高騰の影響及び施設の除却のため、物件費がそれぞれ増加した</a:t>
          </a:r>
          <a:r>
            <a:rPr kumimoji="1" lang="ja-JP" altLang="en-US" sz="1100">
              <a:solidFill>
                <a:schemeClr val="dk1"/>
              </a:solidFill>
              <a:effectLst/>
              <a:latin typeface="+mn-lt"/>
              <a:ea typeface="+mn-ea"/>
              <a:cs typeface="+mn-cs"/>
            </a:rPr>
            <a:t>ことが要因となっている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42632</xdr:rowOff>
    </xdr:from>
    <xdr:to>
      <xdr:col>23</xdr:col>
      <xdr:colOff>133350</xdr:colOff>
      <xdr:row>81</xdr:row>
      <xdr:rowOff>48504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30082"/>
          <a:ext cx="838200" cy="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33281</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20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41655</xdr:rowOff>
    </xdr:from>
    <xdr:to>
      <xdr:col>19</xdr:col>
      <xdr:colOff>133350</xdr:colOff>
      <xdr:row>81</xdr:row>
      <xdr:rowOff>42632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29105"/>
          <a:ext cx="889000" cy="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37956</xdr:rowOff>
    </xdr:from>
    <xdr:to>
      <xdr:col>15</xdr:col>
      <xdr:colOff>82550</xdr:colOff>
      <xdr:row>81</xdr:row>
      <xdr:rowOff>41655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25406"/>
          <a:ext cx="889000" cy="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32587</xdr:rowOff>
    </xdr:from>
    <xdr:to>
      <xdr:col>11</xdr:col>
      <xdr:colOff>31750</xdr:colOff>
      <xdr:row>81</xdr:row>
      <xdr:rowOff>37956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20037"/>
          <a:ext cx="889000" cy="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76289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6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169154</xdr:rowOff>
    </xdr:from>
    <xdr:to>
      <xdr:col>23</xdr:col>
      <xdr:colOff>184150</xdr:colOff>
      <xdr:row>81</xdr:row>
      <xdr:rowOff>99304</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8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90431</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806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163282</xdr:rowOff>
    </xdr:from>
    <xdr:to>
      <xdr:col>19</xdr:col>
      <xdr:colOff>184150</xdr:colOff>
      <xdr:row>81</xdr:row>
      <xdr:rowOff>93432</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7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103609</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48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162305</xdr:rowOff>
    </xdr:from>
    <xdr:to>
      <xdr:col>15</xdr:col>
      <xdr:colOff>133350</xdr:colOff>
      <xdr:row>81</xdr:row>
      <xdr:rowOff>92455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7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102632</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47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158606</xdr:rowOff>
    </xdr:from>
    <xdr:to>
      <xdr:col>11</xdr:col>
      <xdr:colOff>82550</xdr:colOff>
      <xdr:row>81</xdr:row>
      <xdr:rowOff>88756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7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98933</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43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153237</xdr:rowOff>
    </xdr:from>
    <xdr:to>
      <xdr:col>7</xdr:col>
      <xdr:colOff>31750</xdr:colOff>
      <xdr:row>81</xdr:row>
      <xdr:rowOff>83387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6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93564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38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昨年度は類似団体平均</a:t>
          </a:r>
          <a:r>
            <a:rPr kumimoji="1" lang="ja-JP" altLang="en-US" sz="1100">
              <a:solidFill>
                <a:schemeClr val="dk1"/>
              </a:solidFill>
              <a:effectLst/>
              <a:latin typeface="+mn-lt"/>
              <a:ea typeface="+mn-ea"/>
              <a:cs typeface="+mn-cs"/>
            </a:rPr>
            <a:t>と同水準であったが、令和６年度は、</a:t>
          </a:r>
          <a:r>
            <a:rPr kumimoji="1" lang="ja-JP" altLang="ja-JP" sz="1100">
              <a:solidFill>
                <a:schemeClr val="dk1"/>
              </a:solidFill>
              <a:effectLst/>
              <a:latin typeface="+mn-lt"/>
              <a:ea typeface="+mn-ea"/>
              <a:cs typeface="+mn-cs"/>
            </a:rPr>
            <a:t>０．５ポイント上回っ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今後も国の基準に準じて、給与制度及び給与水準の適正化に努める。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83457</xdr:rowOff>
    </xdr:from>
    <xdr:to>
      <xdr:col>81</xdr:col>
      <xdr:colOff>44450</xdr:colOff>
      <xdr:row>85</xdr:row>
      <xdr:rowOff>152400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65670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83457</xdr:rowOff>
    </xdr:from>
    <xdr:to>
      <xdr:col>77</xdr:col>
      <xdr:colOff>44450</xdr:colOff>
      <xdr:row>86</xdr:row>
      <xdr:rowOff>15421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65670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15421</xdr:rowOff>
    </xdr:from>
    <xdr:to>
      <xdr:col>72</xdr:col>
      <xdr:colOff>203200</xdr:colOff>
      <xdr:row>86</xdr:row>
      <xdr:rowOff>32657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7601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32657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7256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32657</xdr:rowOff>
    </xdr:from>
    <xdr:to>
      <xdr:col>77</xdr:col>
      <xdr:colOff>95250</xdr:colOff>
      <xdr:row>85</xdr:row>
      <xdr:rowOff>134257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136071</xdr:rowOff>
    </xdr:from>
    <xdr:to>
      <xdr:col>73</xdr:col>
      <xdr:colOff>44450</xdr:colOff>
      <xdr:row>86</xdr:row>
      <xdr:rowOff>66221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令和元年度まで改善傾向にあったものの、令和２年度から会計年度任用職員へ制度移行</a:t>
          </a:r>
          <a:r>
            <a:rPr kumimoji="1" lang="ja-JP" altLang="en-US" sz="1000">
              <a:solidFill>
                <a:schemeClr val="dk1"/>
              </a:solidFill>
              <a:effectLst/>
              <a:latin typeface="+mn-lt"/>
              <a:ea typeface="+mn-ea"/>
              <a:cs typeface="+mn-cs"/>
            </a:rPr>
            <a:t>したこと</a:t>
          </a:r>
          <a:r>
            <a:rPr kumimoji="1" lang="ja-JP" altLang="ja-JP" sz="1000">
              <a:solidFill>
                <a:schemeClr val="dk1"/>
              </a:solidFill>
              <a:effectLst/>
              <a:latin typeface="+mn-lt"/>
              <a:ea typeface="+mn-ea"/>
              <a:cs typeface="+mn-cs"/>
            </a:rPr>
            <a:t>に伴い、賃金が廃止され、給料や報酬等の人件費となったことが要因となり、数値が上昇</a:t>
          </a:r>
          <a:r>
            <a:rPr kumimoji="1" lang="ja-JP" altLang="en-US" sz="1000">
              <a:solidFill>
                <a:schemeClr val="dk1"/>
              </a:solidFill>
              <a:effectLst/>
              <a:latin typeface="+mn-lt"/>
              <a:ea typeface="+mn-ea"/>
              <a:cs typeface="+mn-cs"/>
            </a:rPr>
            <a:t>した</a:t>
          </a:r>
          <a:r>
            <a:rPr kumimoji="1" lang="ja-JP" altLang="ja-JP" sz="1000">
              <a:solidFill>
                <a:schemeClr val="dk1"/>
              </a:solidFill>
              <a:effectLst/>
              <a:latin typeface="+mn-lt"/>
              <a:ea typeface="+mn-ea"/>
              <a:cs typeface="+mn-cs"/>
            </a:rPr>
            <a:t>が、その分を差し引いたとしても依然として類似団体及び全国平均を大きく上回っている。</a:t>
          </a:r>
          <a:endParaRPr lang="ja-JP" altLang="ja-JP" sz="1100">
            <a:effectLst/>
          </a:endParaRPr>
        </a:p>
        <a:p>
          <a:r>
            <a:rPr kumimoji="1" lang="ja-JP" altLang="ja-JP" sz="1000">
              <a:solidFill>
                <a:schemeClr val="dk1"/>
              </a:solidFill>
              <a:effectLst/>
              <a:latin typeface="+mn-lt"/>
              <a:ea typeface="+mn-ea"/>
              <a:cs typeface="+mn-cs"/>
            </a:rPr>
            <a:t>定員適正化計画</a:t>
          </a:r>
          <a:r>
            <a:rPr kumimoji="1" lang="ja-JP" altLang="en-US" sz="1000">
              <a:solidFill>
                <a:schemeClr val="dk1"/>
              </a:solidFill>
              <a:effectLst/>
              <a:latin typeface="+mn-lt"/>
              <a:ea typeface="+mn-ea"/>
              <a:cs typeface="+mn-cs"/>
            </a:rPr>
            <a:t>に</a:t>
          </a:r>
          <a:r>
            <a:rPr kumimoji="1" lang="ja-JP" altLang="ja-JP" sz="1000">
              <a:solidFill>
                <a:schemeClr val="dk1"/>
              </a:solidFill>
              <a:effectLst/>
              <a:latin typeface="+mn-lt"/>
              <a:ea typeface="+mn-ea"/>
              <a:cs typeface="+mn-cs"/>
            </a:rPr>
            <a:t>基づき計画的な職員数の削減を実施してきたが、総体的に年齢構成等を考慮すれば、人員数にのみ着目した単純な整理・削減は限界になりつつある。今後は、ＤＸ化の推進による業務の効率化を図るとともに、定員適正化計画の見直しなど、抜本的な対策を講じていく必要がある。</a:t>
          </a:r>
          <a:endParaRPr lang="ja-JP" altLang="ja-JP" sz="11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95927</xdr:rowOff>
    </xdr:from>
    <xdr:to>
      <xdr:col>81</xdr:col>
      <xdr:colOff>44450</xdr:colOff>
      <xdr:row>62</xdr:row>
      <xdr:rowOff>120057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72582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82254</xdr:rowOff>
    </xdr:from>
    <xdr:to>
      <xdr:col>77</xdr:col>
      <xdr:colOff>44450</xdr:colOff>
      <xdr:row>62</xdr:row>
      <xdr:rowOff>95927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712154"/>
          <a:ext cx="88900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67776</xdr:rowOff>
    </xdr:from>
    <xdr:to>
      <xdr:col>72</xdr:col>
      <xdr:colOff>203200</xdr:colOff>
      <xdr:row>62</xdr:row>
      <xdr:rowOff>82254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69767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42842</xdr:rowOff>
    </xdr:from>
    <xdr:to>
      <xdr:col>68</xdr:col>
      <xdr:colOff>152400</xdr:colOff>
      <xdr:row>62</xdr:row>
      <xdr:rowOff>67776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672742"/>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69257</xdr:rowOff>
    </xdr:from>
    <xdr:to>
      <xdr:col>81</xdr:col>
      <xdr:colOff>95250</xdr:colOff>
      <xdr:row>62</xdr:row>
      <xdr:rowOff>170857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69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41334</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67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45127</xdr:rowOff>
    </xdr:from>
    <xdr:to>
      <xdr:col>77</xdr:col>
      <xdr:colOff>95250</xdr:colOff>
      <xdr:row>62</xdr:row>
      <xdr:rowOff>146727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67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131504</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761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31454</xdr:rowOff>
    </xdr:from>
    <xdr:to>
      <xdr:col>73</xdr:col>
      <xdr:colOff>44450</xdr:colOff>
      <xdr:row>62</xdr:row>
      <xdr:rowOff>133054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66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117831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747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16976</xdr:rowOff>
    </xdr:from>
    <xdr:to>
      <xdr:col>68</xdr:col>
      <xdr:colOff>203200</xdr:colOff>
      <xdr:row>62</xdr:row>
      <xdr:rowOff>118576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64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103353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163492</xdr:rowOff>
    </xdr:from>
    <xdr:to>
      <xdr:col>64</xdr:col>
      <xdr:colOff>152400</xdr:colOff>
      <xdr:row>62</xdr:row>
      <xdr:rowOff>93642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62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78419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708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前年度と比較して１．</a:t>
          </a:r>
          <a:r>
            <a:rPr kumimoji="1" lang="ja-JP" altLang="en-US" sz="900">
              <a:solidFill>
                <a:schemeClr val="dk1"/>
              </a:solidFill>
              <a:effectLst/>
              <a:latin typeface="+mn-lt"/>
              <a:ea typeface="+mn-ea"/>
              <a:cs typeface="+mn-cs"/>
            </a:rPr>
            <a:t>２</a:t>
          </a:r>
          <a:r>
            <a:rPr kumimoji="1" lang="ja-JP" altLang="ja-JP" sz="900">
              <a:solidFill>
                <a:schemeClr val="dk1"/>
              </a:solidFill>
              <a:effectLst/>
              <a:latin typeface="+mn-lt"/>
              <a:ea typeface="+mn-ea"/>
              <a:cs typeface="+mn-cs"/>
            </a:rPr>
            <a:t>ポイント低下し、類似団体平均を</a:t>
          </a:r>
          <a:r>
            <a:rPr kumimoji="1" lang="ja-JP" altLang="en-US" sz="900">
              <a:solidFill>
                <a:schemeClr val="dk1"/>
              </a:solidFill>
              <a:effectLst/>
              <a:latin typeface="+mn-lt"/>
              <a:ea typeface="+mn-ea"/>
              <a:cs typeface="+mn-cs"/>
            </a:rPr>
            <a:t>１</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３ポ</a:t>
          </a:r>
          <a:r>
            <a:rPr kumimoji="1" lang="ja-JP" altLang="ja-JP" sz="900">
              <a:solidFill>
                <a:schemeClr val="dk1"/>
              </a:solidFill>
              <a:effectLst/>
              <a:latin typeface="+mn-lt"/>
              <a:ea typeface="+mn-ea"/>
              <a:cs typeface="+mn-cs"/>
            </a:rPr>
            <a:t>イント下回った。令和４年度まで継続して類似団体平均を上回っていたのは、合併以降、新市建設計画に基づき、合併特例債を活用して施設整備等を実施してきたことが要因であるが、分母となる標準財政規模の減少とともに、合併特例債償還終了により、分子となる元利償還金も減少しており、合併特例債に代えて参入率の高い過疎債等の活用も進めていることから、実質公債費比率は減少傾向となっている。</a:t>
          </a:r>
          <a:endParaRPr lang="ja-JP" altLang="ja-JP" sz="1050">
            <a:effectLst/>
          </a:endParaRPr>
        </a:p>
        <a:p>
          <a:r>
            <a:rPr kumimoji="1" lang="ja-JP" altLang="ja-JP" sz="900">
              <a:solidFill>
                <a:schemeClr val="dk1"/>
              </a:solidFill>
              <a:effectLst/>
              <a:latin typeface="+mn-lt"/>
              <a:ea typeface="+mn-ea"/>
              <a:cs typeface="+mn-cs"/>
            </a:rPr>
            <a:t>合併による施設整備等のピークは過ぎているものの、施設の老朽化や喫緊の課題である災害対策事業等が見込まれるため、引き続き市債の発行を可能な限り抑制しつつ、計画的な償還計画により、将来的な公債費負担の軽減に努めることが求められる。</a:t>
          </a:r>
          <a:endParaRPr lang="ja-JP" altLang="ja-JP" sz="105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161290</xdr:rowOff>
    </xdr:from>
    <xdr:to>
      <xdr:col>81</xdr:col>
      <xdr:colOff>44450</xdr:colOff>
      <xdr:row>37</xdr:row>
      <xdr:rowOff>13970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33349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13970</xdr:rowOff>
    </xdr:from>
    <xdr:to>
      <xdr:col>77</xdr:col>
      <xdr:colOff>44450</xdr:colOff>
      <xdr:row>37</xdr:row>
      <xdr:rowOff>34078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35762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34078</xdr:rowOff>
    </xdr:from>
    <xdr:to>
      <xdr:col>72</xdr:col>
      <xdr:colOff>203200</xdr:colOff>
      <xdr:row>37</xdr:row>
      <xdr:rowOff>48154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377728"/>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48154</xdr:rowOff>
    </xdr:from>
    <xdr:to>
      <xdr:col>68</xdr:col>
      <xdr:colOff>152400</xdr:colOff>
      <xdr:row>37</xdr:row>
      <xdr:rowOff>62230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391804"/>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110490</xdr:rowOff>
    </xdr:from>
    <xdr:to>
      <xdr:col>81</xdr:col>
      <xdr:colOff>95250</xdr:colOff>
      <xdr:row>37</xdr:row>
      <xdr:rowOff>40640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127017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27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134620</xdr:rowOff>
    </xdr:from>
    <xdr:to>
      <xdr:col>77</xdr:col>
      <xdr:colOff>95250</xdr:colOff>
      <xdr:row>37</xdr:row>
      <xdr:rowOff>64770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74947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7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154728</xdr:rowOff>
    </xdr:from>
    <xdr:to>
      <xdr:col>73</xdr:col>
      <xdr:colOff>44450</xdr:colOff>
      <xdr:row>37</xdr:row>
      <xdr:rowOff>84878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2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69655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168804</xdr:rowOff>
    </xdr:from>
    <xdr:to>
      <xdr:col>68</xdr:col>
      <xdr:colOff>203200</xdr:colOff>
      <xdr:row>37</xdr:row>
      <xdr:rowOff>98954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4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83731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27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11430</xdr:rowOff>
    </xdr:from>
    <xdr:to>
      <xdr:col>64</xdr:col>
      <xdr:colOff>152400</xdr:colOff>
      <xdr:row>37</xdr:row>
      <xdr:rowOff>113030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97807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前年度と比較して</a:t>
          </a:r>
          <a:r>
            <a:rPr kumimoji="1" lang="ja-JP" altLang="en-US" sz="1050">
              <a:solidFill>
                <a:schemeClr val="dk1"/>
              </a:solidFill>
              <a:effectLst/>
              <a:latin typeface="+mn-lt"/>
              <a:ea typeface="+mn-ea"/>
              <a:cs typeface="+mn-cs"/>
            </a:rPr>
            <a:t>２</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７ポ</a:t>
          </a:r>
          <a:r>
            <a:rPr kumimoji="1" lang="ja-JP" altLang="ja-JP" sz="1050">
              <a:solidFill>
                <a:schemeClr val="dk1"/>
              </a:solidFill>
              <a:effectLst/>
              <a:latin typeface="+mn-lt"/>
              <a:ea typeface="+mn-ea"/>
              <a:cs typeface="+mn-cs"/>
            </a:rPr>
            <a:t>イント低下したものの、依然として類似団体平均より</a:t>
          </a:r>
          <a:r>
            <a:rPr kumimoji="1" lang="ja-JP" altLang="en-US" sz="1050">
              <a:solidFill>
                <a:schemeClr val="dk1"/>
              </a:solidFill>
              <a:effectLst/>
              <a:latin typeface="+mn-lt"/>
              <a:ea typeface="+mn-ea"/>
              <a:cs typeface="+mn-cs"/>
            </a:rPr>
            <a:t>２</a:t>
          </a:r>
          <a:r>
            <a:rPr kumimoji="1" lang="ja-JP" altLang="ja-JP" sz="1050">
              <a:solidFill>
                <a:schemeClr val="dk1"/>
              </a:solidFill>
              <a:effectLst/>
              <a:latin typeface="+mn-lt"/>
              <a:ea typeface="+mn-ea"/>
              <a:cs typeface="+mn-cs"/>
            </a:rPr>
            <a:t>．２ポイント上回っている。</a:t>
          </a:r>
          <a:endParaRPr lang="ja-JP" altLang="ja-JP" sz="1200">
            <a:effectLst/>
          </a:endParaRPr>
        </a:p>
        <a:p>
          <a:r>
            <a:rPr kumimoji="1" lang="ja-JP" altLang="ja-JP" sz="1050">
              <a:solidFill>
                <a:schemeClr val="dk1"/>
              </a:solidFill>
              <a:effectLst/>
              <a:latin typeface="+mn-lt"/>
              <a:ea typeface="+mn-ea"/>
              <a:cs typeface="+mn-cs"/>
            </a:rPr>
            <a:t>基準財政需要額算入見込額の減少などにより充当可能財源等は減少しているが、地方債残高の減少も継続しているため、差引の将来負担額が減少し、将来負担比率は低下した。類似団体平均を上回っているものの、合併特例債の償還終了に伴い、起債償還金元金は減少して</a:t>
          </a:r>
          <a:r>
            <a:rPr kumimoji="1" lang="ja-JP" altLang="en-US" sz="1050">
              <a:solidFill>
                <a:schemeClr val="dk1"/>
              </a:solidFill>
              <a:effectLst/>
              <a:latin typeface="+mn-lt"/>
              <a:ea typeface="+mn-ea"/>
              <a:cs typeface="+mn-cs"/>
            </a:rPr>
            <a:t>いるが、喫緊の課題である災害対策事業のために発行した市債の償還が令和７年度以降増加することが見込まれることから、今後も事業実施の適正化を図り、財政の健全化に努める。</a:t>
          </a:r>
          <a:endParaRPr lang="ja-JP" altLang="ja-JP" sz="12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140617</xdr:rowOff>
    </xdr:from>
    <xdr:to>
      <xdr:col>81</xdr:col>
      <xdr:colOff>44450</xdr:colOff>
      <xdr:row>15</xdr:row>
      <xdr:rowOff>5362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540917"/>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5362</xdr:rowOff>
    </xdr:from>
    <xdr:to>
      <xdr:col>77</xdr:col>
      <xdr:colOff>44450</xdr:colOff>
      <xdr:row>15</xdr:row>
      <xdr:rowOff>132715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577112"/>
          <a:ext cx="889000" cy="12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132715</xdr:rowOff>
    </xdr:from>
    <xdr:to>
      <xdr:col>72</xdr:col>
      <xdr:colOff>203200</xdr:colOff>
      <xdr:row>16</xdr:row>
      <xdr:rowOff>30974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704465"/>
          <a:ext cx="889000" cy="6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30974</xdr:rowOff>
    </xdr:from>
    <xdr:to>
      <xdr:col>68</xdr:col>
      <xdr:colOff>152400</xdr:colOff>
      <xdr:row>16</xdr:row>
      <xdr:rowOff>132856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774174"/>
          <a:ext cx="889000" cy="10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47924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96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89817</xdr:rowOff>
    </xdr:from>
    <xdr:to>
      <xdr:col>81</xdr:col>
      <xdr:colOff>95250</xdr:colOff>
      <xdr:row>15</xdr:row>
      <xdr:rowOff>19967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49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61894</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46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126012</xdr:rowOff>
    </xdr:from>
    <xdr:to>
      <xdr:col>77</xdr:col>
      <xdr:colOff>95250</xdr:colOff>
      <xdr:row>15</xdr:row>
      <xdr:rowOff>56162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52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40939</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61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81915</xdr:rowOff>
    </xdr:from>
    <xdr:to>
      <xdr:col>73</xdr:col>
      <xdr:colOff>44450</xdr:colOff>
      <xdr:row>16</xdr:row>
      <xdr:rowOff>12065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65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168292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74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151624</xdr:rowOff>
    </xdr:from>
    <xdr:to>
      <xdr:col>68</xdr:col>
      <xdr:colOff>203200</xdr:colOff>
      <xdr:row>16</xdr:row>
      <xdr:rowOff>81774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72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66551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809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82056</xdr:rowOff>
    </xdr:from>
    <xdr:to>
      <xdr:col>64</xdr:col>
      <xdr:colOff>152400</xdr:colOff>
      <xdr:row>17</xdr:row>
      <xdr:rowOff>12206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82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22383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59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44,110
43,516
178.93
29,073,157
28,238,127
800,700
14,977,243
18,203,819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人件費に係る経常収支比率は、類似団体との比較では、</a:t>
          </a:r>
          <a:r>
            <a:rPr kumimoji="1" lang="ja-JP" altLang="en-US" sz="900">
              <a:solidFill>
                <a:schemeClr val="dk1"/>
              </a:solidFill>
              <a:effectLst/>
              <a:latin typeface="+mn-lt"/>
              <a:ea typeface="+mn-ea"/>
              <a:cs typeface="+mn-cs"/>
            </a:rPr>
            <a:t>８</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８</a:t>
          </a:r>
          <a:r>
            <a:rPr kumimoji="1" lang="ja-JP" altLang="ja-JP" sz="900">
              <a:solidFill>
                <a:schemeClr val="dk1"/>
              </a:solidFill>
              <a:effectLst/>
              <a:latin typeface="+mn-lt"/>
              <a:ea typeface="+mn-ea"/>
              <a:cs typeface="+mn-cs"/>
            </a:rPr>
            <a:t>ポイント上回っており、対前年度においても</a:t>
          </a:r>
          <a:r>
            <a:rPr kumimoji="1" lang="ja-JP" altLang="en-US" sz="900">
              <a:solidFill>
                <a:schemeClr val="dk1"/>
              </a:solidFill>
              <a:effectLst/>
              <a:latin typeface="+mn-lt"/>
              <a:ea typeface="+mn-ea"/>
              <a:cs typeface="+mn-cs"/>
            </a:rPr>
            <a:t>２</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８</a:t>
          </a:r>
          <a:r>
            <a:rPr kumimoji="1" lang="ja-JP" altLang="ja-JP" sz="900">
              <a:solidFill>
                <a:schemeClr val="dk1"/>
              </a:solidFill>
              <a:effectLst/>
              <a:latin typeface="+mn-lt"/>
              <a:ea typeface="+mn-ea"/>
              <a:cs typeface="+mn-cs"/>
            </a:rPr>
            <a:t>ポイント増加している。令和３年度より全国平均を大きく上回ることとなったが、これは、令和３年３月３１日に志摩広域消防組合が解散し、同年４月１日より志摩市一般会計へ編入されたことによるものである。</a:t>
          </a:r>
          <a:endParaRPr lang="ja-JP" altLang="ja-JP" sz="1050">
            <a:effectLst/>
          </a:endParaRPr>
        </a:p>
        <a:p>
          <a:r>
            <a:rPr kumimoji="1" lang="ja-JP" altLang="ja-JP" sz="900">
              <a:solidFill>
                <a:schemeClr val="dk1"/>
              </a:solidFill>
              <a:effectLst/>
              <a:latin typeface="+mn-lt"/>
              <a:ea typeface="+mn-ea"/>
              <a:cs typeface="+mn-cs"/>
            </a:rPr>
            <a:t>また、ごみ処理業務や、し尿処理業務などを一部事務組合等で行っているため、一部事務組合の人件費分に充てる負担金や、公営企業会計の人件費に充てる繰出金といった人件費に準ずる費用を合計した場合の人口一人当たり歳出決算額は、類似団体平均を大きく上回っている。</a:t>
          </a:r>
          <a:endParaRPr lang="ja-JP" altLang="ja-JP" sz="105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56134</xdr:rowOff>
    </xdr:from>
    <xdr:to>
      <xdr:col>24</xdr:col>
      <xdr:colOff>25400</xdr:colOff>
      <xdr:row>40</xdr:row>
      <xdr:rowOff>12700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742684"/>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5842</xdr:rowOff>
    </xdr:from>
    <xdr:to>
      <xdr:col>19</xdr:col>
      <xdr:colOff>187325</xdr:colOff>
      <xdr:row>39</xdr:row>
      <xdr:rowOff>56134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6923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127000</xdr:rowOff>
    </xdr:from>
    <xdr:to>
      <xdr:col>15</xdr:col>
      <xdr:colOff>98425</xdr:colOff>
      <xdr:row>39</xdr:row>
      <xdr:rowOff>5842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6421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97282</xdr:rowOff>
    </xdr:from>
    <xdr:to>
      <xdr:col>11</xdr:col>
      <xdr:colOff>9525</xdr:colOff>
      <xdr:row>38</xdr:row>
      <xdr:rowOff>127000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4093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133350</xdr:rowOff>
    </xdr:from>
    <xdr:to>
      <xdr:col>24</xdr:col>
      <xdr:colOff>76200</xdr:colOff>
      <xdr:row>40</xdr:row>
      <xdr:rowOff>63500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105427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5334</xdr:rowOff>
    </xdr:from>
    <xdr:to>
      <xdr:col>20</xdr:col>
      <xdr:colOff>38100</xdr:colOff>
      <xdr:row>39</xdr:row>
      <xdr:rowOff>106934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91711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78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126492</xdr:rowOff>
    </xdr:from>
    <xdr:to>
      <xdr:col>15</xdr:col>
      <xdr:colOff>149225</xdr:colOff>
      <xdr:row>39</xdr:row>
      <xdr:rowOff>56642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41419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2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76200</xdr:rowOff>
    </xdr:from>
    <xdr:to>
      <xdr:col>11</xdr:col>
      <xdr:colOff>60325</xdr:colOff>
      <xdr:row>39</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46482</xdr:rowOff>
    </xdr:from>
    <xdr:to>
      <xdr:col>6</xdr:col>
      <xdr:colOff>171450</xdr:colOff>
      <xdr:row>37</xdr:row>
      <xdr:rowOff>148082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158259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物件費に係る経常収支比率は、類似団体平均を</a:t>
          </a:r>
          <a:r>
            <a:rPr kumimoji="1" lang="ja-JP" altLang="en-US" sz="1000">
              <a:solidFill>
                <a:schemeClr val="dk1"/>
              </a:solidFill>
              <a:effectLst/>
              <a:latin typeface="+mn-lt"/>
              <a:ea typeface="+mn-ea"/>
              <a:cs typeface="+mn-cs"/>
            </a:rPr>
            <a:t>４</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０</a:t>
          </a:r>
          <a:r>
            <a:rPr kumimoji="1" lang="ja-JP" altLang="ja-JP" sz="1000">
              <a:solidFill>
                <a:schemeClr val="dk1"/>
              </a:solidFill>
              <a:effectLst/>
              <a:latin typeface="+mn-lt"/>
              <a:ea typeface="+mn-ea"/>
              <a:cs typeface="+mn-cs"/>
            </a:rPr>
            <a:t>ポイント下回っ</a:t>
          </a:r>
          <a:r>
            <a:rPr kumimoji="1" lang="ja-JP" altLang="en-US" sz="1000">
              <a:solidFill>
                <a:schemeClr val="dk1"/>
              </a:solidFill>
              <a:effectLst/>
              <a:latin typeface="+mn-lt"/>
              <a:ea typeface="+mn-ea"/>
              <a:cs typeface="+mn-cs"/>
            </a:rPr>
            <a:t>たが</a:t>
          </a:r>
          <a:r>
            <a:rPr kumimoji="1" lang="ja-JP" altLang="ja-JP" sz="1000">
              <a:solidFill>
                <a:schemeClr val="dk1"/>
              </a:solidFill>
              <a:effectLst/>
              <a:latin typeface="+mn-lt"/>
              <a:ea typeface="+mn-ea"/>
              <a:cs typeface="+mn-cs"/>
            </a:rPr>
            <a:t>、対前年度で</a:t>
          </a:r>
          <a:r>
            <a:rPr kumimoji="1" lang="ja-JP" altLang="en-US" sz="1000">
              <a:solidFill>
                <a:schemeClr val="dk1"/>
              </a:solidFill>
              <a:effectLst/>
              <a:latin typeface="+mn-lt"/>
              <a:ea typeface="+mn-ea"/>
              <a:cs typeface="+mn-cs"/>
            </a:rPr>
            <a:t>０</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１</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した。令和２年度に会計年度任用職員への制度移行に伴い、賃金が廃止され、給料や報酬等の人件費となったことが要因で令和２年度に大きく減少したが、その後、物価高騰や施設の除却事業等により増加することとなった。令和５年度は、除却事業の終了等により前年度より減少することとなったが、</a:t>
          </a:r>
          <a:r>
            <a:rPr kumimoji="1" lang="ja-JP" altLang="en-US" sz="1000">
              <a:solidFill>
                <a:schemeClr val="dk1"/>
              </a:solidFill>
              <a:effectLst/>
              <a:latin typeface="+mn-lt"/>
              <a:ea typeface="+mn-ea"/>
              <a:cs typeface="+mn-cs"/>
            </a:rPr>
            <a:t>令和６年度はほぼ同水準となっており、</a:t>
          </a:r>
          <a:r>
            <a:rPr kumimoji="1" lang="ja-JP" altLang="ja-JP" sz="1000">
              <a:solidFill>
                <a:schemeClr val="dk1"/>
              </a:solidFill>
              <a:effectLst/>
              <a:latin typeface="+mn-lt"/>
              <a:ea typeface="+mn-ea"/>
              <a:cs typeface="+mn-cs"/>
            </a:rPr>
            <a:t>物価高騰の状況は今後も引き続くと見込まれるため、施設の統廃合や</a:t>
          </a:r>
          <a:r>
            <a:rPr kumimoji="1" lang="en-US" altLang="ja-JP" sz="1000">
              <a:solidFill>
                <a:schemeClr val="dk1"/>
              </a:solidFill>
              <a:effectLst/>
              <a:latin typeface="+mn-lt"/>
              <a:ea typeface="+mn-ea"/>
              <a:cs typeface="+mn-cs"/>
            </a:rPr>
            <a:t>DX</a:t>
          </a:r>
          <a:r>
            <a:rPr kumimoji="1" lang="ja-JP" altLang="ja-JP" sz="1000">
              <a:solidFill>
                <a:schemeClr val="dk1"/>
              </a:solidFill>
              <a:effectLst/>
              <a:latin typeface="+mn-lt"/>
              <a:ea typeface="+mn-ea"/>
              <a:cs typeface="+mn-cs"/>
            </a:rPr>
            <a:t>化の推進により一層の経費の削減に努めていく。</a:t>
          </a:r>
          <a:endParaRPr lang="ja-JP" altLang="ja-JP" sz="11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24130</xdr:rowOff>
    </xdr:from>
    <xdr:to>
      <xdr:col>82</xdr:col>
      <xdr:colOff>107950</xdr:colOff>
      <xdr:row>15</xdr:row>
      <xdr:rowOff>31750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958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24130</xdr:rowOff>
    </xdr:from>
    <xdr:to>
      <xdr:col>78</xdr:col>
      <xdr:colOff>69850</xdr:colOff>
      <xdr:row>15</xdr:row>
      <xdr:rowOff>123190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5958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39370</xdr:rowOff>
    </xdr:from>
    <xdr:to>
      <xdr:col>73</xdr:col>
      <xdr:colOff>180975</xdr:colOff>
      <xdr:row>15</xdr:row>
      <xdr:rowOff>123190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111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165100</xdr:rowOff>
    </xdr:from>
    <xdr:to>
      <xdr:col>69</xdr:col>
      <xdr:colOff>92075</xdr:colOff>
      <xdr:row>15</xdr:row>
      <xdr:rowOff>39370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5654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152400</xdr:rowOff>
    </xdr:from>
    <xdr:to>
      <xdr:col>82</xdr:col>
      <xdr:colOff>158750</xdr:colOff>
      <xdr:row>15</xdr:row>
      <xdr:rowOff>82550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168927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144780</xdr:rowOff>
    </xdr:from>
    <xdr:to>
      <xdr:col>78</xdr:col>
      <xdr:colOff>120650</xdr:colOff>
      <xdr:row>15</xdr:row>
      <xdr:rowOff>74930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85107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1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72390</xdr:rowOff>
    </xdr:from>
    <xdr:to>
      <xdr:col>74</xdr:col>
      <xdr:colOff>31750</xdr:colOff>
      <xdr:row>16</xdr:row>
      <xdr:rowOff>2540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160020</xdr:rowOff>
    </xdr:from>
    <xdr:to>
      <xdr:col>69</xdr:col>
      <xdr:colOff>142875</xdr:colOff>
      <xdr:row>15</xdr:row>
      <xdr:rowOff>90170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100347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114300</xdr:rowOff>
    </xdr:from>
    <xdr:to>
      <xdr:col>65</xdr:col>
      <xdr:colOff>53975</xdr:colOff>
      <xdr:row>15</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54627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扶助費に係る経常収支比率は、前年度から０．</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し、類似団体との比較で</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しかし、社会福祉費、生活保護費、児童福祉費における扶助費の増加要因は、高齢化による給付対象件数の増加、制度改正による給付額の増加など幅広く、一時的な傾向だけで判断することは困難である。今後、増加することが懸念されるため、引き続き動向を注視していく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20865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3853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170543</xdr:rowOff>
    </xdr:from>
    <xdr:to>
      <xdr:col>19</xdr:col>
      <xdr:colOff>187325</xdr:colOff>
      <xdr:row>55</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288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170543</xdr:rowOff>
    </xdr:from>
    <xdr:to>
      <xdr:col>15</xdr:col>
      <xdr:colOff>98425</xdr:colOff>
      <xdr:row>55</xdr:row>
      <xdr:rowOff>20865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288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20865</xdr:rowOff>
    </xdr:from>
    <xdr:to>
      <xdr:col>11</xdr:col>
      <xdr:colOff>9525</xdr:colOff>
      <xdr:row>55</xdr:row>
      <xdr:rowOff>42635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506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141515</xdr:rowOff>
    </xdr:from>
    <xdr:to>
      <xdr:col>20</xdr:col>
      <xdr:colOff>38100</xdr:colOff>
      <xdr:row>55</xdr:row>
      <xdr:rowOff>71665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119743</xdr:rowOff>
    </xdr:from>
    <xdr:to>
      <xdr:col>15</xdr:col>
      <xdr:colOff>149225</xdr:colOff>
      <xdr:row>55</xdr:row>
      <xdr:rowOff>49893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60070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141515</xdr:rowOff>
    </xdr:from>
    <xdr:to>
      <xdr:col>11</xdr:col>
      <xdr:colOff>60325</xdr:colOff>
      <xdr:row>55</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163285</xdr:rowOff>
    </xdr:from>
    <xdr:to>
      <xdr:col>6</xdr:col>
      <xdr:colOff>171450</xdr:colOff>
      <xdr:row>55</xdr:row>
      <xdr:rowOff>93435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103612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その他に係る経常収支比率は、類似団体と同水準で推移していたが、令和</a:t>
          </a:r>
          <a:r>
            <a:rPr kumimoji="1" lang="ja-JP" altLang="en-US" sz="1050">
              <a:solidFill>
                <a:schemeClr val="dk1"/>
              </a:solidFill>
              <a:effectLst/>
              <a:latin typeface="+mn-lt"/>
              <a:ea typeface="+mn-ea"/>
              <a:cs typeface="+mn-cs"/>
            </a:rPr>
            <a:t>６</a:t>
          </a:r>
          <a:r>
            <a:rPr kumimoji="1" lang="ja-JP" altLang="ja-JP" sz="1050">
              <a:solidFill>
                <a:schemeClr val="dk1"/>
              </a:solidFill>
              <a:effectLst/>
              <a:latin typeface="+mn-lt"/>
              <a:ea typeface="+mn-ea"/>
              <a:cs typeface="+mn-cs"/>
            </a:rPr>
            <a:t>年度は、類似団体平均を</a:t>
          </a:r>
          <a:r>
            <a:rPr kumimoji="1" lang="ja-JP" altLang="en-US" sz="1050">
              <a:solidFill>
                <a:schemeClr val="dk1"/>
              </a:solidFill>
              <a:effectLst/>
              <a:latin typeface="+mn-lt"/>
              <a:ea typeface="+mn-ea"/>
              <a:cs typeface="+mn-cs"/>
            </a:rPr>
            <a:t>２</a:t>
          </a:r>
          <a:r>
            <a:rPr kumimoji="1" lang="ja-JP" altLang="ja-JP" sz="1050">
              <a:solidFill>
                <a:schemeClr val="dk1"/>
              </a:solidFill>
              <a:effectLst/>
              <a:latin typeface="+mn-lt"/>
              <a:ea typeface="+mn-ea"/>
              <a:cs typeface="+mn-cs"/>
            </a:rPr>
            <a:t>．７ポイント上回ることとなった。</a:t>
          </a:r>
          <a:endParaRPr lang="ja-JP" altLang="ja-JP" sz="1200">
            <a:effectLst/>
          </a:endParaRPr>
        </a:p>
        <a:p>
          <a:r>
            <a:rPr kumimoji="1" lang="ja-JP" altLang="ja-JP" sz="1050">
              <a:solidFill>
                <a:schemeClr val="dk1"/>
              </a:solidFill>
              <a:effectLst/>
              <a:latin typeface="+mn-lt"/>
              <a:ea typeface="+mn-ea"/>
              <a:cs typeface="+mn-cs"/>
            </a:rPr>
            <a:t>維持補修費については、施設の統廃合を進めているものの、老朽化施設が多く、安全面を考慮すれば維持補修費を大幅に抑制することは困難である。また、繰出金については、今後も国民健康保険税収入の減少や介護給付費の伸びなどにより増加が予想されるため、保険税・保険料の適正な賦課徴収と給付適正化の取組を推進していく必要がある。</a:t>
          </a:r>
          <a:endParaRPr lang="ja-JP" altLang="ja-JP" sz="12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95250</xdr:rowOff>
    </xdr:from>
    <xdr:to>
      <xdr:col>82</xdr:col>
      <xdr:colOff>107950</xdr:colOff>
      <xdr:row>60</xdr:row>
      <xdr:rowOff>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210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139700</xdr:rowOff>
    </xdr:from>
    <xdr:to>
      <xdr:col>78</xdr:col>
      <xdr:colOff>69850</xdr:colOff>
      <xdr:row>59</xdr:row>
      <xdr:rowOff>95250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0838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50800</xdr:rowOff>
    </xdr:from>
    <xdr:to>
      <xdr:col>73</xdr:col>
      <xdr:colOff>180975</xdr:colOff>
      <xdr:row>58</xdr:row>
      <xdr:rowOff>139700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94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58</xdr:row>
      <xdr:rowOff>63500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94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120650</xdr:rowOff>
    </xdr:from>
    <xdr:to>
      <xdr:col>82</xdr:col>
      <xdr:colOff>158750</xdr:colOff>
      <xdr:row>60</xdr:row>
      <xdr:rowOff>50800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92727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44450</xdr:rowOff>
    </xdr:from>
    <xdr:to>
      <xdr:col>78</xdr:col>
      <xdr:colOff>120650</xdr:colOff>
      <xdr:row>59</xdr:row>
      <xdr:rowOff>146050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130827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24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88900</xdr:rowOff>
    </xdr:from>
    <xdr:to>
      <xdr:col>74</xdr:col>
      <xdr:colOff>31750</xdr:colOff>
      <xdr:row>59</xdr:row>
      <xdr:rowOff>19050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3827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0</xdr:rowOff>
    </xdr:from>
    <xdr:to>
      <xdr:col>69</xdr:col>
      <xdr:colOff>142875</xdr:colOff>
      <xdr:row>58</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86377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12700</xdr:rowOff>
    </xdr:from>
    <xdr:to>
      <xdr:col>65</xdr:col>
      <xdr:colOff>53975</xdr:colOff>
      <xdr:row>58</xdr:row>
      <xdr:rowOff>114300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99077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令和３年３月３１日に志摩広域消防組合が解散し、同年４月１日より志摩市一般会計に編入されたことにより、令和３年度以降、比率が大きく減少した。令和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年度は、類似団体平均を</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ポイント下回り、対前年度でも０．</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ポイント下回ることとなった。</a:t>
          </a:r>
          <a:endParaRPr lang="ja-JP" altLang="ja-JP" sz="1400">
            <a:effectLst/>
          </a:endParaRPr>
        </a:p>
        <a:p>
          <a:r>
            <a:rPr kumimoji="1" lang="ja-JP" altLang="ja-JP" sz="1100">
              <a:solidFill>
                <a:schemeClr val="dk1"/>
              </a:solidFill>
              <a:effectLst/>
              <a:latin typeface="+mn-lt"/>
              <a:ea typeface="+mn-ea"/>
              <a:cs typeface="+mn-cs"/>
            </a:rPr>
            <a:t>補助金等については、平成２２年３月に補助金等交付基準を作成し、平成２３年度の補助金から公益性・公平性等の判断基準により適正化を図っており、引き続き経費の縮減に努めていく。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122428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27634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122428</xdr:rowOff>
    </xdr:from>
    <xdr:to>
      <xdr:col>78</xdr:col>
      <xdr:colOff>69850</xdr:colOff>
      <xdr:row>36</xdr:row>
      <xdr:rowOff>154432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2946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117856</xdr:rowOff>
    </xdr:from>
    <xdr:to>
      <xdr:col>73</xdr:col>
      <xdr:colOff>180975</xdr:colOff>
      <xdr:row>36</xdr:row>
      <xdr:rowOff>154432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2900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117856</xdr:rowOff>
    </xdr:from>
    <xdr:to>
      <xdr:col>69</xdr:col>
      <xdr:colOff>92075</xdr:colOff>
      <xdr:row>38</xdr:row>
      <xdr:rowOff>76708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290056"/>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69867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71628</xdr:rowOff>
    </xdr:from>
    <xdr:to>
      <xdr:col>78</xdr:col>
      <xdr:colOff>120650</xdr:colOff>
      <xdr:row>37</xdr:row>
      <xdr:rowOff>1778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103632</xdr:rowOff>
    </xdr:from>
    <xdr:to>
      <xdr:col>74</xdr:col>
      <xdr:colOff>31750</xdr:colOff>
      <xdr:row>37</xdr:row>
      <xdr:rowOff>33782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67056</xdr:rowOff>
    </xdr:from>
    <xdr:to>
      <xdr:col>69</xdr:col>
      <xdr:colOff>142875</xdr:colOff>
      <xdr:row>36</xdr:row>
      <xdr:rowOff>168656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7383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25908</xdr:rowOff>
    </xdr:from>
    <xdr:to>
      <xdr:col>65</xdr:col>
      <xdr:colOff>53975</xdr:colOff>
      <xdr:row>38</xdr:row>
      <xdr:rowOff>127508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112285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公債費に係る経常収支比率は、継続して類似団体平均を上回ってい</a:t>
          </a:r>
          <a:r>
            <a:rPr kumimoji="1" lang="ja-JP" altLang="en-US" sz="900">
              <a:solidFill>
                <a:schemeClr val="dk1"/>
              </a:solidFill>
              <a:effectLst/>
              <a:latin typeface="+mn-lt"/>
              <a:ea typeface="+mn-ea"/>
              <a:cs typeface="+mn-cs"/>
            </a:rPr>
            <a:t>た</a:t>
          </a:r>
          <a:r>
            <a:rPr kumimoji="1" lang="ja-JP" altLang="ja-JP" sz="900">
              <a:solidFill>
                <a:schemeClr val="dk1"/>
              </a:solidFill>
              <a:effectLst/>
              <a:latin typeface="+mn-lt"/>
              <a:ea typeface="+mn-ea"/>
              <a:cs typeface="+mn-cs"/>
            </a:rPr>
            <a:t>が、令和２年度から減少傾向が続いており、令和</a:t>
          </a:r>
          <a:r>
            <a:rPr kumimoji="1" lang="ja-JP" altLang="en-US" sz="900">
              <a:solidFill>
                <a:schemeClr val="dk1"/>
              </a:solidFill>
              <a:effectLst/>
              <a:latin typeface="+mn-lt"/>
              <a:ea typeface="+mn-ea"/>
              <a:cs typeface="+mn-cs"/>
            </a:rPr>
            <a:t>６</a:t>
          </a:r>
          <a:r>
            <a:rPr kumimoji="1" lang="ja-JP" altLang="ja-JP" sz="900">
              <a:solidFill>
                <a:schemeClr val="dk1"/>
              </a:solidFill>
              <a:effectLst/>
              <a:latin typeface="+mn-lt"/>
              <a:ea typeface="+mn-ea"/>
              <a:cs typeface="+mn-cs"/>
            </a:rPr>
            <a:t>年度においては、対前年度で</a:t>
          </a:r>
          <a:r>
            <a:rPr kumimoji="1" lang="ja-JP" altLang="en-US" sz="900">
              <a:solidFill>
                <a:schemeClr val="dk1"/>
              </a:solidFill>
              <a:effectLst/>
              <a:latin typeface="+mn-lt"/>
              <a:ea typeface="+mn-ea"/>
              <a:cs typeface="+mn-cs"/>
            </a:rPr>
            <a:t>５</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７</a:t>
          </a:r>
          <a:r>
            <a:rPr kumimoji="1" lang="ja-JP" altLang="ja-JP" sz="900">
              <a:solidFill>
                <a:schemeClr val="dk1"/>
              </a:solidFill>
              <a:effectLst/>
              <a:latin typeface="+mn-lt"/>
              <a:ea typeface="+mn-ea"/>
              <a:cs typeface="+mn-cs"/>
            </a:rPr>
            <a:t>ポイント減少し</a:t>
          </a:r>
          <a:r>
            <a:rPr kumimoji="1" lang="ja-JP" altLang="en-US" sz="900">
              <a:solidFill>
                <a:schemeClr val="dk1"/>
              </a:solidFill>
              <a:effectLst/>
              <a:latin typeface="+mn-lt"/>
              <a:ea typeface="+mn-ea"/>
              <a:cs typeface="+mn-cs"/>
            </a:rPr>
            <a:t>、類似団体平均を下回った</a:t>
          </a:r>
          <a:r>
            <a:rPr kumimoji="1" lang="ja-JP" altLang="ja-JP" sz="900">
              <a:solidFill>
                <a:schemeClr val="dk1"/>
              </a:solidFill>
              <a:effectLst/>
              <a:latin typeface="+mn-lt"/>
              <a:ea typeface="+mn-ea"/>
              <a:cs typeface="+mn-cs"/>
            </a:rPr>
            <a:t>。これは、合併以降、新市建設計画に基づき、合併特例債を活用して施設整備等を実施してきたことが要因であり、合併特例債償還終了に伴い公債費は減少していく見込みである。</a:t>
          </a:r>
          <a:endParaRPr lang="ja-JP" altLang="ja-JP" sz="1050">
            <a:effectLst/>
          </a:endParaRPr>
        </a:p>
        <a:p>
          <a:r>
            <a:rPr kumimoji="1" lang="ja-JP" altLang="ja-JP" sz="900">
              <a:solidFill>
                <a:schemeClr val="dk1"/>
              </a:solidFill>
              <a:effectLst/>
              <a:latin typeface="+mn-lt"/>
              <a:ea typeface="+mn-ea"/>
              <a:cs typeface="+mn-cs"/>
            </a:rPr>
            <a:t>合併による施設整備等のピークは過ぎているものの、施設の老朽化や喫緊の課題である災害対策事業等が見込まれるため、引き続き市債の発行を可能な限り抑制しつつ、計画的な償還計画により、将来的な公債費負担の軽減に努めることが求められる。</a:t>
          </a:r>
          <a:endParaRPr lang="ja-JP" altLang="ja-JP" sz="105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104140</xdr:rowOff>
    </xdr:from>
    <xdr:to>
      <xdr:col>24</xdr:col>
      <xdr:colOff>25400</xdr:colOff>
      <xdr:row>75</xdr:row>
      <xdr:rowOff>41275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791440"/>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97807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785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41275</xdr:rowOff>
    </xdr:from>
    <xdr:to>
      <xdr:col>19</xdr:col>
      <xdr:colOff>187325</xdr:colOff>
      <xdr:row>75</xdr:row>
      <xdr:rowOff>98425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9000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98425</xdr:rowOff>
    </xdr:from>
    <xdr:to>
      <xdr:col>15</xdr:col>
      <xdr:colOff>98425</xdr:colOff>
      <xdr:row>75</xdr:row>
      <xdr:rowOff>123190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295717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123190</xdr:rowOff>
    </xdr:from>
    <xdr:to>
      <xdr:col>11</xdr:col>
      <xdr:colOff>9525</xdr:colOff>
      <xdr:row>75</xdr:row>
      <xdr:rowOff>170814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81940"/>
          <a:ext cx="889000" cy="4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53340</xdr:rowOff>
    </xdr:from>
    <xdr:to>
      <xdr:col>24</xdr:col>
      <xdr:colOff>76200</xdr:colOff>
      <xdr:row>74</xdr:row>
      <xdr:rowOff>154940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133367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4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161925</xdr:rowOff>
    </xdr:from>
    <xdr:to>
      <xdr:col>20</xdr:col>
      <xdr:colOff>38100</xdr:colOff>
      <xdr:row>75</xdr:row>
      <xdr:rowOff>92075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4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76852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35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47625</xdr:rowOff>
    </xdr:from>
    <xdr:to>
      <xdr:col>15</xdr:col>
      <xdr:colOff>149225</xdr:colOff>
      <xdr:row>75</xdr:row>
      <xdr:rowOff>149225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134002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9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72390</xdr:rowOff>
    </xdr:from>
    <xdr:to>
      <xdr:col>11</xdr:col>
      <xdr:colOff>60325</xdr:colOff>
      <xdr:row>76</xdr:row>
      <xdr:rowOff>2539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158766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120015</xdr:rowOff>
    </xdr:from>
    <xdr:to>
      <xdr:col>6</xdr:col>
      <xdr:colOff>171450</xdr:colOff>
      <xdr:row>76</xdr:row>
      <xdr:rowOff>50164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787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34941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06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公債費以外に係る経常収支比率は、前年度と比較し</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ポイント増加し、類似団体平均を</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定員適正化や業務委託の推進、</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化の推進による人件費の減少が物件費の増加に直接繋がらないよう慎重に業務の見直しを図るとともに、施設の統廃合・適正管理などの行政改革により一層の経費削減に努める必要がある。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129287</xdr:rowOff>
    </xdr:from>
    <xdr:to>
      <xdr:col>82</xdr:col>
      <xdr:colOff>107950</xdr:colOff>
      <xdr:row>78</xdr:row>
      <xdr:rowOff>72137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330937"/>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115570</xdr:rowOff>
    </xdr:from>
    <xdr:to>
      <xdr:col>78</xdr:col>
      <xdr:colOff>69850</xdr:colOff>
      <xdr:row>77</xdr:row>
      <xdr:rowOff>129287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317220"/>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127000</xdr:rowOff>
    </xdr:from>
    <xdr:to>
      <xdr:col>73</xdr:col>
      <xdr:colOff>180975</xdr:colOff>
      <xdr:row>77</xdr:row>
      <xdr:rowOff>115570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1572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127000</xdr:rowOff>
    </xdr:from>
    <xdr:to>
      <xdr:col>69</xdr:col>
      <xdr:colOff>92075</xdr:colOff>
      <xdr:row>77</xdr:row>
      <xdr:rowOff>42418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15720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21337</xdr:rowOff>
    </xdr:from>
    <xdr:to>
      <xdr:col>82</xdr:col>
      <xdr:colOff>158750</xdr:colOff>
      <xdr:row>78</xdr:row>
      <xdr:rowOff>122937</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164864</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78487</xdr:rowOff>
    </xdr:from>
    <xdr:to>
      <xdr:col>78</xdr:col>
      <xdr:colOff>120650</xdr:colOff>
      <xdr:row>78</xdr:row>
      <xdr:rowOff>8637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164864</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6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64770</xdr:rowOff>
    </xdr:from>
    <xdr:to>
      <xdr:col>74</xdr:col>
      <xdr:colOff>31750</xdr:colOff>
      <xdr:row>77</xdr:row>
      <xdr:rowOff>166370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151147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76200</xdr:rowOff>
    </xdr:from>
    <xdr:to>
      <xdr:col>69</xdr:col>
      <xdr:colOff>142875</xdr:colOff>
      <xdr:row>77</xdr:row>
      <xdr:rowOff>6350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163068</xdr:rowOff>
    </xdr:from>
    <xdr:to>
      <xdr:col>65</xdr:col>
      <xdr:colOff>53975</xdr:colOff>
      <xdr:row>77</xdr:row>
      <xdr:rowOff>93218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77995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48790</xdr:rowOff>
    </xdr:from>
    <xdr:to>
      <xdr:col>29</xdr:col>
      <xdr:colOff>127000</xdr:colOff>
      <xdr:row>16</xdr:row>
      <xdr:rowOff>151460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839615"/>
          <a:ext cx="647700" cy="102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151460</xdr:rowOff>
    </xdr:from>
    <xdr:to>
      <xdr:col>26</xdr:col>
      <xdr:colOff>50800</xdr:colOff>
      <xdr:row>17</xdr:row>
      <xdr:rowOff>24521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942285"/>
          <a:ext cx="698500" cy="44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24521</xdr:rowOff>
    </xdr:from>
    <xdr:to>
      <xdr:col>22</xdr:col>
      <xdr:colOff>114300</xdr:colOff>
      <xdr:row>17</xdr:row>
      <xdr:rowOff>31607</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986796"/>
          <a:ext cx="698500" cy="7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31607</xdr:rowOff>
    </xdr:from>
    <xdr:to>
      <xdr:col>18</xdr:col>
      <xdr:colOff>177800</xdr:colOff>
      <xdr:row>17</xdr:row>
      <xdr:rowOff>103178</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993882"/>
          <a:ext cx="698500" cy="71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169440</xdr:rowOff>
    </xdr:from>
    <xdr:to>
      <xdr:col>29</xdr:col>
      <xdr:colOff>177800</xdr:colOff>
      <xdr:row>16</xdr:row>
      <xdr:rowOff>99590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788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14517</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63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100660</xdr:rowOff>
    </xdr:from>
    <xdr:to>
      <xdr:col>26</xdr:col>
      <xdr:colOff>101600</xdr:colOff>
      <xdr:row>17</xdr:row>
      <xdr:rowOff>30810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891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40987</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145171</xdr:rowOff>
    </xdr:from>
    <xdr:to>
      <xdr:col>22</xdr:col>
      <xdr:colOff>165100</xdr:colOff>
      <xdr:row>17</xdr:row>
      <xdr:rowOff>75321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935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85498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704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152257</xdr:rowOff>
    </xdr:from>
    <xdr:to>
      <xdr:col>19</xdr:col>
      <xdr:colOff>38100</xdr:colOff>
      <xdr:row>17</xdr:row>
      <xdr:rowOff>82407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943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92584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71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52378</xdr:rowOff>
    </xdr:from>
    <xdr:to>
      <xdr:col>15</xdr:col>
      <xdr:colOff>101600</xdr:colOff>
      <xdr:row>17</xdr:row>
      <xdr:rowOff>153978</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014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164155</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78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71296</xdr:rowOff>
    </xdr:from>
    <xdr:to>
      <xdr:col>29</xdr:col>
      <xdr:colOff>127000</xdr:colOff>
      <xdr:row>38</xdr:row>
      <xdr:rowOff>88060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538896"/>
          <a:ext cx="647700" cy="167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55494</xdr:rowOff>
    </xdr:from>
    <xdr:to>
      <xdr:col>26</xdr:col>
      <xdr:colOff>50800</xdr:colOff>
      <xdr:row>38</xdr:row>
      <xdr:rowOff>71296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523094"/>
          <a:ext cx="698500" cy="15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55494</xdr:rowOff>
    </xdr:from>
    <xdr:to>
      <xdr:col>22</xdr:col>
      <xdr:colOff>114300</xdr:colOff>
      <xdr:row>38</xdr:row>
      <xdr:rowOff>57469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23094"/>
          <a:ext cx="698500" cy="1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49593</xdr:rowOff>
    </xdr:from>
    <xdr:to>
      <xdr:col>18</xdr:col>
      <xdr:colOff>177800</xdr:colOff>
      <xdr:row>38</xdr:row>
      <xdr:rowOff>57469</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7517193"/>
          <a:ext cx="698500" cy="7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37260</xdr:rowOff>
    </xdr:from>
    <xdr:to>
      <xdr:col>29</xdr:col>
      <xdr:colOff>177800</xdr:colOff>
      <xdr:row>38</xdr:row>
      <xdr:rowOff>138860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504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305038</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29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20496</xdr:rowOff>
    </xdr:from>
    <xdr:to>
      <xdr:col>26</xdr:col>
      <xdr:colOff>101600</xdr:colOff>
      <xdr:row>38</xdr:row>
      <xdr:rowOff>122096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88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106873</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574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4694</xdr:rowOff>
    </xdr:from>
    <xdr:to>
      <xdr:col>22</xdr:col>
      <xdr:colOff>165100</xdr:colOff>
      <xdr:row>38</xdr:row>
      <xdr:rowOff>106294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72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91071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5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6669</xdr:rowOff>
    </xdr:from>
    <xdr:to>
      <xdr:col>19</xdr:col>
      <xdr:colOff>38100</xdr:colOff>
      <xdr:row>38</xdr:row>
      <xdr:rowOff>108269</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74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93046</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6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341693</xdr:rowOff>
    </xdr:from>
    <xdr:to>
      <xdr:col>15</xdr:col>
      <xdr:colOff>101600</xdr:colOff>
      <xdr:row>38</xdr:row>
      <xdr:rowOff>100393</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66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110570</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35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44,110
43,516
178.93
29,073,157
28,238,127
800,700
14,977,243
18,203,819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59113</xdr:rowOff>
    </xdr:from>
    <xdr:to>
      <xdr:col>24</xdr:col>
      <xdr:colOff>63500</xdr:colOff>
      <xdr:row>35</xdr:row>
      <xdr:rowOff>13197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88413"/>
          <a:ext cx="838200" cy="12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13197</xdr:rowOff>
    </xdr:from>
    <xdr:to>
      <xdr:col>19</xdr:col>
      <xdr:colOff>177800</xdr:colOff>
      <xdr:row>35</xdr:row>
      <xdr:rowOff>35959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13947"/>
          <a:ext cx="889000" cy="2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29188</xdr:rowOff>
    </xdr:from>
    <xdr:to>
      <xdr:col>15</xdr:col>
      <xdr:colOff>50800</xdr:colOff>
      <xdr:row>35</xdr:row>
      <xdr:rowOff>35959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029938"/>
          <a:ext cx="889000" cy="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29188</xdr:rowOff>
    </xdr:from>
    <xdr:to>
      <xdr:col>10</xdr:col>
      <xdr:colOff>114300</xdr:colOff>
      <xdr:row>36</xdr:row>
      <xdr:rowOff>144860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29938"/>
          <a:ext cx="889000" cy="28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8313</xdr:rowOff>
    </xdr:from>
    <xdr:to>
      <xdr:col>24</xdr:col>
      <xdr:colOff>114300</xdr:colOff>
      <xdr:row>34</xdr:row>
      <xdr:rowOff>109913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3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31190</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8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133847</xdr:rowOff>
    </xdr:from>
    <xdr:to>
      <xdr:col>20</xdr:col>
      <xdr:colOff>38100</xdr:colOff>
      <xdr:row>35</xdr:row>
      <xdr:rowOff>63997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6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80524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738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156609</xdr:rowOff>
    </xdr:from>
    <xdr:to>
      <xdr:col>15</xdr:col>
      <xdr:colOff>101600</xdr:colOff>
      <xdr:row>35</xdr:row>
      <xdr:rowOff>86759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8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103286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761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149838</xdr:rowOff>
    </xdr:from>
    <xdr:to>
      <xdr:col>10</xdr:col>
      <xdr:colOff>165100</xdr:colOff>
      <xdr:row>35</xdr:row>
      <xdr:rowOff>79988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7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96515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754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94060</xdr:rowOff>
    </xdr:from>
    <xdr:to>
      <xdr:col>6</xdr:col>
      <xdr:colOff>38100</xdr:colOff>
      <xdr:row>37</xdr:row>
      <xdr:rowOff>24210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6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40737</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604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119644</xdr:rowOff>
    </xdr:from>
    <xdr:to>
      <xdr:col>24</xdr:col>
      <xdr:colOff>63500</xdr:colOff>
      <xdr:row>58</xdr:row>
      <xdr:rowOff>123217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63744"/>
          <a:ext cx="838200" cy="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122989</xdr:rowOff>
    </xdr:from>
    <xdr:to>
      <xdr:col>19</xdr:col>
      <xdr:colOff>177800</xdr:colOff>
      <xdr:row>58</xdr:row>
      <xdr:rowOff>123217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67089"/>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122989</xdr:rowOff>
    </xdr:from>
    <xdr:to>
      <xdr:col>15</xdr:col>
      <xdr:colOff>50800</xdr:colOff>
      <xdr:row>58</xdr:row>
      <xdr:rowOff>126185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7089"/>
          <a:ext cx="889000" cy="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125550</xdr:rowOff>
    </xdr:from>
    <xdr:to>
      <xdr:col>10</xdr:col>
      <xdr:colOff>114300</xdr:colOff>
      <xdr:row>58</xdr:row>
      <xdr:rowOff>126185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69650"/>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68844</xdr:rowOff>
    </xdr:from>
    <xdr:to>
      <xdr:col>24</xdr:col>
      <xdr:colOff>114300</xdr:colOff>
      <xdr:row>58</xdr:row>
      <xdr:rowOff>170444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42436</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72417</xdr:rowOff>
    </xdr:from>
    <xdr:to>
      <xdr:col>20</xdr:col>
      <xdr:colOff>38100</xdr:colOff>
      <xdr:row>59</xdr:row>
      <xdr:rowOff>2567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165144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0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72189</xdr:rowOff>
    </xdr:from>
    <xdr:to>
      <xdr:col>15</xdr:col>
      <xdr:colOff>101600</xdr:colOff>
      <xdr:row>59</xdr:row>
      <xdr:rowOff>2339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164916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75385</xdr:rowOff>
    </xdr:from>
    <xdr:to>
      <xdr:col>10</xdr:col>
      <xdr:colOff>165100</xdr:colOff>
      <xdr:row>59</xdr:row>
      <xdr:rowOff>5535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168112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1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74750</xdr:rowOff>
    </xdr:from>
    <xdr:to>
      <xdr:col>6</xdr:col>
      <xdr:colOff>38100</xdr:colOff>
      <xdr:row>59</xdr:row>
      <xdr:rowOff>4900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167477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1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127228</xdr:rowOff>
    </xdr:from>
    <xdr:to>
      <xdr:col>24</xdr:col>
      <xdr:colOff>63500</xdr:colOff>
      <xdr:row>78</xdr:row>
      <xdr:rowOff>137757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00328"/>
          <a:ext cx="838200" cy="10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127228</xdr:rowOff>
    </xdr:from>
    <xdr:to>
      <xdr:col>19</xdr:col>
      <xdr:colOff>177800</xdr:colOff>
      <xdr:row>78</xdr:row>
      <xdr:rowOff>143408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00328"/>
          <a:ext cx="889000" cy="1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143408</xdr:rowOff>
    </xdr:from>
    <xdr:to>
      <xdr:col>15</xdr:col>
      <xdr:colOff>50800</xdr:colOff>
      <xdr:row>78</xdr:row>
      <xdr:rowOff>148971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16508"/>
          <a:ext cx="8890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148971</xdr:rowOff>
    </xdr:from>
    <xdr:to>
      <xdr:col>10</xdr:col>
      <xdr:colOff>114300</xdr:colOff>
      <xdr:row>78</xdr:row>
      <xdr:rowOff>154711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22071"/>
          <a:ext cx="889000" cy="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86957</xdr:rowOff>
    </xdr:from>
    <xdr:to>
      <xdr:col>24</xdr:col>
      <xdr:colOff>114300</xdr:colOff>
      <xdr:row>79</xdr:row>
      <xdr:rowOff>17107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6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1884</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7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76428</xdr:rowOff>
    </xdr:from>
    <xdr:to>
      <xdr:col>20</xdr:col>
      <xdr:colOff>38100</xdr:colOff>
      <xdr:row>79</xdr:row>
      <xdr:rowOff>6578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4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169155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4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92608</xdr:rowOff>
    </xdr:from>
    <xdr:to>
      <xdr:col>15</xdr:col>
      <xdr:colOff>101600</xdr:colOff>
      <xdr:row>79</xdr:row>
      <xdr:rowOff>22758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6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13885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58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98171</xdr:rowOff>
    </xdr:from>
    <xdr:to>
      <xdr:col>10</xdr:col>
      <xdr:colOff>165100</xdr:colOff>
      <xdr:row>79</xdr:row>
      <xdr:rowOff>28321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19448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6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103911</xdr:rowOff>
    </xdr:from>
    <xdr:to>
      <xdr:col>6</xdr:col>
      <xdr:colOff>38100</xdr:colOff>
      <xdr:row>79</xdr:row>
      <xdr:rowOff>34061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7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25188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6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32000</xdr:rowOff>
    </xdr:from>
    <xdr:to>
      <xdr:col>24</xdr:col>
      <xdr:colOff>63500</xdr:colOff>
      <xdr:row>97</xdr:row>
      <xdr:rowOff>33950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662650"/>
          <a:ext cx="838200" cy="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32000</xdr:rowOff>
    </xdr:from>
    <xdr:to>
      <xdr:col>19</xdr:col>
      <xdr:colOff>177800</xdr:colOff>
      <xdr:row>97</xdr:row>
      <xdr:rowOff>124048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62650"/>
          <a:ext cx="889000" cy="9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4141</xdr:rowOff>
    </xdr:from>
    <xdr:to>
      <xdr:col>15</xdr:col>
      <xdr:colOff>50800</xdr:colOff>
      <xdr:row>97</xdr:row>
      <xdr:rowOff>124048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634791"/>
          <a:ext cx="889000" cy="1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4141</xdr:rowOff>
    </xdr:from>
    <xdr:to>
      <xdr:col>10</xdr:col>
      <xdr:colOff>114300</xdr:colOff>
      <xdr:row>98</xdr:row>
      <xdr:rowOff>18886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634791"/>
          <a:ext cx="889000" cy="18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154600</xdr:rowOff>
    </xdr:from>
    <xdr:to>
      <xdr:col>24</xdr:col>
      <xdr:colOff>114300</xdr:colOff>
      <xdr:row>97</xdr:row>
      <xdr:rowOff>84750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1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69527</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2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152650</xdr:rowOff>
    </xdr:from>
    <xdr:to>
      <xdr:col>20</xdr:col>
      <xdr:colOff>38100</xdr:colOff>
      <xdr:row>97</xdr:row>
      <xdr:rowOff>82800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73927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0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73248</xdr:rowOff>
    </xdr:from>
    <xdr:to>
      <xdr:col>15</xdr:col>
      <xdr:colOff>101600</xdr:colOff>
      <xdr:row>98</xdr:row>
      <xdr:rowOff>3398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0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165975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9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124791</xdr:rowOff>
    </xdr:from>
    <xdr:to>
      <xdr:col>10</xdr:col>
      <xdr:colOff>165100</xdr:colOff>
      <xdr:row>97</xdr:row>
      <xdr:rowOff>54941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8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46068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676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139536</xdr:rowOff>
    </xdr:from>
    <xdr:to>
      <xdr:col>6</xdr:col>
      <xdr:colOff>38100</xdr:colOff>
      <xdr:row>98</xdr:row>
      <xdr:rowOff>69686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7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60813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6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7948</xdr:rowOff>
    </xdr:from>
    <xdr:to>
      <xdr:col>55</xdr:col>
      <xdr:colOff>0</xdr:colOff>
      <xdr:row>38</xdr:row>
      <xdr:rowOff>20482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523048"/>
          <a:ext cx="838200" cy="1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6178</xdr:rowOff>
    </xdr:from>
    <xdr:to>
      <xdr:col>50</xdr:col>
      <xdr:colOff>114300</xdr:colOff>
      <xdr:row>38</xdr:row>
      <xdr:rowOff>20482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521278"/>
          <a:ext cx="889000" cy="1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6178</xdr:rowOff>
    </xdr:from>
    <xdr:to>
      <xdr:col>45</xdr:col>
      <xdr:colOff>177800</xdr:colOff>
      <xdr:row>38</xdr:row>
      <xdr:rowOff>30449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521278"/>
          <a:ext cx="889000" cy="2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135631</xdr:rowOff>
    </xdr:from>
    <xdr:to>
      <xdr:col>41</xdr:col>
      <xdr:colOff>50800</xdr:colOff>
      <xdr:row>38</xdr:row>
      <xdr:rowOff>30449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36381"/>
          <a:ext cx="889000" cy="40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128598</xdr:rowOff>
    </xdr:from>
    <xdr:to>
      <xdr:col>55</xdr:col>
      <xdr:colOff>50800</xdr:colOff>
      <xdr:row>38</xdr:row>
      <xdr:rowOff>58748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7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107025</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5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141132</xdr:rowOff>
    </xdr:from>
    <xdr:to>
      <xdr:col>50</xdr:col>
      <xdr:colOff>165100</xdr:colOff>
      <xdr:row>38</xdr:row>
      <xdr:rowOff>71282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8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62409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7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126828</xdr:rowOff>
    </xdr:from>
    <xdr:to>
      <xdr:col>46</xdr:col>
      <xdr:colOff>38100</xdr:colOff>
      <xdr:row>38</xdr:row>
      <xdr:rowOff>56978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7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48105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6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151099</xdr:rowOff>
    </xdr:from>
    <xdr:to>
      <xdr:col>41</xdr:col>
      <xdr:colOff>101600</xdr:colOff>
      <xdr:row>38</xdr:row>
      <xdr:rowOff>81249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9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72376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8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84831</xdr:rowOff>
    </xdr:from>
    <xdr:to>
      <xdr:col>36</xdr:col>
      <xdr:colOff>165100</xdr:colOff>
      <xdr:row>36</xdr:row>
      <xdr:rowOff>14981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8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6108</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178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43483</xdr:rowOff>
    </xdr:from>
    <xdr:to>
      <xdr:col>55</xdr:col>
      <xdr:colOff>0</xdr:colOff>
      <xdr:row>57</xdr:row>
      <xdr:rowOff>57884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16133"/>
          <a:ext cx="838200" cy="1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43483</xdr:rowOff>
    </xdr:from>
    <xdr:to>
      <xdr:col>50</xdr:col>
      <xdr:colOff>114300</xdr:colOff>
      <xdr:row>57</xdr:row>
      <xdr:rowOff>51936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16133"/>
          <a:ext cx="889000" cy="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51936</xdr:rowOff>
    </xdr:from>
    <xdr:to>
      <xdr:col>45</xdr:col>
      <xdr:colOff>177800</xdr:colOff>
      <xdr:row>58</xdr:row>
      <xdr:rowOff>17042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24586"/>
          <a:ext cx="889000" cy="13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17042</xdr:rowOff>
    </xdr:from>
    <xdr:to>
      <xdr:col>41</xdr:col>
      <xdr:colOff>50800</xdr:colOff>
      <xdr:row>58</xdr:row>
      <xdr:rowOff>45325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961142"/>
          <a:ext cx="889000" cy="2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7084</xdr:rowOff>
    </xdr:from>
    <xdr:to>
      <xdr:col>55</xdr:col>
      <xdr:colOff>50800</xdr:colOff>
      <xdr:row>57</xdr:row>
      <xdr:rowOff>108684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7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156961</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5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164133</xdr:rowOff>
    </xdr:from>
    <xdr:to>
      <xdr:col>50</xdr:col>
      <xdr:colOff>165100</xdr:colOff>
      <xdr:row>57</xdr:row>
      <xdr:rowOff>94283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6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85410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5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1136</xdr:rowOff>
    </xdr:from>
    <xdr:to>
      <xdr:col>46</xdr:col>
      <xdr:colOff>38100</xdr:colOff>
      <xdr:row>57</xdr:row>
      <xdr:rowOff>102736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7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93863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6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137692</xdr:rowOff>
    </xdr:from>
    <xdr:to>
      <xdr:col>41</xdr:col>
      <xdr:colOff>101600</xdr:colOff>
      <xdr:row>58</xdr:row>
      <xdr:rowOff>67842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1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58969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00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165975</xdr:rowOff>
    </xdr:from>
    <xdr:to>
      <xdr:col>36</xdr:col>
      <xdr:colOff>165100</xdr:colOff>
      <xdr:row>58</xdr:row>
      <xdr:rowOff>96125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3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87252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03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92249</xdr:rowOff>
    </xdr:from>
    <xdr:to>
      <xdr:col>55</xdr:col>
      <xdr:colOff>0</xdr:colOff>
      <xdr:row>79</xdr:row>
      <xdr:rowOff>35088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293899"/>
          <a:ext cx="838200" cy="28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113755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15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5054</xdr:rowOff>
    </xdr:from>
    <xdr:to>
      <xdr:col>50</xdr:col>
      <xdr:colOff>114300</xdr:colOff>
      <xdr:row>79</xdr:row>
      <xdr:rowOff>35088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549604"/>
          <a:ext cx="889000" cy="3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5054</xdr:rowOff>
    </xdr:from>
    <xdr:to>
      <xdr:col>45</xdr:col>
      <xdr:colOff>177800</xdr:colOff>
      <xdr:row>79</xdr:row>
      <xdr:rowOff>78446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549604"/>
          <a:ext cx="889000" cy="7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78446</xdr:rowOff>
    </xdr:from>
    <xdr:to>
      <xdr:col>41</xdr:col>
      <xdr:colOff>50800</xdr:colOff>
      <xdr:row>79</xdr:row>
      <xdr:rowOff>80068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622996"/>
          <a:ext cx="889000" cy="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41449</xdr:rowOff>
    </xdr:from>
    <xdr:to>
      <xdr:col>55</xdr:col>
      <xdr:colOff>50800</xdr:colOff>
      <xdr:row>77</xdr:row>
      <xdr:rowOff>143049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24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64326</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09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155738</xdr:rowOff>
    </xdr:from>
    <xdr:to>
      <xdr:col>50</xdr:col>
      <xdr:colOff>165100</xdr:colOff>
      <xdr:row>79</xdr:row>
      <xdr:rowOff>85888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2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77015</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21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125704</xdr:rowOff>
    </xdr:from>
    <xdr:to>
      <xdr:col>46</xdr:col>
      <xdr:colOff>38100</xdr:colOff>
      <xdr:row>79</xdr:row>
      <xdr:rowOff>55854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9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46981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9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27646</xdr:rowOff>
    </xdr:from>
    <xdr:to>
      <xdr:col>41</xdr:col>
      <xdr:colOff>101600</xdr:colOff>
      <xdr:row>79</xdr:row>
      <xdr:rowOff>129246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7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120373</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66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29268</xdr:rowOff>
    </xdr:from>
    <xdr:to>
      <xdr:col>36</xdr:col>
      <xdr:colOff>165100</xdr:colOff>
      <xdr:row>79</xdr:row>
      <xdr:rowOff>130868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7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121995</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66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78835</xdr:rowOff>
    </xdr:from>
    <xdr:to>
      <xdr:col>55</xdr:col>
      <xdr:colOff>0</xdr:colOff>
      <xdr:row>97</xdr:row>
      <xdr:rowOff>72315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538035"/>
          <a:ext cx="838200" cy="16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78835</xdr:rowOff>
    </xdr:from>
    <xdr:to>
      <xdr:col>50</xdr:col>
      <xdr:colOff>114300</xdr:colOff>
      <xdr:row>96</xdr:row>
      <xdr:rowOff>104839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538035"/>
          <a:ext cx="889000" cy="2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104839</xdr:rowOff>
    </xdr:from>
    <xdr:to>
      <xdr:col>45</xdr:col>
      <xdr:colOff>177800</xdr:colOff>
      <xdr:row>97</xdr:row>
      <xdr:rowOff>74749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564039"/>
          <a:ext cx="889000" cy="14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74749</xdr:rowOff>
    </xdr:from>
    <xdr:to>
      <xdr:col>41</xdr:col>
      <xdr:colOff>50800</xdr:colOff>
      <xdr:row>97</xdr:row>
      <xdr:rowOff>111868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05399"/>
          <a:ext cx="889000" cy="3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21515</xdr:rowOff>
    </xdr:from>
    <xdr:to>
      <xdr:col>55</xdr:col>
      <xdr:colOff>50800</xdr:colOff>
      <xdr:row>97</xdr:row>
      <xdr:rowOff>123115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5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107892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6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28035</xdr:rowOff>
    </xdr:from>
    <xdr:to>
      <xdr:col>50</xdr:col>
      <xdr:colOff>165100</xdr:colOff>
      <xdr:row>96</xdr:row>
      <xdr:rowOff>129635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8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120762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57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54039</xdr:rowOff>
    </xdr:from>
    <xdr:to>
      <xdr:col>46</xdr:col>
      <xdr:colOff>38100</xdr:colOff>
      <xdr:row>96</xdr:row>
      <xdr:rowOff>155639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1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146766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60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23949</xdr:rowOff>
    </xdr:from>
    <xdr:to>
      <xdr:col>41</xdr:col>
      <xdr:colOff>101600</xdr:colOff>
      <xdr:row>97</xdr:row>
      <xdr:rowOff>125549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5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116676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74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61068</xdr:rowOff>
    </xdr:from>
    <xdr:to>
      <xdr:col>36</xdr:col>
      <xdr:colOff>165100</xdr:colOff>
      <xdr:row>97</xdr:row>
      <xdr:rowOff>162668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9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153795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78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98529</xdr:rowOff>
    </xdr:from>
    <xdr:to>
      <xdr:col>85</xdr:col>
      <xdr:colOff>127000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85079"/>
          <a:ext cx="838200" cy="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93144</xdr:rowOff>
    </xdr:from>
    <xdr:to>
      <xdr:col>81</xdr:col>
      <xdr:colOff>50800</xdr:colOff>
      <xdr:row>39</xdr:row>
      <xdr:rowOff>98529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79694"/>
          <a:ext cx="889000" cy="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93144</xdr:rowOff>
    </xdr:from>
    <xdr:to>
      <xdr:col>76</xdr:col>
      <xdr:colOff>114300</xdr:colOff>
      <xdr:row>39</xdr:row>
      <xdr:rowOff>98141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79694"/>
          <a:ext cx="889000" cy="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98141</xdr:rowOff>
    </xdr:from>
    <xdr:to>
      <xdr:col>71</xdr:col>
      <xdr:colOff>177800</xdr:colOff>
      <xdr:row>39</xdr:row>
      <xdr:rowOff>98588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84691"/>
          <a:ext cx="889000" cy="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4824</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47729</xdr:rowOff>
    </xdr:from>
    <xdr:to>
      <xdr:col>81</xdr:col>
      <xdr:colOff>101600</xdr:colOff>
      <xdr:row>39</xdr:row>
      <xdr:rowOff>149329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3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140456</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827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42344</xdr:rowOff>
    </xdr:from>
    <xdr:to>
      <xdr:col>76</xdr:col>
      <xdr:colOff>165100</xdr:colOff>
      <xdr:row>39</xdr:row>
      <xdr:rowOff>143944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2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135071</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821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47341</xdr:rowOff>
    </xdr:from>
    <xdr:to>
      <xdr:col>72</xdr:col>
      <xdr:colOff>38100</xdr:colOff>
      <xdr:row>39</xdr:row>
      <xdr:rowOff>148941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3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140068</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826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47788</xdr:rowOff>
    </xdr:from>
    <xdr:to>
      <xdr:col>67</xdr:col>
      <xdr:colOff>101600</xdr:colOff>
      <xdr:row>39</xdr:row>
      <xdr:rowOff>149388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3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140515</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57333" y="6827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147093</xdr:rowOff>
    </xdr:from>
    <xdr:to>
      <xdr:col>85</xdr:col>
      <xdr:colOff>127000</xdr:colOff>
      <xdr:row>78</xdr:row>
      <xdr:rowOff>21228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48743"/>
          <a:ext cx="838200" cy="4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122734</xdr:rowOff>
    </xdr:from>
    <xdr:to>
      <xdr:col>81</xdr:col>
      <xdr:colOff>50800</xdr:colOff>
      <xdr:row>77</xdr:row>
      <xdr:rowOff>147093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24384"/>
          <a:ext cx="889000" cy="2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105470</xdr:rowOff>
    </xdr:from>
    <xdr:to>
      <xdr:col>76</xdr:col>
      <xdr:colOff>114300</xdr:colOff>
      <xdr:row>77</xdr:row>
      <xdr:rowOff>122734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307120"/>
          <a:ext cx="889000" cy="1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95408</xdr:rowOff>
    </xdr:from>
    <xdr:to>
      <xdr:col>71</xdr:col>
      <xdr:colOff>177800</xdr:colOff>
      <xdr:row>77</xdr:row>
      <xdr:rowOff>105470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297058"/>
          <a:ext cx="889000" cy="1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141878</xdr:rowOff>
    </xdr:from>
    <xdr:to>
      <xdr:col>85</xdr:col>
      <xdr:colOff>177800</xdr:colOff>
      <xdr:row>78</xdr:row>
      <xdr:rowOff>72028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4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62627</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96293</xdr:rowOff>
    </xdr:from>
    <xdr:to>
      <xdr:col>81</xdr:col>
      <xdr:colOff>101600</xdr:colOff>
      <xdr:row>78</xdr:row>
      <xdr:rowOff>26443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9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17570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9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71934</xdr:rowOff>
    </xdr:from>
    <xdr:to>
      <xdr:col>76</xdr:col>
      <xdr:colOff>165100</xdr:colOff>
      <xdr:row>78</xdr:row>
      <xdr:rowOff>2084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7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18611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04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54670</xdr:rowOff>
    </xdr:from>
    <xdr:to>
      <xdr:col>72</xdr:col>
      <xdr:colOff>38100</xdr:colOff>
      <xdr:row>77</xdr:row>
      <xdr:rowOff>156270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5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1347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3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44608</xdr:rowOff>
    </xdr:from>
    <xdr:to>
      <xdr:col>67</xdr:col>
      <xdr:colOff>101600</xdr:colOff>
      <xdr:row>77</xdr:row>
      <xdr:rowOff>146208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4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162735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2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106815</xdr:rowOff>
    </xdr:from>
    <xdr:to>
      <xdr:col>85</xdr:col>
      <xdr:colOff>127000</xdr:colOff>
      <xdr:row>98</xdr:row>
      <xdr:rowOff>129685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08915"/>
          <a:ext cx="838200" cy="2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56289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858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129685</xdr:rowOff>
    </xdr:from>
    <xdr:to>
      <xdr:col>81</xdr:col>
      <xdr:colOff>50800</xdr:colOff>
      <xdr:row>98</xdr:row>
      <xdr:rowOff>163351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31785"/>
          <a:ext cx="889000" cy="3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142039</xdr:rowOff>
    </xdr:from>
    <xdr:to>
      <xdr:col>76</xdr:col>
      <xdr:colOff>114300</xdr:colOff>
      <xdr:row>98</xdr:row>
      <xdr:rowOff>163351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44139"/>
          <a:ext cx="889000" cy="2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142039</xdr:rowOff>
    </xdr:from>
    <xdr:to>
      <xdr:col>71</xdr:col>
      <xdr:colOff>177800</xdr:colOff>
      <xdr:row>98</xdr:row>
      <xdr:rowOff>168301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44139"/>
          <a:ext cx="889000" cy="2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56015</xdr:rowOff>
    </xdr:from>
    <xdr:to>
      <xdr:col>85</xdr:col>
      <xdr:colOff>177800</xdr:colOff>
      <xdr:row>98</xdr:row>
      <xdr:rowOff>157615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5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15392</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64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78885</xdr:rowOff>
    </xdr:from>
    <xdr:to>
      <xdr:col>81</xdr:col>
      <xdr:colOff>101600</xdr:colOff>
      <xdr:row>99</xdr:row>
      <xdr:rowOff>9035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8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25562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6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112551</xdr:rowOff>
    </xdr:from>
    <xdr:to>
      <xdr:col>76</xdr:col>
      <xdr:colOff>165100</xdr:colOff>
      <xdr:row>99</xdr:row>
      <xdr:rowOff>42701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1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33828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0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91239</xdr:rowOff>
    </xdr:from>
    <xdr:to>
      <xdr:col>72</xdr:col>
      <xdr:colOff>38100</xdr:colOff>
      <xdr:row>99</xdr:row>
      <xdr:rowOff>21389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9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12516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98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117501</xdr:rowOff>
    </xdr:from>
    <xdr:to>
      <xdr:col>67</xdr:col>
      <xdr:colOff>101600</xdr:colOff>
      <xdr:row>99</xdr:row>
      <xdr:rowOff>47651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1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38778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1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88589</xdr:rowOff>
    </xdr:from>
    <xdr:to>
      <xdr:col>116</xdr:col>
      <xdr:colOff>63500</xdr:colOff>
      <xdr:row>74</xdr:row>
      <xdr:rowOff>123546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775889"/>
          <a:ext cx="838200" cy="3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123546</xdr:rowOff>
    </xdr:from>
    <xdr:to>
      <xdr:col>111</xdr:col>
      <xdr:colOff>177800</xdr:colOff>
      <xdr:row>74</xdr:row>
      <xdr:rowOff>170085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810846"/>
          <a:ext cx="889000" cy="4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170085</xdr:rowOff>
    </xdr:from>
    <xdr:to>
      <xdr:col>107</xdr:col>
      <xdr:colOff>50800</xdr:colOff>
      <xdr:row>75</xdr:row>
      <xdr:rowOff>9169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857385"/>
          <a:ext cx="889000" cy="1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9169</xdr:rowOff>
    </xdr:from>
    <xdr:to>
      <xdr:col>102</xdr:col>
      <xdr:colOff>114300</xdr:colOff>
      <xdr:row>75</xdr:row>
      <xdr:rowOff>59652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867919"/>
          <a:ext cx="889000" cy="5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37789</xdr:rowOff>
    </xdr:from>
    <xdr:to>
      <xdr:col>116</xdr:col>
      <xdr:colOff>114300</xdr:colOff>
      <xdr:row>74</xdr:row>
      <xdr:rowOff>139389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72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60666</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57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72746</xdr:rowOff>
    </xdr:from>
    <xdr:to>
      <xdr:col>112</xdr:col>
      <xdr:colOff>38100</xdr:colOff>
      <xdr:row>75</xdr:row>
      <xdr:rowOff>2896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76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19423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53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119285</xdr:rowOff>
    </xdr:from>
    <xdr:to>
      <xdr:col>107</xdr:col>
      <xdr:colOff>101600</xdr:colOff>
      <xdr:row>75</xdr:row>
      <xdr:rowOff>49435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80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65962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5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129819</xdr:rowOff>
    </xdr:from>
    <xdr:to>
      <xdr:col>102</xdr:col>
      <xdr:colOff>165100</xdr:colOff>
      <xdr:row>75</xdr:row>
      <xdr:rowOff>59969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81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76496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59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8852</xdr:rowOff>
    </xdr:from>
    <xdr:to>
      <xdr:col>98</xdr:col>
      <xdr:colOff>38100</xdr:colOff>
      <xdr:row>75</xdr:row>
      <xdr:rowOff>110452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86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126979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64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住民一人当たり性質別決算についての特徴としては、まず、人件費が類似団体平均を大きく上回っていることがあげられる。令和３年度に大きく数値が増加しているのは、令和３年度より志摩広域消防組合が志摩市一般会計へ編入されたことが要因だが、人口</a:t>
          </a:r>
          <a:r>
            <a:rPr kumimoji="1" lang="en-US" altLang="ja-JP" sz="1200">
              <a:solidFill>
                <a:schemeClr val="dk1"/>
              </a:solidFill>
              <a:effectLst/>
              <a:latin typeface="+mn-lt"/>
              <a:ea typeface="+mn-ea"/>
              <a:cs typeface="+mn-cs"/>
            </a:rPr>
            <a:t>1,000</a:t>
          </a:r>
          <a:r>
            <a:rPr kumimoji="1" lang="ja-JP" altLang="ja-JP" sz="1200">
              <a:solidFill>
                <a:schemeClr val="dk1"/>
              </a:solidFill>
              <a:effectLst/>
              <a:latin typeface="+mn-lt"/>
              <a:ea typeface="+mn-ea"/>
              <a:cs typeface="+mn-cs"/>
            </a:rPr>
            <a:t>人当たり職員数が類似団体平均を大きく上回っており、合併団体として支所職員が一定以上必要なことや、保育所、ごみ処理、給食等の分野において、統合を進めているものの、一般事務職と異なり、全体的な再配置等が困難なことから定員の適正化が進んでいない状況にあるためである。一方、扶助費については類似団体平均を下回っており、公債費についても、合併特例債の償還終了に伴い減少傾向であり、令和５年度</a:t>
          </a:r>
          <a:r>
            <a:rPr kumimoji="1" lang="ja-JP" altLang="en-US" sz="1200">
              <a:solidFill>
                <a:schemeClr val="dk1"/>
              </a:solidFill>
              <a:effectLst/>
              <a:latin typeface="+mn-lt"/>
              <a:ea typeface="+mn-ea"/>
              <a:cs typeface="+mn-cs"/>
            </a:rPr>
            <a:t>以降、</a:t>
          </a:r>
          <a:r>
            <a:rPr kumimoji="1" lang="ja-JP" altLang="ja-JP" sz="1200">
              <a:solidFill>
                <a:schemeClr val="dk1"/>
              </a:solidFill>
              <a:effectLst/>
              <a:latin typeface="+mn-lt"/>
              <a:ea typeface="+mn-ea"/>
              <a:cs typeface="+mn-cs"/>
            </a:rPr>
            <a:t>類似団体平均を下回っており、今後も減少傾向は続く見込みである。普通建設事業費については、津波避難対策として、避難タワーや公共施設等の高台移転を進めており、令和４年度</a:t>
          </a:r>
          <a:r>
            <a:rPr kumimoji="1" lang="ja-JP" altLang="en-US" sz="1200">
              <a:solidFill>
                <a:schemeClr val="dk1"/>
              </a:solidFill>
              <a:effectLst/>
              <a:latin typeface="+mn-lt"/>
              <a:ea typeface="+mn-ea"/>
              <a:cs typeface="+mn-cs"/>
            </a:rPr>
            <a:t>以降、</a:t>
          </a:r>
          <a:r>
            <a:rPr kumimoji="1" lang="ja-JP" altLang="ja-JP" sz="1200">
              <a:solidFill>
                <a:schemeClr val="dk1"/>
              </a:solidFill>
              <a:effectLst/>
              <a:latin typeface="+mn-lt"/>
              <a:ea typeface="+mn-ea"/>
              <a:cs typeface="+mn-cs"/>
            </a:rPr>
            <a:t>大きく増加し、その傾向は令和</a:t>
          </a:r>
          <a:r>
            <a:rPr kumimoji="1" lang="ja-JP" altLang="en-US" sz="1200">
              <a:solidFill>
                <a:schemeClr val="dk1"/>
              </a:solidFill>
              <a:effectLst/>
              <a:latin typeface="+mn-lt"/>
              <a:ea typeface="+mn-ea"/>
              <a:cs typeface="+mn-cs"/>
            </a:rPr>
            <a:t>６</a:t>
          </a:r>
          <a:r>
            <a:rPr kumimoji="1" lang="ja-JP" altLang="ja-JP" sz="1200">
              <a:solidFill>
                <a:schemeClr val="dk1"/>
              </a:solidFill>
              <a:effectLst/>
              <a:latin typeface="+mn-lt"/>
              <a:ea typeface="+mn-ea"/>
              <a:cs typeface="+mn-cs"/>
            </a:rPr>
            <a:t>年度も引き続いている。積立金については、令和４年度は前年度よりも減少したものの、ふるさと応援基金への積立金が増加したことにより、令和５年度</a:t>
          </a:r>
          <a:r>
            <a:rPr kumimoji="1" lang="ja-JP" altLang="en-US" sz="1200">
              <a:solidFill>
                <a:schemeClr val="dk1"/>
              </a:solidFill>
              <a:effectLst/>
              <a:latin typeface="+mn-lt"/>
              <a:ea typeface="+mn-ea"/>
              <a:cs typeface="+mn-cs"/>
            </a:rPr>
            <a:t>以降、</a:t>
          </a:r>
          <a:r>
            <a:rPr kumimoji="1" lang="ja-JP" altLang="ja-JP" sz="1200">
              <a:solidFill>
                <a:schemeClr val="dk1"/>
              </a:solidFill>
              <a:effectLst/>
              <a:latin typeface="+mn-lt"/>
              <a:ea typeface="+mn-ea"/>
              <a:cs typeface="+mn-cs"/>
            </a:rPr>
            <a:t>大きく増加した。</a:t>
          </a:r>
          <a:endParaRPr lang="ja-JP" altLang="ja-JP" sz="1200">
            <a:effectLst/>
          </a:endParaRPr>
        </a:p>
        <a:p>
          <a:r>
            <a:rPr kumimoji="1" lang="ja-JP" altLang="ja-JP" sz="1200">
              <a:solidFill>
                <a:schemeClr val="dk1"/>
              </a:solidFill>
              <a:effectLst/>
              <a:latin typeface="+mn-lt"/>
              <a:ea typeface="+mn-ea"/>
              <a:cs typeface="+mn-cs"/>
            </a:rPr>
            <a:t>物価高騰等の社会情勢がある中、喫緊の課題である大規模災害への備えなど、将来的な負担増について注視しながら、慎重な財政運営を継続していくことが求められる。</a:t>
          </a:r>
          <a:endParaRPr lang="ja-JP" altLang="ja-JP" sz="12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44,110
43,516
178.93
29,073,157
28,238,127
800,700
14,977,243
18,203,819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22543</xdr:rowOff>
    </xdr:from>
    <xdr:to>
      <xdr:col>24</xdr:col>
      <xdr:colOff>63500</xdr:colOff>
      <xdr:row>39</xdr:row>
      <xdr:rowOff>33020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709093"/>
          <a:ext cx="8382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33020</xdr:rowOff>
    </xdr:from>
    <xdr:to>
      <xdr:col>19</xdr:col>
      <xdr:colOff>177800</xdr:colOff>
      <xdr:row>39</xdr:row>
      <xdr:rowOff>51118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71957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31115</xdr:rowOff>
    </xdr:from>
    <xdr:to>
      <xdr:col>15</xdr:col>
      <xdr:colOff>50800</xdr:colOff>
      <xdr:row>39</xdr:row>
      <xdr:rowOff>51118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717665"/>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31115</xdr:rowOff>
    </xdr:from>
    <xdr:to>
      <xdr:col>10</xdr:col>
      <xdr:colOff>114300</xdr:colOff>
      <xdr:row>39</xdr:row>
      <xdr:rowOff>57023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717665"/>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143193</xdr:rowOff>
    </xdr:from>
    <xdr:to>
      <xdr:col>24</xdr:col>
      <xdr:colOff>114300</xdr:colOff>
      <xdr:row>39</xdr:row>
      <xdr:rowOff>73343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65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58120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57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153670</xdr:rowOff>
    </xdr:from>
    <xdr:to>
      <xdr:col>20</xdr:col>
      <xdr:colOff>38100</xdr:colOff>
      <xdr:row>39</xdr:row>
      <xdr:rowOff>83820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74947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76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318</xdr:rowOff>
    </xdr:from>
    <xdr:to>
      <xdr:col>15</xdr:col>
      <xdr:colOff>101600</xdr:colOff>
      <xdr:row>39</xdr:row>
      <xdr:rowOff>101918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68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93045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779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151765</xdr:rowOff>
    </xdr:from>
    <xdr:to>
      <xdr:col>10</xdr:col>
      <xdr:colOff>165100</xdr:colOff>
      <xdr:row>39</xdr:row>
      <xdr:rowOff>81915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73042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759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6223</xdr:rowOff>
    </xdr:from>
    <xdr:to>
      <xdr:col>6</xdr:col>
      <xdr:colOff>38100</xdr:colOff>
      <xdr:row>39</xdr:row>
      <xdr:rowOff>107823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69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98950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785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31690</xdr:rowOff>
    </xdr:from>
    <xdr:to>
      <xdr:col>24</xdr:col>
      <xdr:colOff>63500</xdr:colOff>
      <xdr:row>58</xdr:row>
      <xdr:rowOff>60920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75790"/>
          <a:ext cx="838200" cy="2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60920</xdr:rowOff>
    </xdr:from>
    <xdr:to>
      <xdr:col>19</xdr:col>
      <xdr:colOff>177800</xdr:colOff>
      <xdr:row>58</xdr:row>
      <xdr:rowOff>94359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05020"/>
          <a:ext cx="889000" cy="3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88295</xdr:rowOff>
    </xdr:from>
    <xdr:to>
      <xdr:col>15</xdr:col>
      <xdr:colOff>50800</xdr:colOff>
      <xdr:row>58</xdr:row>
      <xdr:rowOff>94359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32395"/>
          <a:ext cx="889000" cy="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152856</xdr:rowOff>
    </xdr:from>
    <xdr:to>
      <xdr:col>10</xdr:col>
      <xdr:colOff>114300</xdr:colOff>
      <xdr:row>58</xdr:row>
      <xdr:rowOff>88295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25506"/>
          <a:ext cx="889000" cy="10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152340</xdr:rowOff>
    </xdr:from>
    <xdr:to>
      <xdr:col>24</xdr:col>
      <xdr:colOff>114300</xdr:colOff>
      <xdr:row>58</xdr:row>
      <xdr:rowOff>82490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2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111717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12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10120</xdr:rowOff>
    </xdr:from>
    <xdr:to>
      <xdr:col>20</xdr:col>
      <xdr:colOff>38100</xdr:colOff>
      <xdr:row>58</xdr:row>
      <xdr:rowOff>111720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5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102847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4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43559</xdr:rowOff>
    </xdr:from>
    <xdr:to>
      <xdr:col>15</xdr:col>
      <xdr:colOff>101600</xdr:colOff>
      <xdr:row>58</xdr:row>
      <xdr:rowOff>145159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8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136286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8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37495</xdr:rowOff>
    </xdr:from>
    <xdr:to>
      <xdr:col>10</xdr:col>
      <xdr:colOff>165100</xdr:colOff>
      <xdr:row>58</xdr:row>
      <xdr:rowOff>139095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8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130222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74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102056</xdr:rowOff>
    </xdr:from>
    <xdr:to>
      <xdr:col>6</xdr:col>
      <xdr:colOff>38100</xdr:colOff>
      <xdr:row>58</xdr:row>
      <xdr:rowOff>32206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7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23333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6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48795</xdr:rowOff>
    </xdr:from>
    <xdr:to>
      <xdr:col>24</xdr:col>
      <xdr:colOff>63500</xdr:colOff>
      <xdr:row>77</xdr:row>
      <xdr:rowOff>87847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250445"/>
          <a:ext cx="838200" cy="3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48795</xdr:rowOff>
    </xdr:from>
    <xdr:to>
      <xdr:col>19</xdr:col>
      <xdr:colOff>177800</xdr:colOff>
      <xdr:row>77</xdr:row>
      <xdr:rowOff>118414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50445"/>
          <a:ext cx="889000" cy="6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118414</xdr:rowOff>
    </xdr:from>
    <xdr:to>
      <xdr:col>15</xdr:col>
      <xdr:colOff>50800</xdr:colOff>
      <xdr:row>77</xdr:row>
      <xdr:rowOff>142489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20064"/>
          <a:ext cx="889000" cy="2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142489</xdr:rowOff>
    </xdr:from>
    <xdr:to>
      <xdr:col>10</xdr:col>
      <xdr:colOff>114300</xdr:colOff>
      <xdr:row>78</xdr:row>
      <xdr:rowOff>64591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44139"/>
          <a:ext cx="889000" cy="9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37047</xdr:rowOff>
    </xdr:from>
    <xdr:to>
      <xdr:col>24</xdr:col>
      <xdr:colOff>114300</xdr:colOff>
      <xdr:row>77</xdr:row>
      <xdr:rowOff>138647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3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15474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17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169445</xdr:rowOff>
    </xdr:from>
    <xdr:to>
      <xdr:col>20</xdr:col>
      <xdr:colOff>38100</xdr:colOff>
      <xdr:row>77</xdr:row>
      <xdr:rowOff>99595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9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116122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74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67614</xdr:rowOff>
    </xdr:from>
    <xdr:to>
      <xdr:col>15</xdr:col>
      <xdr:colOff>101600</xdr:colOff>
      <xdr:row>77</xdr:row>
      <xdr:rowOff>169214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6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160341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6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91689</xdr:rowOff>
    </xdr:from>
    <xdr:to>
      <xdr:col>10</xdr:col>
      <xdr:colOff>165100</xdr:colOff>
      <xdr:row>78</xdr:row>
      <xdr:rowOff>21839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9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12966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8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13791</xdr:rowOff>
    </xdr:from>
    <xdr:to>
      <xdr:col>6</xdr:col>
      <xdr:colOff>38100</xdr:colOff>
      <xdr:row>78</xdr:row>
      <xdr:rowOff>115391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8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106518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79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78868</xdr:rowOff>
    </xdr:from>
    <xdr:to>
      <xdr:col>24</xdr:col>
      <xdr:colOff>63500</xdr:colOff>
      <xdr:row>99</xdr:row>
      <xdr:rowOff>80135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52418"/>
          <a:ext cx="838200" cy="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78074</xdr:rowOff>
    </xdr:from>
    <xdr:to>
      <xdr:col>19</xdr:col>
      <xdr:colOff>177800</xdr:colOff>
      <xdr:row>99</xdr:row>
      <xdr:rowOff>80135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51624"/>
          <a:ext cx="889000" cy="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78074</xdr:rowOff>
    </xdr:from>
    <xdr:to>
      <xdr:col>15</xdr:col>
      <xdr:colOff>50800</xdr:colOff>
      <xdr:row>99</xdr:row>
      <xdr:rowOff>78715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51624"/>
          <a:ext cx="889000" cy="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78715</xdr:rowOff>
    </xdr:from>
    <xdr:to>
      <xdr:col>10</xdr:col>
      <xdr:colOff>114300</xdr:colOff>
      <xdr:row>99</xdr:row>
      <xdr:rowOff>82007</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2265"/>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28068</xdr:rowOff>
    </xdr:from>
    <xdr:to>
      <xdr:col>24</xdr:col>
      <xdr:colOff>114300</xdr:colOff>
      <xdr:row>99</xdr:row>
      <xdr:rowOff>129668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29335</xdr:rowOff>
    </xdr:from>
    <xdr:to>
      <xdr:col>20</xdr:col>
      <xdr:colOff>38100</xdr:colOff>
      <xdr:row>99</xdr:row>
      <xdr:rowOff>130935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122062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27274</xdr:rowOff>
    </xdr:from>
    <xdr:to>
      <xdr:col>15</xdr:col>
      <xdr:colOff>101600</xdr:colOff>
      <xdr:row>99</xdr:row>
      <xdr:rowOff>128874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120001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9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27915</xdr:rowOff>
    </xdr:from>
    <xdr:to>
      <xdr:col>10</xdr:col>
      <xdr:colOff>165100</xdr:colOff>
      <xdr:row>99</xdr:row>
      <xdr:rowOff>129515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120642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9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31207</xdr:rowOff>
    </xdr:from>
    <xdr:to>
      <xdr:col>6</xdr:col>
      <xdr:colOff>38100</xdr:colOff>
      <xdr:row>99</xdr:row>
      <xdr:rowOff>132807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123934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09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164193</xdr:rowOff>
    </xdr:from>
    <xdr:to>
      <xdr:col>55</xdr:col>
      <xdr:colOff>0</xdr:colOff>
      <xdr:row>38</xdr:row>
      <xdr:rowOff>166153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679293"/>
          <a:ext cx="8382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164193</xdr:rowOff>
    </xdr:from>
    <xdr:to>
      <xdr:col>50</xdr:col>
      <xdr:colOff>114300</xdr:colOff>
      <xdr:row>39</xdr:row>
      <xdr:rowOff>33238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679293"/>
          <a:ext cx="889000" cy="4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33238</xdr:rowOff>
    </xdr:from>
    <xdr:to>
      <xdr:col>45</xdr:col>
      <xdr:colOff>177800</xdr:colOff>
      <xdr:row>39</xdr:row>
      <xdr:rowOff>51853</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719788"/>
          <a:ext cx="8890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51853</xdr:rowOff>
    </xdr:from>
    <xdr:to>
      <xdr:col>41</xdr:col>
      <xdr:colOff>50800</xdr:colOff>
      <xdr:row>39</xdr:row>
      <xdr:rowOff>94307</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73840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115353</xdr:rowOff>
    </xdr:from>
    <xdr:to>
      <xdr:col>55</xdr:col>
      <xdr:colOff>50800</xdr:colOff>
      <xdr:row>39</xdr:row>
      <xdr:rowOff>45503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63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30280</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45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113393</xdr:rowOff>
    </xdr:from>
    <xdr:to>
      <xdr:col>50</xdr:col>
      <xdr:colOff>165100</xdr:colOff>
      <xdr:row>39</xdr:row>
      <xdr:rowOff>43543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62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34670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721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153888</xdr:rowOff>
    </xdr:from>
    <xdr:to>
      <xdr:col>46</xdr:col>
      <xdr:colOff>38100</xdr:colOff>
      <xdr:row>39</xdr:row>
      <xdr:rowOff>84038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66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75165</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761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1053</xdr:rowOff>
    </xdr:from>
    <xdr:to>
      <xdr:col>41</xdr:col>
      <xdr:colOff>101600</xdr:colOff>
      <xdr:row>39</xdr:row>
      <xdr:rowOff>102653</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68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93780</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780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43507</xdr:rowOff>
    </xdr:from>
    <xdr:to>
      <xdr:col>36</xdr:col>
      <xdr:colOff>165100</xdr:colOff>
      <xdr:row>39</xdr:row>
      <xdr:rowOff>145107</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73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136234</xdr:rowOff>
    </xdr:from>
    <xdr:ext cx="313932"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815333" y="68227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55702</xdr:rowOff>
    </xdr:from>
    <xdr:to>
      <xdr:col>55</xdr:col>
      <xdr:colOff>0</xdr:colOff>
      <xdr:row>58</xdr:row>
      <xdr:rowOff>78245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999802"/>
          <a:ext cx="838200" cy="2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1460</xdr:rowOff>
    </xdr:from>
    <xdr:to>
      <xdr:col>50</xdr:col>
      <xdr:colOff>114300</xdr:colOff>
      <xdr:row>58</xdr:row>
      <xdr:rowOff>78245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945560"/>
          <a:ext cx="889000" cy="7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1460</xdr:rowOff>
    </xdr:from>
    <xdr:to>
      <xdr:col>45</xdr:col>
      <xdr:colOff>177800</xdr:colOff>
      <xdr:row>58</xdr:row>
      <xdr:rowOff>77483</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945560"/>
          <a:ext cx="889000" cy="7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56845</xdr:rowOff>
    </xdr:from>
    <xdr:to>
      <xdr:col>41</xdr:col>
      <xdr:colOff>50800</xdr:colOff>
      <xdr:row>58</xdr:row>
      <xdr:rowOff>77483</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10000945"/>
          <a:ext cx="889000" cy="2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4902</xdr:rowOff>
    </xdr:from>
    <xdr:to>
      <xdr:col>55</xdr:col>
      <xdr:colOff>50800</xdr:colOff>
      <xdr:row>58</xdr:row>
      <xdr:rowOff>106502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94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91279</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86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27445</xdr:rowOff>
    </xdr:from>
    <xdr:to>
      <xdr:col>50</xdr:col>
      <xdr:colOff>165100</xdr:colOff>
      <xdr:row>58</xdr:row>
      <xdr:rowOff>129045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97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120172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1006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122110</xdr:rowOff>
    </xdr:from>
    <xdr:to>
      <xdr:col>46</xdr:col>
      <xdr:colOff>38100</xdr:colOff>
      <xdr:row>58</xdr:row>
      <xdr:rowOff>52260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89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43387</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98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26683</xdr:rowOff>
    </xdr:from>
    <xdr:to>
      <xdr:col>41</xdr:col>
      <xdr:colOff>101600</xdr:colOff>
      <xdr:row>58</xdr:row>
      <xdr:rowOff>128283</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97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119410</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1006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6045</xdr:rowOff>
    </xdr:from>
    <xdr:to>
      <xdr:col>36</xdr:col>
      <xdr:colOff>165100</xdr:colOff>
      <xdr:row>58</xdr:row>
      <xdr:rowOff>107645</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95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98772</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1004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66951</xdr:rowOff>
    </xdr:from>
    <xdr:to>
      <xdr:col>55</xdr:col>
      <xdr:colOff>0</xdr:colOff>
      <xdr:row>78</xdr:row>
      <xdr:rowOff>79212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40051"/>
          <a:ext cx="838200" cy="1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77315</xdr:rowOff>
    </xdr:from>
    <xdr:to>
      <xdr:col>50</xdr:col>
      <xdr:colOff>114300</xdr:colOff>
      <xdr:row>78</xdr:row>
      <xdr:rowOff>79212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50415"/>
          <a:ext cx="889000" cy="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73355</xdr:rowOff>
    </xdr:from>
    <xdr:to>
      <xdr:col>45</xdr:col>
      <xdr:colOff>177800</xdr:colOff>
      <xdr:row>78</xdr:row>
      <xdr:rowOff>77315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446455"/>
          <a:ext cx="889000" cy="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23636</xdr:rowOff>
    </xdr:from>
    <xdr:to>
      <xdr:col>41</xdr:col>
      <xdr:colOff>50800</xdr:colOff>
      <xdr:row>78</xdr:row>
      <xdr:rowOff>73355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396736"/>
          <a:ext cx="889000" cy="4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16151</xdr:rowOff>
    </xdr:from>
    <xdr:to>
      <xdr:col>55</xdr:col>
      <xdr:colOff>50800</xdr:colOff>
      <xdr:row>78</xdr:row>
      <xdr:rowOff>117751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8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119883</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28412</xdr:rowOff>
    </xdr:from>
    <xdr:to>
      <xdr:col>50</xdr:col>
      <xdr:colOff>165100</xdr:colOff>
      <xdr:row>78</xdr:row>
      <xdr:rowOff>130012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121139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9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26515</xdr:rowOff>
    </xdr:from>
    <xdr:to>
      <xdr:col>46</xdr:col>
      <xdr:colOff>38100</xdr:colOff>
      <xdr:row>78</xdr:row>
      <xdr:rowOff>128115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9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119242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9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22555</xdr:rowOff>
    </xdr:from>
    <xdr:to>
      <xdr:col>41</xdr:col>
      <xdr:colOff>101600</xdr:colOff>
      <xdr:row>78</xdr:row>
      <xdr:rowOff>124155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115282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8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144286</xdr:rowOff>
    </xdr:from>
    <xdr:to>
      <xdr:col>36</xdr:col>
      <xdr:colOff>165100</xdr:colOff>
      <xdr:row>78</xdr:row>
      <xdr:rowOff>74436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4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65563</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3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151724</xdr:rowOff>
    </xdr:from>
    <xdr:to>
      <xdr:col>55</xdr:col>
      <xdr:colOff>0</xdr:colOff>
      <xdr:row>97</xdr:row>
      <xdr:rowOff>159085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782374"/>
          <a:ext cx="8382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159085</xdr:rowOff>
    </xdr:from>
    <xdr:to>
      <xdr:col>50</xdr:col>
      <xdr:colOff>114300</xdr:colOff>
      <xdr:row>98</xdr:row>
      <xdr:rowOff>13878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789735"/>
          <a:ext cx="889000" cy="2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13878</xdr:rowOff>
    </xdr:from>
    <xdr:to>
      <xdr:col>45</xdr:col>
      <xdr:colOff>177800</xdr:colOff>
      <xdr:row>98</xdr:row>
      <xdr:rowOff>29172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815978"/>
          <a:ext cx="889000" cy="1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29172</xdr:rowOff>
    </xdr:from>
    <xdr:to>
      <xdr:col>41</xdr:col>
      <xdr:colOff>50800</xdr:colOff>
      <xdr:row>98</xdr:row>
      <xdr:rowOff>31671</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831272"/>
          <a:ext cx="889000" cy="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100924</xdr:rowOff>
    </xdr:from>
    <xdr:to>
      <xdr:col>55</xdr:col>
      <xdr:colOff>50800</xdr:colOff>
      <xdr:row>98</xdr:row>
      <xdr:rowOff>31074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73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15851</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4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108285</xdr:rowOff>
    </xdr:from>
    <xdr:to>
      <xdr:col>50</xdr:col>
      <xdr:colOff>165100</xdr:colOff>
      <xdr:row>98</xdr:row>
      <xdr:rowOff>38435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73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29562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83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134528</xdr:rowOff>
    </xdr:from>
    <xdr:to>
      <xdr:col>46</xdr:col>
      <xdr:colOff>38100</xdr:colOff>
      <xdr:row>98</xdr:row>
      <xdr:rowOff>64678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76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55805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85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149822</xdr:rowOff>
    </xdr:from>
    <xdr:to>
      <xdr:col>41</xdr:col>
      <xdr:colOff>101600</xdr:colOff>
      <xdr:row>98</xdr:row>
      <xdr:rowOff>79972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8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71099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7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152321</xdr:rowOff>
    </xdr:from>
    <xdr:to>
      <xdr:col>36</xdr:col>
      <xdr:colOff>165100</xdr:colOff>
      <xdr:row>98</xdr:row>
      <xdr:rowOff>82471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78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73598</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87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104739</xdr:rowOff>
    </xdr:from>
    <xdr:to>
      <xdr:col>85</xdr:col>
      <xdr:colOff>127000</xdr:colOff>
      <xdr:row>35</xdr:row>
      <xdr:rowOff>139643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5934039"/>
          <a:ext cx="838200" cy="20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139643</xdr:rowOff>
    </xdr:from>
    <xdr:to>
      <xdr:col>81</xdr:col>
      <xdr:colOff>50800</xdr:colOff>
      <xdr:row>36</xdr:row>
      <xdr:rowOff>138343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140393"/>
          <a:ext cx="889000" cy="17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138343</xdr:rowOff>
    </xdr:from>
    <xdr:to>
      <xdr:col>76</xdr:col>
      <xdr:colOff>114300</xdr:colOff>
      <xdr:row>36</xdr:row>
      <xdr:rowOff>161703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310543"/>
          <a:ext cx="889000" cy="2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161703</xdr:rowOff>
    </xdr:from>
    <xdr:to>
      <xdr:col>71</xdr:col>
      <xdr:colOff>177800</xdr:colOff>
      <xdr:row>37</xdr:row>
      <xdr:rowOff>60233</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333903"/>
          <a:ext cx="889000" cy="6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53939</xdr:rowOff>
    </xdr:from>
    <xdr:to>
      <xdr:col>85</xdr:col>
      <xdr:colOff>177800</xdr:colOff>
      <xdr:row>34</xdr:row>
      <xdr:rowOff>155539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588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76816</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73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88843</xdr:rowOff>
    </xdr:from>
    <xdr:to>
      <xdr:col>81</xdr:col>
      <xdr:colOff>101600</xdr:colOff>
      <xdr:row>36</xdr:row>
      <xdr:rowOff>18993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08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35520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86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87543</xdr:rowOff>
    </xdr:from>
    <xdr:to>
      <xdr:col>76</xdr:col>
      <xdr:colOff>165100</xdr:colOff>
      <xdr:row>37</xdr:row>
      <xdr:rowOff>17693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25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34220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03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110903</xdr:rowOff>
    </xdr:from>
    <xdr:to>
      <xdr:col>72</xdr:col>
      <xdr:colOff>38100</xdr:colOff>
      <xdr:row>37</xdr:row>
      <xdr:rowOff>41053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28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57580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05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9433</xdr:rowOff>
    </xdr:from>
    <xdr:to>
      <xdr:col>67</xdr:col>
      <xdr:colOff>101600</xdr:colOff>
      <xdr:row>37</xdr:row>
      <xdr:rowOff>111033</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5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127560</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12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26757</xdr:rowOff>
    </xdr:from>
    <xdr:to>
      <xdr:col>85</xdr:col>
      <xdr:colOff>127000</xdr:colOff>
      <xdr:row>57</xdr:row>
      <xdr:rowOff>70579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799407"/>
          <a:ext cx="838200" cy="4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101699</xdr:rowOff>
    </xdr:from>
    <xdr:to>
      <xdr:col>81</xdr:col>
      <xdr:colOff>50800</xdr:colOff>
      <xdr:row>57</xdr:row>
      <xdr:rowOff>70579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702899"/>
          <a:ext cx="889000" cy="14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101699</xdr:rowOff>
    </xdr:from>
    <xdr:to>
      <xdr:col>76</xdr:col>
      <xdr:colOff>114300</xdr:colOff>
      <xdr:row>57</xdr:row>
      <xdr:rowOff>17514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702899"/>
          <a:ext cx="889000" cy="8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4285</xdr:rowOff>
    </xdr:from>
    <xdr:to>
      <xdr:col>71</xdr:col>
      <xdr:colOff>177800</xdr:colOff>
      <xdr:row>57</xdr:row>
      <xdr:rowOff>17514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776935"/>
          <a:ext cx="889000" cy="1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147407</xdr:rowOff>
    </xdr:from>
    <xdr:to>
      <xdr:col>85</xdr:col>
      <xdr:colOff>177800</xdr:colOff>
      <xdr:row>57</xdr:row>
      <xdr:rowOff>77557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7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125834</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72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19779</xdr:rowOff>
    </xdr:from>
    <xdr:to>
      <xdr:col>81</xdr:col>
      <xdr:colOff>101600</xdr:colOff>
      <xdr:row>57</xdr:row>
      <xdr:rowOff>121379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79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112506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88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50899</xdr:rowOff>
    </xdr:from>
    <xdr:to>
      <xdr:col>76</xdr:col>
      <xdr:colOff>165100</xdr:colOff>
      <xdr:row>56</xdr:row>
      <xdr:rowOff>152499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65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143626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74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138164</xdr:rowOff>
    </xdr:from>
    <xdr:to>
      <xdr:col>72</xdr:col>
      <xdr:colOff>38100</xdr:colOff>
      <xdr:row>57</xdr:row>
      <xdr:rowOff>68314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73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59441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83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124935</xdr:rowOff>
    </xdr:from>
    <xdr:to>
      <xdr:col>67</xdr:col>
      <xdr:colOff>101600</xdr:colOff>
      <xdr:row>57</xdr:row>
      <xdr:rowOff>55085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72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46212</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81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98529</xdr:rowOff>
    </xdr:from>
    <xdr:to>
      <xdr:col>85</xdr:col>
      <xdr:colOff>127000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43079"/>
          <a:ext cx="838200" cy="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93145</xdr:rowOff>
    </xdr:from>
    <xdr:to>
      <xdr:col>81</xdr:col>
      <xdr:colOff>50800</xdr:colOff>
      <xdr:row>79</xdr:row>
      <xdr:rowOff>98529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37695"/>
          <a:ext cx="889000" cy="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93145</xdr:rowOff>
    </xdr:from>
    <xdr:to>
      <xdr:col>76</xdr:col>
      <xdr:colOff>114300</xdr:colOff>
      <xdr:row>79</xdr:row>
      <xdr:rowOff>98140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637695"/>
          <a:ext cx="889000" cy="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98140</xdr:rowOff>
    </xdr:from>
    <xdr:to>
      <xdr:col>71</xdr:col>
      <xdr:colOff>177800</xdr:colOff>
      <xdr:row>79</xdr:row>
      <xdr:rowOff>98588</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642690"/>
          <a:ext cx="889000" cy="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4812</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47729</xdr:rowOff>
    </xdr:from>
    <xdr:to>
      <xdr:col>81</xdr:col>
      <xdr:colOff>101600</xdr:colOff>
      <xdr:row>79</xdr:row>
      <xdr:rowOff>149329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140456</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685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42345</xdr:rowOff>
    </xdr:from>
    <xdr:to>
      <xdr:col>76</xdr:col>
      <xdr:colOff>165100</xdr:colOff>
      <xdr:row>79</xdr:row>
      <xdr:rowOff>143945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8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135072</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7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47340</xdr:rowOff>
    </xdr:from>
    <xdr:to>
      <xdr:col>72</xdr:col>
      <xdr:colOff>38100</xdr:colOff>
      <xdr:row>79</xdr:row>
      <xdr:rowOff>148940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140067</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684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47788</xdr:rowOff>
    </xdr:from>
    <xdr:to>
      <xdr:col>67</xdr:col>
      <xdr:colOff>101600</xdr:colOff>
      <xdr:row>79</xdr:row>
      <xdr:rowOff>149388</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9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140515</xdr:rowOff>
    </xdr:from>
    <xdr:ext cx="313932"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57333" y="13685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147093</xdr:rowOff>
    </xdr:from>
    <xdr:to>
      <xdr:col>85</xdr:col>
      <xdr:colOff>127000</xdr:colOff>
      <xdr:row>98</xdr:row>
      <xdr:rowOff>21228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777743"/>
          <a:ext cx="838200" cy="4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122734</xdr:rowOff>
    </xdr:from>
    <xdr:to>
      <xdr:col>81</xdr:col>
      <xdr:colOff>50800</xdr:colOff>
      <xdr:row>97</xdr:row>
      <xdr:rowOff>147093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753384"/>
          <a:ext cx="889000" cy="2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105470</xdr:rowOff>
    </xdr:from>
    <xdr:to>
      <xdr:col>76</xdr:col>
      <xdr:colOff>114300</xdr:colOff>
      <xdr:row>97</xdr:row>
      <xdr:rowOff>122734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736120"/>
          <a:ext cx="889000" cy="1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95408</xdr:rowOff>
    </xdr:from>
    <xdr:to>
      <xdr:col>71</xdr:col>
      <xdr:colOff>177800</xdr:colOff>
      <xdr:row>97</xdr:row>
      <xdr:rowOff>105470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726058"/>
          <a:ext cx="889000" cy="1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141878</xdr:rowOff>
    </xdr:from>
    <xdr:to>
      <xdr:col>85</xdr:col>
      <xdr:colOff>177800</xdr:colOff>
      <xdr:row>98</xdr:row>
      <xdr:rowOff>72028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7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62627</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9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96293</xdr:rowOff>
    </xdr:from>
    <xdr:to>
      <xdr:col>81</xdr:col>
      <xdr:colOff>101600</xdr:colOff>
      <xdr:row>98</xdr:row>
      <xdr:rowOff>26443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2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17570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1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71934</xdr:rowOff>
    </xdr:from>
    <xdr:to>
      <xdr:col>76</xdr:col>
      <xdr:colOff>165100</xdr:colOff>
      <xdr:row>98</xdr:row>
      <xdr:rowOff>2084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0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18611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47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54670</xdr:rowOff>
    </xdr:from>
    <xdr:to>
      <xdr:col>72</xdr:col>
      <xdr:colOff>38100</xdr:colOff>
      <xdr:row>97</xdr:row>
      <xdr:rowOff>156270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8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46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44608</xdr:rowOff>
    </xdr:from>
    <xdr:to>
      <xdr:col>67</xdr:col>
      <xdr:colOff>101600</xdr:colOff>
      <xdr:row>97</xdr:row>
      <xdr:rowOff>146208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7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162735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45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住民一人当たり目的別決算についての特徴として、消防費、</a:t>
          </a:r>
          <a:r>
            <a:rPr kumimoji="1" lang="ja-JP" altLang="en-US" sz="1400">
              <a:solidFill>
                <a:schemeClr val="dk1"/>
              </a:solidFill>
              <a:effectLst/>
              <a:latin typeface="+mn-lt"/>
              <a:ea typeface="+mn-ea"/>
              <a:cs typeface="+mn-cs"/>
            </a:rPr>
            <a:t>総務</a:t>
          </a:r>
          <a:r>
            <a:rPr kumimoji="1" lang="ja-JP" altLang="ja-JP" sz="1400">
              <a:solidFill>
                <a:schemeClr val="dk1"/>
              </a:solidFill>
              <a:effectLst/>
              <a:latin typeface="+mn-lt"/>
              <a:ea typeface="+mn-ea"/>
              <a:cs typeface="+mn-cs"/>
            </a:rPr>
            <a:t>費などが類似団体平均と比較して高くなっていることがあげられるが、これは、</a:t>
          </a:r>
          <a:r>
            <a:rPr kumimoji="1" lang="ja-JP" altLang="en-US" sz="1400">
              <a:solidFill>
                <a:schemeClr val="dk1"/>
              </a:solidFill>
              <a:effectLst/>
              <a:latin typeface="+mn-lt"/>
              <a:ea typeface="+mn-ea"/>
              <a:cs typeface="+mn-cs"/>
            </a:rPr>
            <a:t>消防費については、</a:t>
          </a:r>
          <a:r>
            <a:rPr kumimoji="1" lang="ja-JP" altLang="ja-JP" sz="1400">
              <a:solidFill>
                <a:schemeClr val="dk1"/>
              </a:solidFill>
              <a:effectLst/>
              <a:latin typeface="+mn-lt"/>
              <a:ea typeface="+mn-ea"/>
              <a:cs typeface="+mn-cs"/>
            </a:rPr>
            <a:t>津波避難施設や津波浸水区域にある施設の高台移転事業に係る経費の増額が要因となって</a:t>
          </a:r>
          <a:r>
            <a:rPr kumimoji="1" lang="ja-JP" altLang="en-US" sz="1400">
              <a:solidFill>
                <a:schemeClr val="dk1"/>
              </a:solidFill>
              <a:effectLst/>
              <a:latin typeface="+mn-lt"/>
              <a:ea typeface="+mn-ea"/>
              <a:cs typeface="+mn-cs"/>
            </a:rPr>
            <a:t>おり、</a:t>
          </a:r>
          <a:r>
            <a:rPr kumimoji="1" lang="ja-JP" altLang="ja-JP" sz="1400">
              <a:solidFill>
                <a:schemeClr val="dk1"/>
              </a:solidFill>
              <a:effectLst/>
              <a:latin typeface="+mn-lt"/>
              <a:ea typeface="+mn-ea"/>
              <a:cs typeface="+mn-cs"/>
            </a:rPr>
            <a:t>総務費については、支所に係る職員や施設管理経費が高くなっていることに加え、ふるさと応援寄附金</a:t>
          </a:r>
          <a:r>
            <a:rPr kumimoji="1" lang="ja-JP" altLang="en-US" sz="1400">
              <a:solidFill>
                <a:schemeClr val="dk1"/>
              </a:solidFill>
              <a:effectLst/>
              <a:latin typeface="+mn-lt"/>
              <a:ea typeface="+mn-ea"/>
              <a:cs typeface="+mn-cs"/>
            </a:rPr>
            <a:t>の増加に伴う</a:t>
          </a:r>
          <a:r>
            <a:rPr kumimoji="1" lang="ja-JP" altLang="ja-JP" sz="1400">
              <a:solidFill>
                <a:schemeClr val="dk1"/>
              </a:solidFill>
              <a:effectLst/>
              <a:latin typeface="+mn-lt"/>
              <a:ea typeface="+mn-ea"/>
              <a:cs typeface="+mn-cs"/>
            </a:rPr>
            <a:t>基金積立金や返礼品に要する費用</a:t>
          </a:r>
          <a:r>
            <a:rPr kumimoji="1" lang="ja-JP" altLang="en-US" sz="1400">
              <a:solidFill>
                <a:schemeClr val="dk1"/>
              </a:solidFill>
              <a:effectLst/>
              <a:latin typeface="+mn-lt"/>
              <a:ea typeface="+mn-ea"/>
              <a:cs typeface="+mn-cs"/>
            </a:rPr>
            <a:t>が増加していることが要因と</a:t>
          </a:r>
          <a:r>
            <a:rPr kumimoji="1" lang="ja-JP" altLang="ja-JP" sz="1400">
              <a:solidFill>
                <a:schemeClr val="dk1"/>
              </a:solidFill>
              <a:effectLst/>
              <a:latin typeface="+mn-lt"/>
              <a:ea typeface="+mn-ea"/>
              <a:cs typeface="+mn-cs"/>
            </a:rPr>
            <a:t>なっている。公債費に関しては合併特例債を活用した施設整備等を進めたことから、</a:t>
          </a:r>
          <a:r>
            <a:rPr kumimoji="1" lang="ja-JP" altLang="en-US" sz="1400">
              <a:solidFill>
                <a:schemeClr val="dk1"/>
              </a:solidFill>
              <a:effectLst/>
              <a:latin typeface="+mn-lt"/>
              <a:ea typeface="+mn-ea"/>
              <a:cs typeface="+mn-cs"/>
            </a:rPr>
            <a:t>令和４年度まで</a:t>
          </a:r>
          <a:r>
            <a:rPr kumimoji="1" lang="ja-JP" altLang="ja-JP" sz="1400">
              <a:solidFill>
                <a:schemeClr val="dk1"/>
              </a:solidFill>
              <a:effectLst/>
              <a:latin typeface="+mn-lt"/>
              <a:ea typeface="+mn-ea"/>
              <a:cs typeface="+mn-cs"/>
            </a:rPr>
            <a:t>類似団体平均を上回ってい</a:t>
          </a:r>
          <a:r>
            <a:rPr kumimoji="1" lang="ja-JP" altLang="en-US" sz="1400">
              <a:solidFill>
                <a:schemeClr val="dk1"/>
              </a:solidFill>
              <a:effectLst/>
              <a:latin typeface="+mn-lt"/>
              <a:ea typeface="+mn-ea"/>
              <a:cs typeface="+mn-cs"/>
            </a:rPr>
            <a:t>た</a:t>
          </a:r>
          <a:r>
            <a:rPr kumimoji="1" lang="ja-JP" altLang="ja-JP" sz="1400">
              <a:solidFill>
                <a:schemeClr val="dk1"/>
              </a:solidFill>
              <a:effectLst/>
              <a:latin typeface="+mn-lt"/>
              <a:ea typeface="+mn-ea"/>
              <a:cs typeface="+mn-cs"/>
            </a:rPr>
            <a:t>が、合併特例債の償還終了に伴い、減少傾向となって</a:t>
          </a:r>
          <a:r>
            <a:rPr kumimoji="1" lang="ja-JP" altLang="en-US" sz="1400">
              <a:solidFill>
                <a:schemeClr val="dk1"/>
              </a:solidFill>
              <a:effectLst/>
              <a:latin typeface="+mn-lt"/>
              <a:ea typeface="+mn-ea"/>
              <a:cs typeface="+mn-cs"/>
            </a:rPr>
            <a:t>おり、令和５年度には類似団体平均を下回り、令和６年度もその傾向は続いている</a:t>
          </a:r>
          <a:r>
            <a:rPr kumimoji="1" lang="ja-JP" altLang="ja-JP" sz="1400">
              <a:solidFill>
                <a:schemeClr val="dk1"/>
              </a:solidFill>
              <a:effectLst/>
              <a:latin typeface="+mn-lt"/>
              <a:ea typeface="+mn-ea"/>
              <a:cs typeface="+mn-cs"/>
            </a:rPr>
            <a:t>。その一方で、農林水産業費や土木費は類似団体平均を下回っている。農林水産業費については当市の産業構造が、土木費については市の管理する交通インフラ等が比較的小規模である特徴が影響しているとみられる。</a:t>
          </a:r>
          <a:endParaRPr lang="ja-JP" altLang="ja-JP" sz="18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三重県志摩市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平成２５年度以降黒字で推移し、平成２９年度に赤字に転じて以降、赤字となり、令和３年度においては黒字となったが、大型の普通建設事業の実施と繰出金の増、また算入公債費の減少に伴う普通交付税等の歳入減により、令和４年度以降、再び赤字に転じ</a:t>
          </a:r>
          <a:r>
            <a:rPr kumimoji="1" lang="ja-JP" altLang="en-US" sz="1200">
              <a:solidFill>
                <a:schemeClr val="dk1"/>
              </a:solidFill>
              <a:effectLst/>
              <a:latin typeface="+mn-lt"/>
              <a:ea typeface="+mn-ea"/>
              <a:cs typeface="+mn-cs"/>
            </a:rPr>
            <a:t>たが、令和６年度においては、ふるさと応援寄附金の増加等に伴い、財政調整基金の残高も増加し、実質単年度収支も黒字となった</a:t>
          </a:r>
          <a:r>
            <a:rPr kumimoji="1" lang="ja-JP" altLang="ja-JP" sz="1200">
              <a:solidFill>
                <a:schemeClr val="dk1"/>
              </a:solidFill>
              <a:effectLst/>
              <a:latin typeface="+mn-lt"/>
              <a:ea typeface="+mn-ea"/>
              <a:cs typeface="+mn-cs"/>
            </a:rPr>
            <a:t>。</a:t>
          </a:r>
          <a:endParaRPr lang="ja-JP" altLang="ja-JP" sz="16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三重県志摩市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年度も全ての会計で赤字は発生していない。</a:t>
          </a:r>
          <a:endParaRPr lang="ja-JP" altLang="ja-JP" sz="1400">
            <a:effectLst/>
          </a:endParaRPr>
        </a:p>
        <a:p>
          <a:r>
            <a:rPr kumimoji="1" lang="ja-JP" altLang="ja-JP" sz="1100">
              <a:solidFill>
                <a:schemeClr val="dk1"/>
              </a:solidFill>
              <a:effectLst/>
              <a:latin typeface="+mn-lt"/>
              <a:ea typeface="+mn-ea"/>
              <a:cs typeface="+mn-cs"/>
            </a:rPr>
            <a:t>ただし、病院事業会計については、公立病院として地域特有のニーズに応じ、災害医療、救急医療等の不採算医療を提供するという役割上、どうしても一定額の一般会計繰出金に依存するという構造がある。財政状況の厳しい中、将来的にこれ以上の赤字補塡を継続することが困難になることが十分に想定され、経営状況が更に悪化した場合、赤字に転じる可能性が大きいことから、令和６年度から新たに策定した経営強化プランに基づき経営改善を図るべく収入改善・経費節減の取組を進めており、今後もその取組を継続していく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29073157</v>
      </c>
      <c r="BO4" s="449"/>
      <c r="BP4" s="449"/>
      <c r="BQ4" s="449"/>
      <c r="BR4" s="449"/>
      <c r="BS4" s="449"/>
      <c r="BT4" s="449"/>
      <c r="BU4" s="450"/>
      <c r="BV4" s="448">
        <v>28666160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5.3</v>
      </c>
      <c r="CU4" s="589"/>
      <c r="CV4" s="589"/>
      <c r="CW4" s="589"/>
      <c r="CX4" s="589"/>
      <c r="CY4" s="589"/>
      <c r="CZ4" s="589"/>
      <c r="DA4" s="590"/>
      <c r="DB4" s="588">
        <v>4.5</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28238127</v>
      </c>
      <c r="BO5" s="420"/>
      <c r="BP5" s="420"/>
      <c r="BQ5" s="420"/>
      <c r="BR5" s="420"/>
      <c r="BS5" s="420"/>
      <c r="BT5" s="420"/>
      <c r="BU5" s="421"/>
      <c r="BV5" s="419">
        <v>27953653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93.6</v>
      </c>
      <c r="CU5" s="417"/>
      <c r="CV5" s="417"/>
      <c r="CW5" s="417"/>
      <c r="CX5" s="417"/>
      <c r="CY5" s="417"/>
      <c r="CZ5" s="417"/>
      <c r="DA5" s="418"/>
      <c r="DB5" s="416">
        <v>96.8</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835030</v>
      </c>
      <c r="BO6" s="420"/>
      <c r="BP6" s="420"/>
      <c r="BQ6" s="420"/>
      <c r="BR6" s="420"/>
      <c r="BS6" s="420"/>
      <c r="BT6" s="420"/>
      <c r="BU6" s="421"/>
      <c r="BV6" s="419">
        <v>712507</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93.8</v>
      </c>
      <c r="CU6" s="563"/>
      <c r="CV6" s="563"/>
      <c r="CW6" s="563"/>
      <c r="CX6" s="563"/>
      <c r="CY6" s="563"/>
      <c r="CZ6" s="563"/>
      <c r="DA6" s="564"/>
      <c r="DB6" s="562">
        <v>97.3</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34330</v>
      </c>
      <c r="BO7" s="420"/>
      <c r="BP7" s="420"/>
      <c r="BQ7" s="420"/>
      <c r="BR7" s="420"/>
      <c r="BS7" s="420"/>
      <c r="BT7" s="420"/>
      <c r="BU7" s="421"/>
      <c r="BV7" s="419">
        <v>16921</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14977243</v>
      </c>
      <c r="CU7" s="420"/>
      <c r="CV7" s="420"/>
      <c r="CW7" s="420"/>
      <c r="CX7" s="420"/>
      <c r="CY7" s="420"/>
      <c r="CZ7" s="420"/>
      <c r="DA7" s="421"/>
      <c r="DB7" s="419">
        <v>15464700</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800700</v>
      </c>
      <c r="BO8" s="420"/>
      <c r="BP8" s="420"/>
      <c r="BQ8" s="420"/>
      <c r="BR8" s="420"/>
      <c r="BS8" s="420"/>
      <c r="BT8" s="420"/>
      <c r="BU8" s="421"/>
      <c r="BV8" s="419">
        <v>695586</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0.4</v>
      </c>
      <c r="CU8" s="523"/>
      <c r="CV8" s="523"/>
      <c r="CW8" s="523"/>
      <c r="CX8" s="523"/>
      <c r="CY8" s="523"/>
      <c r="CZ8" s="523"/>
      <c r="DA8" s="524"/>
      <c r="DB8" s="522">
        <v>0.39</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46057</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104</v>
      </c>
      <c r="AV9" s="478"/>
      <c r="AW9" s="478"/>
      <c r="AX9" s="478"/>
      <c r="AY9" s="433" t="s">
        <v>111</v>
      </c>
      <c r="AZ9" s="434"/>
      <c r="BA9" s="434"/>
      <c r="BB9" s="434"/>
      <c r="BC9" s="434"/>
      <c r="BD9" s="434"/>
      <c r="BE9" s="434"/>
      <c r="BF9" s="434"/>
      <c r="BG9" s="434"/>
      <c r="BH9" s="434"/>
      <c r="BI9" s="434"/>
      <c r="BJ9" s="434"/>
      <c r="BK9" s="434"/>
      <c r="BL9" s="434"/>
      <c r="BM9" s="435"/>
      <c r="BN9" s="419">
        <v>105114</v>
      </c>
      <c r="BO9" s="420"/>
      <c r="BP9" s="420"/>
      <c r="BQ9" s="420"/>
      <c r="BR9" s="420"/>
      <c r="BS9" s="420"/>
      <c r="BT9" s="420"/>
      <c r="BU9" s="421"/>
      <c r="BV9" s="419">
        <v>-279024</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12.3</v>
      </c>
      <c r="CU9" s="417"/>
      <c r="CV9" s="417"/>
      <c r="CW9" s="417"/>
      <c r="CX9" s="417"/>
      <c r="CY9" s="417"/>
      <c r="CZ9" s="417"/>
      <c r="DA9" s="418"/>
      <c r="DB9" s="416">
        <v>16.5</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50341</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104</v>
      </c>
      <c r="AV10" s="478"/>
      <c r="AW10" s="478"/>
      <c r="AX10" s="478"/>
      <c r="AY10" s="433" t="s">
        <v>115</v>
      </c>
      <c r="AZ10" s="434"/>
      <c r="BA10" s="434"/>
      <c r="BB10" s="434"/>
      <c r="BC10" s="434"/>
      <c r="BD10" s="434"/>
      <c r="BE10" s="434"/>
      <c r="BF10" s="434"/>
      <c r="BG10" s="434"/>
      <c r="BH10" s="434"/>
      <c r="BI10" s="434"/>
      <c r="BJ10" s="434"/>
      <c r="BK10" s="434"/>
      <c r="BL10" s="434"/>
      <c r="BM10" s="435"/>
      <c r="BN10" s="419">
        <v>874540</v>
      </c>
      <c r="BO10" s="420"/>
      <c r="BP10" s="420"/>
      <c r="BQ10" s="420"/>
      <c r="BR10" s="420"/>
      <c r="BS10" s="420"/>
      <c r="BT10" s="420"/>
      <c r="BU10" s="421"/>
      <c r="BV10" s="419">
        <v>1029550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44110</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579302</v>
      </c>
      <c r="BO12" s="420"/>
      <c r="BP12" s="420"/>
      <c r="BQ12" s="420"/>
      <c r="BR12" s="420"/>
      <c r="BS12" s="420"/>
      <c r="BT12" s="420"/>
      <c r="BU12" s="421"/>
      <c r="BV12" s="419">
        <v>790623</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43516</v>
      </c>
      <c r="S13" s="507"/>
      <c r="T13" s="507"/>
      <c r="U13" s="507"/>
      <c r="V13" s="508"/>
      <c r="W13" s="509" t="s">
        <v>131</v>
      </c>
      <c r="X13" s="405"/>
      <c r="Y13" s="405"/>
      <c r="Z13" s="405"/>
      <c r="AA13" s="405"/>
      <c r="AB13" s="406"/>
      <c r="AC13" s="372">
        <v>1663</v>
      </c>
      <c r="AD13" s="373"/>
      <c r="AE13" s="373"/>
      <c r="AF13" s="373"/>
      <c r="AG13" s="374"/>
      <c r="AH13" s="372">
        <v>2084</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400352</v>
      </c>
      <c r="BO13" s="420"/>
      <c r="BP13" s="420"/>
      <c r="BQ13" s="420"/>
      <c r="BR13" s="420"/>
      <c r="BS13" s="420"/>
      <c r="BT13" s="420"/>
      <c r="BU13" s="421"/>
      <c r="BV13" s="419">
        <v>-40097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7.6</v>
      </c>
      <c r="CU13" s="417"/>
      <c r="CV13" s="417"/>
      <c r="CW13" s="417"/>
      <c r="CX13" s="417"/>
      <c r="CY13" s="417"/>
      <c r="CZ13" s="417"/>
      <c r="DA13" s="418"/>
      <c r="DB13" s="416">
        <v>8.8000000000000007</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45114</v>
      </c>
      <c r="S14" s="507"/>
      <c r="T14" s="507"/>
      <c r="U14" s="507"/>
      <c r="V14" s="508"/>
      <c r="W14" s="510"/>
      <c r="X14" s="408"/>
      <c r="Y14" s="408"/>
      <c r="Z14" s="408"/>
      <c r="AA14" s="408"/>
      <c r="AB14" s="409"/>
      <c r="AC14" s="499">
        <v>8.1</v>
      </c>
      <c r="AD14" s="500"/>
      <c r="AE14" s="500"/>
      <c r="AF14" s="500"/>
      <c r="AG14" s="501"/>
      <c r="AH14" s="499">
        <v>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12.7</v>
      </c>
      <c r="CU14" s="517"/>
      <c r="CV14" s="517"/>
      <c r="CW14" s="517"/>
      <c r="CX14" s="517"/>
      <c r="CY14" s="517"/>
      <c r="CZ14" s="517"/>
      <c r="DA14" s="518"/>
      <c r="DB14" s="516">
        <v>15.4</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44603</v>
      </c>
      <c r="S15" s="507"/>
      <c r="T15" s="507"/>
      <c r="U15" s="507"/>
      <c r="V15" s="508"/>
      <c r="W15" s="509" t="s">
        <v>137</v>
      </c>
      <c r="X15" s="405"/>
      <c r="Y15" s="405"/>
      <c r="Z15" s="405"/>
      <c r="AA15" s="405"/>
      <c r="AB15" s="406"/>
      <c r="AC15" s="372">
        <v>3674</v>
      </c>
      <c r="AD15" s="373"/>
      <c r="AE15" s="373"/>
      <c r="AF15" s="373"/>
      <c r="AG15" s="374"/>
      <c r="AH15" s="372">
        <v>4358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5612556</v>
      </c>
      <c r="BO15" s="449"/>
      <c r="BP15" s="449"/>
      <c r="BQ15" s="449"/>
      <c r="BR15" s="449"/>
      <c r="BS15" s="449"/>
      <c r="BT15" s="449"/>
      <c r="BU15" s="450"/>
      <c r="BV15" s="448">
        <v>5627851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17.8</v>
      </c>
      <c r="AD16" s="500"/>
      <c r="AE16" s="500"/>
      <c r="AF16" s="500"/>
      <c r="AG16" s="501"/>
      <c r="AH16" s="499">
        <v>18.7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13473966</v>
      </c>
      <c r="BO16" s="420"/>
      <c r="BP16" s="420"/>
      <c r="BQ16" s="420"/>
      <c r="BR16" s="420"/>
      <c r="BS16" s="420"/>
      <c r="BT16" s="420"/>
      <c r="BU16" s="421"/>
      <c r="BV16" s="419">
        <v>13917341</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15302</v>
      </c>
      <c r="AD17" s="373"/>
      <c r="AE17" s="373"/>
      <c r="AF17" s="373"/>
      <c r="AG17" s="374"/>
      <c r="AH17" s="372">
        <v>16841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7079278</v>
      </c>
      <c r="BO17" s="420"/>
      <c r="BP17" s="420"/>
      <c r="BQ17" s="420"/>
      <c r="BR17" s="420"/>
      <c r="BS17" s="420"/>
      <c r="BT17" s="420"/>
      <c r="BU17" s="421"/>
      <c r="BV17" s="419">
        <v>7091449</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178.93</v>
      </c>
      <c r="M18" s="472"/>
      <c r="N18" s="472"/>
      <c r="O18" s="472"/>
      <c r="P18" s="472"/>
      <c r="Q18" s="472"/>
      <c r="R18" s="473"/>
      <c r="S18" s="473"/>
      <c r="T18" s="473"/>
      <c r="U18" s="473"/>
      <c r="V18" s="474"/>
      <c r="W18" s="490"/>
      <c r="X18" s="491"/>
      <c r="Y18" s="491"/>
      <c r="Z18" s="491"/>
      <c r="AA18" s="491"/>
      <c r="AB18" s="515"/>
      <c r="AC18" s="389">
        <v>74.099999999999994</v>
      </c>
      <c r="AD18" s="390"/>
      <c r="AE18" s="390"/>
      <c r="AF18" s="390"/>
      <c r="AG18" s="475"/>
      <c r="AH18" s="389">
        <v>72.3</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14416673</v>
      </c>
      <c r="BO18" s="420"/>
      <c r="BP18" s="420"/>
      <c r="BQ18" s="420"/>
      <c r="BR18" s="420"/>
      <c r="BS18" s="420"/>
      <c r="BT18" s="420"/>
      <c r="BU18" s="421"/>
      <c r="BV18" s="419">
        <v>15213128</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257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18433852</v>
      </c>
      <c r="BO19" s="420"/>
      <c r="BP19" s="420"/>
      <c r="BQ19" s="420"/>
      <c r="BR19" s="420"/>
      <c r="BS19" s="420"/>
      <c r="BT19" s="420"/>
      <c r="BU19" s="421"/>
      <c r="BV19" s="419">
        <v>19542853</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19568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18203819</v>
      </c>
      <c r="BO22" s="449"/>
      <c r="BP22" s="449"/>
      <c r="BQ22" s="449"/>
      <c r="BR22" s="449"/>
      <c r="BS22" s="449"/>
      <c r="BT22" s="449"/>
      <c r="BU22" s="450"/>
      <c r="BV22" s="448">
        <v>18341254</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11458860</v>
      </c>
      <c r="BO23" s="420"/>
      <c r="BP23" s="420"/>
      <c r="BQ23" s="420"/>
      <c r="BR23" s="420"/>
      <c r="BS23" s="420"/>
      <c r="BT23" s="420"/>
      <c r="BU23" s="421"/>
      <c r="BV23" s="419">
        <v>11940539</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9000</v>
      </c>
      <c r="R24" s="373"/>
      <c r="S24" s="373"/>
      <c r="T24" s="373"/>
      <c r="U24" s="373"/>
      <c r="V24" s="374"/>
      <c r="W24" s="462"/>
      <c r="X24" s="399"/>
      <c r="Y24" s="400"/>
      <c r="Z24" s="375" t="s">
        <v>162</v>
      </c>
      <c r="AA24" s="376"/>
      <c r="AB24" s="376"/>
      <c r="AC24" s="376"/>
      <c r="AD24" s="376"/>
      <c r="AE24" s="376"/>
      <c r="AF24" s="376"/>
      <c r="AG24" s="377"/>
      <c r="AH24" s="372">
        <v>581</v>
      </c>
      <c r="AI24" s="373"/>
      <c r="AJ24" s="373"/>
      <c r="AK24" s="373"/>
      <c r="AL24" s="374"/>
      <c r="AM24" s="372">
        <v>1808653</v>
      </c>
      <c r="AN24" s="373"/>
      <c r="AO24" s="373"/>
      <c r="AP24" s="373"/>
      <c r="AQ24" s="373"/>
      <c r="AR24" s="374"/>
      <c r="AS24" s="372">
        <v>3113</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10262233</v>
      </c>
      <c r="BO24" s="420"/>
      <c r="BP24" s="420"/>
      <c r="BQ24" s="420"/>
      <c r="BR24" s="420"/>
      <c r="BS24" s="420"/>
      <c r="BT24" s="420"/>
      <c r="BU24" s="421"/>
      <c r="BV24" s="419">
        <v>9518936</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7000</v>
      </c>
      <c r="R25" s="373"/>
      <c r="S25" s="373"/>
      <c r="T25" s="373"/>
      <c r="U25" s="373"/>
      <c r="V25" s="374"/>
      <c r="W25" s="462"/>
      <c r="X25" s="399"/>
      <c r="Y25" s="400"/>
      <c r="Z25" s="375" t="s">
        <v>165</v>
      </c>
      <c r="AA25" s="376"/>
      <c r="AB25" s="376"/>
      <c r="AC25" s="376"/>
      <c r="AD25" s="376"/>
      <c r="AE25" s="376"/>
      <c r="AF25" s="376"/>
      <c r="AG25" s="377"/>
      <c r="AH25" s="372">
        <v>145</v>
      </c>
      <c r="AI25" s="373"/>
      <c r="AJ25" s="373"/>
      <c r="AK25" s="373"/>
      <c r="AL25" s="374"/>
      <c r="AM25" s="372">
        <v>436595</v>
      </c>
      <c r="AN25" s="373"/>
      <c r="AO25" s="373"/>
      <c r="AP25" s="373"/>
      <c r="AQ25" s="373"/>
      <c r="AR25" s="374"/>
      <c r="AS25" s="372">
        <v>3011</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1036715</v>
      </c>
      <c r="BO25" s="449"/>
      <c r="BP25" s="449"/>
      <c r="BQ25" s="449"/>
      <c r="BR25" s="449"/>
      <c r="BS25" s="449"/>
      <c r="BT25" s="449"/>
      <c r="BU25" s="450"/>
      <c r="BV25" s="448">
        <v>594564</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6000</v>
      </c>
      <c r="R26" s="373"/>
      <c r="S26" s="373"/>
      <c r="T26" s="373"/>
      <c r="U26" s="373"/>
      <c r="V26" s="374"/>
      <c r="W26" s="462"/>
      <c r="X26" s="399"/>
      <c r="Y26" s="400"/>
      <c r="Z26" s="375" t="s">
        <v>168</v>
      </c>
      <c r="AA26" s="430"/>
      <c r="AB26" s="430"/>
      <c r="AC26" s="430"/>
      <c r="AD26" s="430"/>
      <c r="AE26" s="430"/>
      <c r="AF26" s="430"/>
      <c r="AG26" s="431"/>
      <c r="AH26" s="372">
        <v>42</v>
      </c>
      <c r="AI26" s="373"/>
      <c r="AJ26" s="373"/>
      <c r="AK26" s="373"/>
      <c r="AL26" s="374"/>
      <c r="AM26" s="372">
        <v>125664</v>
      </c>
      <c r="AN26" s="373"/>
      <c r="AO26" s="373"/>
      <c r="AP26" s="373"/>
      <c r="AQ26" s="373"/>
      <c r="AR26" s="374"/>
      <c r="AS26" s="372">
        <v>2992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4700</v>
      </c>
      <c r="R27" s="373"/>
      <c r="S27" s="373"/>
      <c r="T27" s="373"/>
      <c r="U27" s="373"/>
      <c r="V27" s="374"/>
      <c r="W27" s="462"/>
      <c r="X27" s="399"/>
      <c r="Y27" s="400"/>
      <c r="Z27" s="375" t="s">
        <v>171</v>
      </c>
      <c r="AA27" s="376"/>
      <c r="AB27" s="376"/>
      <c r="AC27" s="376"/>
      <c r="AD27" s="376"/>
      <c r="AE27" s="376"/>
      <c r="AF27" s="376"/>
      <c r="AG27" s="377"/>
      <c r="AH27" s="372">
        <v>56</v>
      </c>
      <c r="AI27" s="373"/>
      <c r="AJ27" s="373"/>
      <c r="AK27" s="373"/>
      <c r="AL27" s="374"/>
      <c r="AM27" s="372">
        <v>176890</v>
      </c>
      <c r="AN27" s="373"/>
      <c r="AO27" s="373"/>
      <c r="AP27" s="373"/>
      <c r="AQ27" s="373"/>
      <c r="AR27" s="374"/>
      <c r="AS27" s="372">
        <v>3159</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3990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3385144</v>
      </c>
      <c r="BO28" s="449"/>
      <c r="BP28" s="449"/>
      <c r="BQ28" s="449"/>
      <c r="BR28" s="449"/>
      <c r="BS28" s="449"/>
      <c r="BT28" s="449"/>
      <c r="BU28" s="450"/>
      <c r="BV28" s="448">
        <v>3089906</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16</v>
      </c>
      <c r="M29" s="373"/>
      <c r="N29" s="373"/>
      <c r="O29" s="373"/>
      <c r="P29" s="374"/>
      <c r="Q29" s="372">
        <v>3700</v>
      </c>
      <c r="R29" s="373"/>
      <c r="S29" s="373"/>
      <c r="T29" s="373"/>
      <c r="U29" s="373"/>
      <c r="V29" s="374"/>
      <c r="W29" s="463"/>
      <c r="X29" s="464"/>
      <c r="Y29" s="465"/>
      <c r="Z29" s="375" t="s">
        <v>177</v>
      </c>
      <c r="AA29" s="376"/>
      <c r="AB29" s="376"/>
      <c r="AC29" s="376"/>
      <c r="AD29" s="376"/>
      <c r="AE29" s="376"/>
      <c r="AF29" s="376"/>
      <c r="AG29" s="377"/>
      <c r="AH29" s="372">
        <v>637</v>
      </c>
      <c r="AI29" s="373"/>
      <c r="AJ29" s="373"/>
      <c r="AK29" s="373"/>
      <c r="AL29" s="374"/>
      <c r="AM29" s="372">
        <v>1985543</v>
      </c>
      <c r="AN29" s="373"/>
      <c r="AO29" s="373"/>
      <c r="AP29" s="373"/>
      <c r="AQ29" s="373"/>
      <c r="AR29" s="374"/>
      <c r="AS29" s="372">
        <v>3117</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55570</v>
      </c>
      <c r="BO29" s="420"/>
      <c r="BP29" s="420"/>
      <c r="BQ29" s="420"/>
      <c r="BR29" s="420"/>
      <c r="BS29" s="420"/>
      <c r="BT29" s="420"/>
      <c r="BU29" s="421"/>
      <c r="BV29" s="419">
        <v>49869</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3657164</v>
      </c>
      <c r="BO30" s="454"/>
      <c r="BP30" s="454"/>
      <c r="BQ30" s="454"/>
      <c r="BR30" s="454"/>
      <c r="BS30" s="454"/>
      <c r="BT30" s="454"/>
      <c r="BU30" s="455"/>
      <c r="BV30" s="453">
        <v>3941503</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志摩広域行政組合（一般会計）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19</v>
      </c>
      <c r="CP34" s="367"/>
      <c r="CQ34" s="368" t="str">
        <f>IF('各会計、関係団体の財政状況及び健全化判断比率'!BS7="","",'各会計、関係団体の財政状況及び健全化判断比率'!BS7)</f>
        <v>志摩まちづくり株式会社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住宅新築資金等貸付事業特別会計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志摩広域行政組合（才庭寮特別会計）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f t="shared" si="0"/>
        <v>8</v>
      </c>
      <c r="AN36" s="367"/>
      <c r="AO36" s="368" t="str">
        <f>IF('各会計、関係団体の財政状況及び健全化判断比率'!B33="","",'各会計、関係団体の財政状況及び健全化判断比率'!B33)</f>
        <v>病院事業会計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志摩広域行政組合（ともやま苑特別会計）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志摩広域行政組合（福祉センター）</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三重県市町総合事務組合（一般会計）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三重県市町総合事務組合（共同研修特別会計）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15</v>
      </c>
      <c r="BX40" s="367"/>
      <c r="BY40" s="368" t="str">
        <f>IF('各会計、関係団体の財政状況及び健全化判断比率'!B74="","",'各会計、関係団体の財政状況及び健全化判断比率'!B74)</f>
        <v>三重県市町総合事務組合（デジタル地図特別会計）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16</v>
      </c>
      <c r="BX41" s="367"/>
      <c r="BY41" s="368" t="str">
        <f>IF('各会計、関係団体の財政状況及び健全化判断比率'!B75="","",'各会計、関係団体の財政状況及び健全化判断比率'!B75)</f>
        <v>三重県市町総合事務組合（物品特別会計）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17</v>
      </c>
      <c r="BX42" s="367"/>
      <c r="BY42" s="368" t="str">
        <f>IF('各会計、関係団体の財政状況及び健全化判断比率'!B76="","",'各会計、関係団体の財政状況及び健全化判断比率'!B76)</f>
        <v>三重県市町総合事務組合（退職手当特別会計）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18</v>
      </c>
      <c r="BX43" s="367"/>
      <c r="BY43" s="368" t="str">
        <f>IF('各会計、関係団体の財政状況及び健全化判断比率'!B77="","",'各会計、関係団体の財政状況及び健全化判断比率'!B77)</f>
        <v>三重県市町総合事務組合（消防救急無線特別会計）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k4sf9vadQyVkrAITdDZUAWP8fJduSznalVNqlvKoD8LDo6F3lysIbQM9VynHE98Xe7gIvZDWrqIM5D+55fIG4g==" saltValue="HIGd5YSUxNL7marJFX7fP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534</v>
      </c>
      <c r="D34" s="1151"/>
      <c r="E34" s="1152"/>
      <c r="F34" s="32">
        <v>9.7799999999999994</v>
      </c>
      <c r="G34" s="33">
        <v>10.95</v>
      </c>
      <c r="H34" s="33">
        <v>12.76</v>
      </c>
      <c r="I34" s="33">
        <v>14.23</v>
      </c>
      <c r="J34" s="34">
        <v>16.559999999999999</v>
      </c>
      <c r="K34" s="22"/>
      <c r="L34" s="22"/>
      <c r="M34" s="22"/>
      <c r="N34" s="22"/>
      <c r="O34" s="22"/>
      <c r="P34" s="22"/>
    </row>
    <row r="35" spans="1:16" ht="39" customHeight="1" x14ac:dyDescent="0.2">
      <c r="A35" s="22"/>
      <c r="B35" s="35"/>
      <c r="C35" s="1145" t="s">
        <v>535</v>
      </c>
      <c r="D35" s="1146"/>
      <c r="E35" s="1147"/>
      <c r="F35" s="36">
        <v>3.01</v>
      </c>
      <c r="G35" s="37">
        <v>5.58</v>
      </c>
      <c r="H35" s="37">
        <v>6.09</v>
      </c>
      <c r="I35" s="37">
        <v>4.4800000000000004</v>
      </c>
      <c r="J35" s="38">
        <v>5.33</v>
      </c>
      <c r="K35" s="22"/>
      <c r="L35" s="22"/>
      <c r="M35" s="22"/>
      <c r="N35" s="22"/>
      <c r="O35" s="22"/>
      <c r="P35" s="22"/>
    </row>
    <row r="36" spans="1:16" ht="39" customHeight="1" x14ac:dyDescent="0.2">
      <c r="A36" s="22"/>
      <c r="B36" s="35"/>
      <c r="C36" s="1145" t="s">
        <v>536</v>
      </c>
      <c r="D36" s="1146"/>
      <c r="E36" s="1147"/>
      <c r="F36" s="36">
        <v>1.59</v>
      </c>
      <c r="G36" s="37">
        <v>1.91</v>
      </c>
      <c r="H36" s="37">
        <v>2.14</v>
      </c>
      <c r="I36" s="37">
        <v>0.1</v>
      </c>
      <c r="J36" s="38">
        <v>1.1499999999999999</v>
      </c>
      <c r="K36" s="22"/>
      <c r="L36" s="22"/>
      <c r="M36" s="22"/>
      <c r="N36" s="22"/>
      <c r="O36" s="22"/>
      <c r="P36" s="22"/>
    </row>
    <row r="37" spans="1:16" ht="39" customHeight="1" x14ac:dyDescent="0.2">
      <c r="A37" s="22"/>
      <c r="B37" s="35"/>
      <c r="C37" s="1145" t="s">
        <v>537</v>
      </c>
      <c r="D37" s="1146"/>
      <c r="E37" s="1147"/>
      <c r="F37" s="36">
        <v>1.01</v>
      </c>
      <c r="G37" s="37">
        <v>0.79</v>
      </c>
      <c r="H37" s="37">
        <v>0.47</v>
      </c>
      <c r="I37" s="37">
        <v>0.79</v>
      </c>
      <c r="J37" s="38">
        <v>0.93</v>
      </c>
      <c r="K37" s="22"/>
      <c r="L37" s="22"/>
      <c r="M37" s="22"/>
      <c r="N37" s="22"/>
      <c r="O37" s="22"/>
      <c r="P37" s="22"/>
    </row>
    <row r="38" spans="1:16" ht="39" customHeight="1" x14ac:dyDescent="0.2">
      <c r="A38" s="22"/>
      <c r="B38" s="35"/>
      <c r="C38" s="1145" t="s">
        <v>538</v>
      </c>
      <c r="D38" s="1146"/>
      <c r="E38" s="1147"/>
      <c r="F38" s="36">
        <v>0.27</v>
      </c>
      <c r="G38" s="37">
        <v>0.26</v>
      </c>
      <c r="H38" s="37">
        <v>0.26</v>
      </c>
      <c r="I38" s="37">
        <v>0.28000000000000003</v>
      </c>
      <c r="J38" s="38">
        <v>0.27</v>
      </c>
      <c r="K38" s="22"/>
      <c r="L38" s="22"/>
      <c r="M38" s="22"/>
      <c r="N38" s="22"/>
      <c r="O38" s="22"/>
      <c r="P38" s="22"/>
    </row>
    <row r="39" spans="1:16" ht="39" customHeight="1" x14ac:dyDescent="0.2">
      <c r="A39" s="22"/>
      <c r="B39" s="35"/>
      <c r="C39" s="1145" t="s">
        <v>539</v>
      </c>
      <c r="D39" s="1146"/>
      <c r="E39" s="1147"/>
      <c r="F39" s="36">
        <v>0.43</v>
      </c>
      <c r="G39" s="37">
        <v>0.65</v>
      </c>
      <c r="H39" s="37">
        <v>0.73</v>
      </c>
      <c r="I39" s="37">
        <v>0.56000000000000005</v>
      </c>
      <c r="J39" s="38">
        <v>0.27</v>
      </c>
      <c r="K39" s="22"/>
      <c r="L39" s="22"/>
      <c r="M39" s="22"/>
      <c r="N39" s="22"/>
      <c r="O39" s="22"/>
      <c r="P39" s="22"/>
    </row>
    <row r="40" spans="1:16" ht="39" customHeight="1" x14ac:dyDescent="0.2">
      <c r="A40" s="22"/>
      <c r="B40" s="35"/>
      <c r="C40" s="1145" t="s">
        <v>540</v>
      </c>
      <c r="D40" s="1146"/>
      <c r="E40" s="1147"/>
      <c r="F40" s="36">
        <v>7.0000000000000007E-2</v>
      </c>
      <c r="G40" s="37">
        <v>0.08</v>
      </c>
      <c r="H40" s="37">
        <v>0.09</v>
      </c>
      <c r="I40" s="37">
        <v>1.89</v>
      </c>
      <c r="J40" s="38">
        <v>0.13</v>
      </c>
      <c r="K40" s="22"/>
      <c r="L40" s="22"/>
      <c r="M40" s="22"/>
      <c r="N40" s="22"/>
      <c r="O40" s="22"/>
      <c r="P40" s="22"/>
    </row>
    <row r="41" spans="1:16" ht="39" customHeight="1" x14ac:dyDescent="0.2">
      <c r="A41" s="22"/>
      <c r="B41" s="35"/>
      <c r="C41" s="1145" t="s">
        <v>541</v>
      </c>
      <c r="D41" s="1146"/>
      <c r="E41" s="1147"/>
      <c r="F41" s="36">
        <v>0.01</v>
      </c>
      <c r="G41" s="37">
        <v>0</v>
      </c>
      <c r="H41" s="37">
        <v>0</v>
      </c>
      <c r="I41" s="37">
        <v>0.01</v>
      </c>
      <c r="J41" s="38">
        <v>0.01</v>
      </c>
      <c r="K41" s="22"/>
      <c r="L41" s="22"/>
      <c r="M41" s="22"/>
      <c r="N41" s="22"/>
      <c r="O41" s="22"/>
      <c r="P41" s="22"/>
    </row>
    <row r="42" spans="1:16" ht="39" customHeight="1" x14ac:dyDescent="0.2">
      <c r="A42" s="22"/>
      <c r="B42" s="39"/>
      <c r="C42" s="1145" t="s">
        <v>542</v>
      </c>
      <c r="D42" s="1146"/>
      <c r="E42" s="1147"/>
      <c r="F42" s="36" t="s">
        <v>488</v>
      </c>
      <c r="G42" s="37" t="s">
        <v>488</v>
      </c>
      <c r="H42" s="37" t="s">
        <v>488</v>
      </c>
      <c r="I42" s="37" t="s">
        <v>488</v>
      </c>
      <c r="J42" s="38" t="s">
        <v>488</v>
      </c>
      <c r="K42" s="22"/>
      <c r="L42" s="22"/>
      <c r="M42" s="22"/>
      <c r="N42" s="22"/>
      <c r="O42" s="22"/>
      <c r="P42" s="22"/>
    </row>
    <row r="43" spans="1:16" ht="39" customHeight="1" thickBot="1" x14ac:dyDescent="0.25">
      <c r="A43" s="22"/>
      <c r="B43" s="40"/>
      <c r="C43" s="1148" t="s">
        <v>543</v>
      </c>
      <c r="D43" s="1149"/>
      <c r="E43" s="1150"/>
      <c r="F43" s="41" t="s">
        <v>488</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IcIQsCONnsgPAsE6U6hvS7G6+OJzaf+kEFpPS4xC2kGBWqj6FixZReSOTcX8HvE0lMdvTyGPV+8SbpLok/gWGg==" saltValue="rUhW7WkJrI0V4iGMOwTa3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4645</v>
      </c>
      <c r="L45" s="60">
        <v>4334</v>
      </c>
      <c r="M45" s="60">
        <v>3885</v>
      </c>
      <c r="N45" s="60">
        <v>3318</v>
      </c>
      <c r="O45" s="61">
        <v>2367</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2">
      <c r="A48" s="48"/>
      <c r="B48" s="1178"/>
      <c r="C48" s="1179"/>
      <c r="D48" s="62"/>
      <c r="E48" s="1155" t="s">
        <v>13</v>
      </c>
      <c r="F48" s="1155"/>
      <c r="G48" s="1155"/>
      <c r="H48" s="1155"/>
      <c r="I48" s="1155"/>
      <c r="J48" s="1156"/>
      <c r="K48" s="63">
        <v>338</v>
      </c>
      <c r="L48" s="64">
        <v>319</v>
      </c>
      <c r="M48" s="64">
        <v>362</v>
      </c>
      <c r="N48" s="64">
        <v>310</v>
      </c>
      <c r="O48" s="65">
        <v>298</v>
      </c>
      <c r="P48" s="48"/>
      <c r="Q48" s="48"/>
      <c r="R48" s="48"/>
      <c r="S48" s="48"/>
      <c r="T48" s="48"/>
      <c r="U48" s="48"/>
    </row>
    <row r="49" spans="1:21" ht="30.75" customHeight="1" x14ac:dyDescent="0.2">
      <c r="A49" s="48"/>
      <c r="B49" s="1178"/>
      <c r="C49" s="1179"/>
      <c r="D49" s="62"/>
      <c r="E49" s="1155" t="s">
        <v>14</v>
      </c>
      <c r="F49" s="1155"/>
      <c r="G49" s="1155"/>
      <c r="H49" s="1155"/>
      <c r="I49" s="1155"/>
      <c r="J49" s="1156"/>
      <c r="K49" s="63">
        <v>232</v>
      </c>
      <c r="L49" s="64">
        <v>95</v>
      </c>
      <c r="M49" s="64">
        <v>10</v>
      </c>
      <c r="N49" s="64">
        <v>8</v>
      </c>
      <c r="O49" s="65">
        <v>4</v>
      </c>
      <c r="P49" s="48"/>
      <c r="Q49" s="48"/>
      <c r="R49" s="48"/>
      <c r="S49" s="48"/>
      <c r="T49" s="48"/>
      <c r="U49" s="48"/>
    </row>
    <row r="50" spans="1:21" ht="30.75" customHeight="1" x14ac:dyDescent="0.2">
      <c r="A50" s="48"/>
      <c r="B50" s="1178"/>
      <c r="C50" s="1179"/>
      <c r="D50" s="62"/>
      <c r="E50" s="1155" t="s">
        <v>15</v>
      </c>
      <c r="F50" s="1155"/>
      <c r="G50" s="1155"/>
      <c r="H50" s="1155"/>
      <c r="I50" s="1155"/>
      <c r="J50" s="1156"/>
      <c r="K50" s="63">
        <v>0</v>
      </c>
      <c r="L50" s="64">
        <v>0</v>
      </c>
      <c r="M50" s="64">
        <v>0</v>
      </c>
      <c r="N50" s="64">
        <v>0</v>
      </c>
      <c r="O50" s="65">
        <v>0</v>
      </c>
      <c r="P50" s="48"/>
      <c r="Q50" s="48"/>
      <c r="R50" s="48"/>
      <c r="S50" s="48"/>
      <c r="T50" s="48"/>
      <c r="U50" s="48"/>
    </row>
    <row r="51" spans="1:21" ht="30.75" customHeight="1" x14ac:dyDescent="0.2">
      <c r="A51" s="48"/>
      <c r="B51" s="1180"/>
      <c r="C51" s="1181"/>
      <c r="D51" s="66"/>
      <c r="E51" s="1155" t="s">
        <v>16</v>
      </c>
      <c r="F51" s="1155"/>
      <c r="G51" s="1155"/>
      <c r="H51" s="1155"/>
      <c r="I51" s="1155"/>
      <c r="J51" s="1156"/>
      <c r="K51" s="63">
        <v>0</v>
      </c>
      <c r="L51" s="64" t="s">
        <v>488</v>
      </c>
      <c r="M51" s="64" t="s">
        <v>488</v>
      </c>
      <c r="N51" s="64" t="s">
        <v>488</v>
      </c>
      <c r="O51" s="65" t="s">
        <v>488</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3827</v>
      </c>
      <c r="L52" s="64">
        <v>3505</v>
      </c>
      <c r="M52" s="64">
        <v>3014</v>
      </c>
      <c r="N52" s="64">
        <v>2642</v>
      </c>
      <c r="O52" s="65">
        <v>1922</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1388</v>
      </c>
      <c r="L53" s="69">
        <v>1243</v>
      </c>
      <c r="M53" s="69">
        <v>1243</v>
      </c>
      <c r="N53" s="69">
        <v>994</v>
      </c>
      <c r="O53" s="70">
        <v>747</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IKKzCvWV0TzqdH/ybkKHGW63A+4/mJi2VjWWwC7t6ZTaNaaL9ySqRWaytMkKRV1I7FtojWO93pGyrtaG6hnRA==" saltValue="kmyq9JyHkIeR8f0YN4+Sj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96" t="s">
        <v>30</v>
      </c>
      <c r="C41" s="1197"/>
      <c r="D41" s="105"/>
      <c r="E41" s="1198" t="s">
        <v>31</v>
      </c>
      <c r="F41" s="1198"/>
      <c r="G41" s="1198"/>
      <c r="H41" s="1199"/>
      <c r="I41" s="343">
        <v>24586</v>
      </c>
      <c r="J41" s="344">
        <v>21868</v>
      </c>
      <c r="K41" s="344">
        <v>20243</v>
      </c>
      <c r="L41" s="344">
        <v>19218</v>
      </c>
      <c r="M41" s="345">
        <v>19018</v>
      </c>
    </row>
    <row r="42" spans="2:13" ht="27.75" customHeight="1" x14ac:dyDescent="0.2">
      <c r="B42" s="1186"/>
      <c r="C42" s="1187"/>
      <c r="D42" s="106"/>
      <c r="E42" s="1190" t="s">
        <v>32</v>
      </c>
      <c r="F42" s="1190"/>
      <c r="G42" s="1190"/>
      <c r="H42" s="1191"/>
      <c r="I42" s="346" t="s">
        <v>488</v>
      </c>
      <c r="J42" s="347" t="s">
        <v>488</v>
      </c>
      <c r="K42" s="347" t="s">
        <v>488</v>
      </c>
      <c r="L42" s="347" t="s">
        <v>488</v>
      </c>
      <c r="M42" s="348" t="s">
        <v>488</v>
      </c>
    </row>
    <row r="43" spans="2:13" ht="27.75" customHeight="1" x14ac:dyDescent="0.2">
      <c r="B43" s="1186"/>
      <c r="C43" s="1187"/>
      <c r="D43" s="106"/>
      <c r="E43" s="1190" t="s">
        <v>33</v>
      </c>
      <c r="F43" s="1190"/>
      <c r="G43" s="1190"/>
      <c r="H43" s="1191"/>
      <c r="I43" s="346">
        <v>2722</v>
      </c>
      <c r="J43" s="347">
        <v>2341</v>
      </c>
      <c r="K43" s="347">
        <v>1968</v>
      </c>
      <c r="L43" s="347">
        <v>1659</v>
      </c>
      <c r="M43" s="348">
        <v>1549</v>
      </c>
    </row>
    <row r="44" spans="2:13" ht="27.75" customHeight="1" x14ac:dyDescent="0.2">
      <c r="B44" s="1186"/>
      <c r="C44" s="1187"/>
      <c r="D44" s="106"/>
      <c r="E44" s="1190" t="s">
        <v>34</v>
      </c>
      <c r="F44" s="1190"/>
      <c r="G44" s="1190"/>
      <c r="H44" s="1191"/>
      <c r="I44" s="346">
        <v>338</v>
      </c>
      <c r="J44" s="347">
        <v>199</v>
      </c>
      <c r="K44" s="347">
        <v>16</v>
      </c>
      <c r="L44" s="347">
        <v>5</v>
      </c>
      <c r="M44" s="348" t="s">
        <v>488</v>
      </c>
    </row>
    <row r="45" spans="2:13" ht="27.75" customHeight="1" x14ac:dyDescent="0.2">
      <c r="B45" s="1186"/>
      <c r="C45" s="1187"/>
      <c r="D45" s="106"/>
      <c r="E45" s="1190" t="s">
        <v>35</v>
      </c>
      <c r="F45" s="1190"/>
      <c r="G45" s="1190"/>
      <c r="H45" s="1191"/>
      <c r="I45" s="346">
        <v>4128</v>
      </c>
      <c r="J45" s="347">
        <v>4584</v>
      </c>
      <c r="K45" s="347">
        <v>4472</v>
      </c>
      <c r="L45" s="347">
        <v>4426</v>
      </c>
      <c r="M45" s="348">
        <v>4423</v>
      </c>
    </row>
    <row r="46" spans="2:13" ht="27.75" customHeight="1" x14ac:dyDescent="0.2">
      <c r="B46" s="1186"/>
      <c r="C46" s="1187"/>
      <c r="D46" s="107"/>
      <c r="E46" s="1190" t="s">
        <v>36</v>
      </c>
      <c r="F46" s="1190"/>
      <c r="G46" s="1190"/>
      <c r="H46" s="1191"/>
      <c r="I46" s="346" t="s">
        <v>488</v>
      </c>
      <c r="J46" s="347" t="s">
        <v>488</v>
      </c>
      <c r="K46" s="347" t="s">
        <v>488</v>
      </c>
      <c r="L46" s="347" t="s">
        <v>488</v>
      </c>
      <c r="M46" s="348" t="s">
        <v>488</v>
      </c>
    </row>
    <row r="47" spans="2:13" ht="27.75" customHeight="1" x14ac:dyDescent="0.2">
      <c r="B47" s="1186"/>
      <c r="C47" s="1187"/>
      <c r="D47" s="108"/>
      <c r="E47" s="1200" t="s">
        <v>37</v>
      </c>
      <c r="F47" s="1201"/>
      <c r="G47" s="1201"/>
      <c r="H47" s="1202"/>
      <c r="I47" s="346" t="s">
        <v>488</v>
      </c>
      <c r="J47" s="347" t="s">
        <v>488</v>
      </c>
      <c r="K47" s="347" t="s">
        <v>488</v>
      </c>
      <c r="L47" s="347" t="s">
        <v>488</v>
      </c>
      <c r="M47" s="348" t="s">
        <v>488</v>
      </c>
    </row>
    <row r="48" spans="2:13" ht="27.75" customHeight="1" x14ac:dyDescent="0.2">
      <c r="B48" s="1186"/>
      <c r="C48" s="1187"/>
      <c r="D48" s="106"/>
      <c r="E48" s="1190" t="s">
        <v>38</v>
      </c>
      <c r="F48" s="1190"/>
      <c r="G48" s="1190"/>
      <c r="H48" s="1191"/>
      <c r="I48" s="346" t="s">
        <v>488</v>
      </c>
      <c r="J48" s="347" t="s">
        <v>488</v>
      </c>
      <c r="K48" s="347" t="s">
        <v>488</v>
      </c>
      <c r="L48" s="347" t="s">
        <v>488</v>
      </c>
      <c r="M48" s="348" t="s">
        <v>488</v>
      </c>
    </row>
    <row r="49" spans="2:13" ht="27.75" customHeight="1" x14ac:dyDescent="0.2">
      <c r="B49" s="1188"/>
      <c r="C49" s="1189"/>
      <c r="D49" s="106"/>
      <c r="E49" s="1190" t="s">
        <v>39</v>
      </c>
      <c r="F49" s="1190"/>
      <c r="G49" s="1190"/>
      <c r="H49" s="1191"/>
      <c r="I49" s="346" t="s">
        <v>488</v>
      </c>
      <c r="J49" s="347" t="s">
        <v>488</v>
      </c>
      <c r="K49" s="347" t="s">
        <v>488</v>
      </c>
      <c r="L49" s="347" t="s">
        <v>488</v>
      </c>
      <c r="M49" s="348" t="s">
        <v>488</v>
      </c>
    </row>
    <row r="50" spans="2:13" ht="27.75" customHeight="1" x14ac:dyDescent="0.2">
      <c r="B50" s="1184" t="s">
        <v>40</v>
      </c>
      <c r="C50" s="1185"/>
      <c r="D50" s="109"/>
      <c r="E50" s="1190" t="s">
        <v>41</v>
      </c>
      <c r="F50" s="1190"/>
      <c r="G50" s="1190"/>
      <c r="H50" s="1191"/>
      <c r="I50" s="346">
        <v>5950</v>
      </c>
      <c r="J50" s="347">
        <v>6303</v>
      </c>
      <c r="K50" s="347">
        <v>6358</v>
      </c>
      <c r="L50" s="347">
        <v>6763</v>
      </c>
      <c r="M50" s="348">
        <v>7328</v>
      </c>
    </row>
    <row r="51" spans="2:13" ht="27.75" customHeight="1" x14ac:dyDescent="0.2">
      <c r="B51" s="1186"/>
      <c r="C51" s="1187"/>
      <c r="D51" s="106"/>
      <c r="E51" s="1190" t="s">
        <v>42</v>
      </c>
      <c r="F51" s="1190"/>
      <c r="G51" s="1190"/>
      <c r="H51" s="1191"/>
      <c r="I51" s="346">
        <v>52</v>
      </c>
      <c r="J51" s="347">
        <v>36</v>
      </c>
      <c r="K51" s="347">
        <v>28</v>
      </c>
      <c r="L51" s="347">
        <v>23</v>
      </c>
      <c r="M51" s="348">
        <v>32</v>
      </c>
    </row>
    <row r="52" spans="2:13" ht="27.75" customHeight="1" x14ac:dyDescent="0.2">
      <c r="B52" s="1188"/>
      <c r="C52" s="1189"/>
      <c r="D52" s="106"/>
      <c r="E52" s="1190" t="s">
        <v>43</v>
      </c>
      <c r="F52" s="1190"/>
      <c r="G52" s="1190"/>
      <c r="H52" s="1191"/>
      <c r="I52" s="346">
        <v>20907</v>
      </c>
      <c r="J52" s="347">
        <v>18617</v>
      </c>
      <c r="K52" s="347">
        <v>17086</v>
      </c>
      <c r="L52" s="347">
        <v>16538</v>
      </c>
      <c r="M52" s="348">
        <v>15969</v>
      </c>
    </row>
    <row r="53" spans="2:13" ht="27.75" customHeight="1" thickBot="1" x14ac:dyDescent="0.25">
      <c r="B53" s="1192" t="s">
        <v>19</v>
      </c>
      <c r="C53" s="1193"/>
      <c r="D53" s="110"/>
      <c r="E53" s="1194" t="s">
        <v>44</v>
      </c>
      <c r="F53" s="1194"/>
      <c r="G53" s="1194"/>
      <c r="H53" s="1195"/>
      <c r="I53" s="349">
        <v>4864</v>
      </c>
      <c r="J53" s="350">
        <v>4036</v>
      </c>
      <c r="K53" s="350">
        <v>3227</v>
      </c>
      <c r="L53" s="350">
        <v>1984</v>
      </c>
      <c r="M53" s="351">
        <v>1660</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Y2XTS2/IXKGVUeXAPVNJhG8aheR+ZDvNTAFVvdyxS5BL7+aNJ6ghMgnnIlQOY42WL0H5Cz6vun+dGoAFjDLgKg==" saltValue="sby3NE75hIs9J4qAcyPsj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11" t="s">
        <v>46</v>
      </c>
      <c r="D55" s="1211"/>
      <c r="E55" s="1212"/>
      <c r="F55" s="352">
        <v>2851</v>
      </c>
      <c r="G55" s="352">
        <v>3090</v>
      </c>
      <c r="H55" s="353">
        <v>3385</v>
      </c>
    </row>
    <row r="56" spans="2:8" ht="52.5" customHeight="1" x14ac:dyDescent="0.2">
      <c r="B56" s="122"/>
      <c r="C56" s="1213" t="s">
        <v>47</v>
      </c>
      <c r="D56" s="1213"/>
      <c r="E56" s="1214"/>
      <c r="F56" s="354">
        <v>52</v>
      </c>
      <c r="G56" s="354">
        <v>50</v>
      </c>
      <c r="H56" s="355">
        <v>56</v>
      </c>
    </row>
    <row r="57" spans="2:8" ht="53.25" customHeight="1" x14ac:dyDescent="0.2">
      <c r="B57" s="122"/>
      <c r="C57" s="1215" t="s">
        <v>48</v>
      </c>
      <c r="D57" s="1215"/>
      <c r="E57" s="1216"/>
      <c r="F57" s="356">
        <v>4227</v>
      </c>
      <c r="G57" s="356">
        <v>3942</v>
      </c>
      <c r="H57" s="357">
        <v>3657</v>
      </c>
    </row>
    <row r="58" spans="2:8" ht="45.75" customHeight="1" x14ac:dyDescent="0.2">
      <c r="B58" s="123"/>
      <c r="C58" s="1203" t="s">
        <v>567</v>
      </c>
      <c r="D58" s="1204"/>
      <c r="E58" s="1205"/>
      <c r="F58" s="358">
        <v>1822</v>
      </c>
      <c r="G58" s="358">
        <v>2004</v>
      </c>
      <c r="H58" s="359">
        <v>2245</v>
      </c>
    </row>
    <row r="59" spans="2:8" ht="45.75" customHeight="1" x14ac:dyDescent="0.2">
      <c r="B59" s="123"/>
      <c r="C59" s="1203" t="s">
        <v>568</v>
      </c>
      <c r="D59" s="1204"/>
      <c r="E59" s="1205"/>
      <c r="F59" s="358">
        <v>1642</v>
      </c>
      <c r="G59" s="358">
        <v>1208</v>
      </c>
      <c r="H59" s="359">
        <v>612</v>
      </c>
    </row>
    <row r="60" spans="2:8" ht="45.75" customHeight="1" x14ac:dyDescent="0.2">
      <c r="B60" s="123"/>
      <c r="C60" s="1203" t="s">
        <v>569</v>
      </c>
      <c r="D60" s="1204"/>
      <c r="E60" s="1205"/>
      <c r="F60" s="358">
        <v>241</v>
      </c>
      <c r="G60" s="358">
        <v>236</v>
      </c>
      <c r="H60" s="359">
        <v>231</v>
      </c>
    </row>
    <row r="61" spans="2:8" ht="45.75" customHeight="1" x14ac:dyDescent="0.2">
      <c r="B61" s="123"/>
      <c r="C61" s="1203" t="s">
        <v>570</v>
      </c>
      <c r="D61" s="1204"/>
      <c r="E61" s="1205"/>
      <c r="F61" s="358">
        <v>148</v>
      </c>
      <c r="G61" s="358">
        <v>148</v>
      </c>
      <c r="H61" s="359">
        <v>148</v>
      </c>
    </row>
    <row r="62" spans="2:8" ht="45.75" customHeight="1" thickBot="1" x14ac:dyDescent="0.25">
      <c r="B62" s="124"/>
      <c r="C62" s="1206" t="s">
        <v>571</v>
      </c>
      <c r="D62" s="1207"/>
      <c r="E62" s="1208"/>
      <c r="F62" s="360">
        <v>144</v>
      </c>
      <c r="G62" s="360">
        <v>144</v>
      </c>
      <c r="H62" s="361">
        <v>144</v>
      </c>
    </row>
    <row r="63" spans="2:8" ht="52.5" customHeight="1" thickBot="1" x14ac:dyDescent="0.25">
      <c r="B63" s="125"/>
      <c r="C63" s="1209" t="s">
        <v>49</v>
      </c>
      <c r="D63" s="1209"/>
      <c r="E63" s="1210"/>
      <c r="F63" s="362">
        <v>7130</v>
      </c>
      <c r="G63" s="362">
        <v>7081</v>
      </c>
      <c r="H63" s="363">
        <v>7098</v>
      </c>
    </row>
    <row r="64" spans="2:8" ht="13" x14ac:dyDescent="0.2"/>
  </sheetData>
  <sheetProtection algorithmName="SHA-512" hashValue="Ju+Iu4CoUnfYiZ32Pu/FXUlTfhQhDkYw4Hm9s1yEykgWJGNZ76RewDCpQ7JW548uUYiRN5NAFMwBpfd/3znZ9A==" saltValue="JVvfjtztx2uvjnUUUUiR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20642</v>
      </c>
      <c r="E3" s="144"/>
      <c r="F3" s="145">
        <v>92632</v>
      </c>
      <c r="G3" s="146"/>
      <c r="H3" s="147"/>
    </row>
    <row r="4" spans="1:8" x14ac:dyDescent="0.2">
      <c r="A4" s="148"/>
      <c r="B4" s="149"/>
      <c r="C4" s="150"/>
      <c r="D4" s="151">
        <v>15447</v>
      </c>
      <c r="E4" s="152"/>
      <c r="F4" s="153">
        <v>47978</v>
      </c>
      <c r="G4" s="154"/>
      <c r="H4" s="155"/>
    </row>
    <row r="5" spans="1:8" x14ac:dyDescent="0.2">
      <c r="A5" s="136" t="s">
        <v>520</v>
      </c>
      <c r="B5" s="141"/>
      <c r="C5" s="142"/>
      <c r="D5" s="143">
        <v>26828</v>
      </c>
      <c r="E5" s="144"/>
      <c r="F5" s="145">
        <v>96469</v>
      </c>
      <c r="G5" s="146"/>
      <c r="H5" s="147"/>
    </row>
    <row r="6" spans="1:8" x14ac:dyDescent="0.2">
      <c r="A6" s="148"/>
      <c r="B6" s="149"/>
      <c r="C6" s="150"/>
      <c r="D6" s="151">
        <v>17052</v>
      </c>
      <c r="E6" s="152"/>
      <c r="F6" s="153">
        <v>49775</v>
      </c>
      <c r="G6" s="154"/>
      <c r="H6" s="155"/>
    </row>
    <row r="7" spans="1:8" x14ac:dyDescent="0.2">
      <c r="A7" s="136" t="s">
        <v>521</v>
      </c>
      <c r="B7" s="141"/>
      <c r="C7" s="142"/>
      <c r="D7" s="143">
        <v>56696</v>
      </c>
      <c r="E7" s="144"/>
      <c r="F7" s="145">
        <v>85743</v>
      </c>
      <c r="G7" s="146"/>
      <c r="H7" s="147"/>
    </row>
    <row r="8" spans="1:8" x14ac:dyDescent="0.2">
      <c r="A8" s="148"/>
      <c r="B8" s="149"/>
      <c r="C8" s="150"/>
      <c r="D8" s="151">
        <v>34325</v>
      </c>
      <c r="E8" s="152"/>
      <c r="F8" s="153">
        <v>45231</v>
      </c>
      <c r="G8" s="154"/>
      <c r="H8" s="155"/>
    </row>
    <row r="9" spans="1:8" x14ac:dyDescent="0.2">
      <c r="A9" s="136" t="s">
        <v>522</v>
      </c>
      <c r="B9" s="141"/>
      <c r="C9" s="142"/>
      <c r="D9" s="143">
        <v>58545</v>
      </c>
      <c r="E9" s="144"/>
      <c r="F9" s="145">
        <v>92509</v>
      </c>
      <c r="G9" s="146"/>
      <c r="H9" s="147"/>
    </row>
    <row r="10" spans="1:8" x14ac:dyDescent="0.2">
      <c r="A10" s="148"/>
      <c r="B10" s="149"/>
      <c r="C10" s="150"/>
      <c r="D10" s="151">
        <v>44687</v>
      </c>
      <c r="E10" s="152"/>
      <c r="F10" s="153">
        <v>52274</v>
      </c>
      <c r="G10" s="154"/>
      <c r="H10" s="155"/>
    </row>
    <row r="11" spans="1:8" x14ac:dyDescent="0.2">
      <c r="A11" s="136" t="s">
        <v>523</v>
      </c>
      <c r="B11" s="141"/>
      <c r="C11" s="142"/>
      <c r="D11" s="143">
        <v>55395</v>
      </c>
      <c r="E11" s="144"/>
      <c r="F11" s="145">
        <v>98544</v>
      </c>
      <c r="G11" s="146"/>
      <c r="H11" s="147"/>
    </row>
    <row r="12" spans="1:8" x14ac:dyDescent="0.2">
      <c r="A12" s="148"/>
      <c r="B12" s="149"/>
      <c r="C12" s="156"/>
      <c r="D12" s="151">
        <v>34495</v>
      </c>
      <c r="E12" s="152"/>
      <c r="F12" s="153">
        <v>55816</v>
      </c>
      <c r="G12" s="154"/>
      <c r="H12" s="155"/>
    </row>
    <row r="13" spans="1:8" x14ac:dyDescent="0.2">
      <c r="A13" s="136"/>
      <c r="B13" s="141"/>
      <c r="C13" s="157"/>
      <c r="D13" s="158">
        <v>43621</v>
      </c>
      <c r="E13" s="159"/>
      <c r="F13" s="160">
        <v>93179</v>
      </c>
      <c r="G13" s="161"/>
      <c r="H13" s="147"/>
    </row>
    <row r="14" spans="1:8" x14ac:dyDescent="0.2">
      <c r="A14" s="148"/>
      <c r="B14" s="149"/>
      <c r="C14" s="150"/>
      <c r="D14" s="151">
        <v>29201</v>
      </c>
      <c r="E14" s="152"/>
      <c r="F14" s="153">
        <v>50215</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3.03</v>
      </c>
      <c r="C19" s="162">
        <f>ROUND(VALUE(SUBSTITUTE(実質収支比率等に係る経年分析!G$48,"▲","-")),2)</f>
        <v>5.59</v>
      </c>
      <c r="D19" s="162">
        <f>ROUND(VALUE(SUBSTITUTE(実質収支比率等に係る経年分析!H$48,"▲","-")),2)</f>
        <v>6.11</v>
      </c>
      <c r="E19" s="162">
        <f>ROUND(VALUE(SUBSTITUTE(実質収支比率等に係る経年分析!I$48,"▲","-")),2)</f>
        <v>4.5</v>
      </c>
      <c r="F19" s="162">
        <f>ROUND(VALUE(SUBSTITUTE(実質収支比率等に係る経年分析!J$48,"▲","-")),2)</f>
        <v>5.35</v>
      </c>
    </row>
    <row r="20" spans="1:11" x14ac:dyDescent="0.2">
      <c r="A20" s="162" t="s">
        <v>53</v>
      </c>
      <c r="B20" s="162">
        <f>ROUND(VALUE(SUBSTITUTE(実質収支比率等に係る経年分析!F$47,"▲","-")),2)</f>
        <v>17.649999999999999</v>
      </c>
      <c r="C20" s="162">
        <f>ROUND(VALUE(SUBSTITUTE(実質収支比率等に係る経年分析!G$47,"▲","-")),2)</f>
        <v>17.84</v>
      </c>
      <c r="D20" s="162">
        <f>ROUND(VALUE(SUBSTITUTE(実質収支比率等に係る経年分析!H$47,"▲","-")),2)</f>
        <v>17.87</v>
      </c>
      <c r="E20" s="162">
        <f>ROUND(VALUE(SUBSTITUTE(実質収支比率等に係る経年分析!I$47,"▲","-")),2)</f>
        <v>19.98</v>
      </c>
      <c r="F20" s="162">
        <f>ROUND(VALUE(SUBSTITUTE(実質収支比率等に係る経年分析!J$47,"▲","-")),2)</f>
        <v>22.6</v>
      </c>
    </row>
    <row r="21" spans="1:11" x14ac:dyDescent="0.2">
      <c r="A21" s="162" t="s">
        <v>54</v>
      </c>
      <c r="B21" s="162">
        <f>IF(ISNUMBER(VALUE(SUBSTITUTE(実質収支比率等に係る経年分析!F$49,"▲","-"))),ROUND(VALUE(SUBSTITUTE(実質収支比率等に係る経年分析!F$49,"▲","-")),2),NA())</f>
        <v>-5.12</v>
      </c>
      <c r="C21" s="162">
        <f>IF(ISNUMBER(VALUE(SUBSTITUTE(実質収支比率等に係る経年分析!G$49,"▲","-"))),ROUND(VALUE(SUBSTITUTE(実質収支比率等に係る経年分析!G$49,"▲","-")),2),NA())</f>
        <v>2.99</v>
      </c>
      <c r="D21" s="162">
        <f>IF(ISNUMBER(VALUE(SUBSTITUTE(実質収支比率等に係る経年分析!H$49,"▲","-"))),ROUND(VALUE(SUBSTITUTE(実質収支比率等に係る経年分析!H$49,"▲","-")),2),NA())</f>
        <v>-0.8</v>
      </c>
      <c r="E21" s="162">
        <f>IF(ISNUMBER(VALUE(SUBSTITUTE(実質収支比率等に係る経年分析!I$49,"▲","-"))),ROUND(VALUE(SUBSTITUTE(実質収支比率等に係る経年分析!I$49,"▲","-")),2),NA())</f>
        <v>-0.26</v>
      </c>
      <c r="F21" s="162">
        <f>IF(ISNUMBER(VALUE(SUBSTITUTE(実質収支比率等に係る経年分析!J$49,"▲","-"))),ROUND(VALUE(SUBSTITUTE(実質収支比率等に係る経年分析!J$49,"▲","-")),2),NA())</f>
        <v>2.67</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住宅新築資金等貸付事業特別会計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x14ac:dyDescent="0.2">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7.0000000000000007E-2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0.08</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0.09</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1.89</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0.13</v>
      </c>
    </row>
    <row r="31" spans="1:11" x14ac:dyDescent="0.2">
      <c r="A31" s="163" t="str">
        <f>IF(連結実質赤字比率に係る赤字・黒字の構成分析!C$39="",NA(),連結実質赤字比率に係る赤字・黒字の構成分析!C$39)</f>
        <v>病院事業会計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0.43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0.65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0.73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0.56000000000000005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0.27</v>
      </c>
    </row>
    <row r="32" spans="1:11" x14ac:dyDescent="0.2">
      <c r="A32" s="163" t="str">
        <f>IF(連結実質赤字比率に係る赤字・黒字の構成分析!C$38="",NA(),連結実質赤字比率に係る赤字・黒字の構成分析!C$38)</f>
        <v>下水道事業会計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0.27</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0.28000000000000003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0.27</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1.01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0.79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0.47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0.79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0.93</v>
      </c>
    </row>
    <row r="34" spans="1:16" x14ac:dyDescent="0.2">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1.59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1.91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2.14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1.1499999999999999</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3.01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5.58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6.09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4.4800000000000004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5.33</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9.7799999999999994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10.95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12.76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14.23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16.559999999999999</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3827</v>
      </c>
      <c r="E42" s="164"/>
      <c r="F42" s="164"/>
      <c r="G42" s="164">
        <f>'実質公債費比率（分子）の構造'!L$52</f>
        <v>3505</v>
      </c>
      <c r="H42" s="164"/>
      <c r="I42" s="164"/>
      <c r="J42" s="164">
        <f>'実質公債費比率（分子）の構造'!M$52</f>
        <v>3014</v>
      </c>
      <c r="K42" s="164"/>
      <c r="L42" s="164"/>
      <c r="M42" s="164">
        <f>'実質公債費比率（分子）の構造'!N$52</f>
        <v>2642</v>
      </c>
      <c r="N42" s="164"/>
      <c r="O42" s="164"/>
      <c r="P42" s="164">
        <f>'実質公債費比率（分子）の構造'!O$52</f>
        <v>1922</v>
      </c>
    </row>
    <row r="43" spans="1:16" x14ac:dyDescent="0.2">
      <c r="A43" s="164" t="s">
        <v>16</v>
      </c>
      <c r="B43" s="164">
        <f>'実質公債費比率（分子）の構造'!K$51</f>
        <v>0</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2">
      <c r="A45" s="164" t="s">
        <v>63</v>
      </c>
      <c r="B45" s="164">
        <f>'実質公債費比率（分子）の構造'!K$49</f>
        <v>232</v>
      </c>
      <c r="C45" s="164"/>
      <c r="D45" s="164"/>
      <c r="E45" s="164">
        <f>'実質公債費比率（分子）の構造'!L$49</f>
        <v>95</v>
      </c>
      <c r="F45" s="164"/>
      <c r="G45" s="164"/>
      <c r="H45" s="164">
        <f>'実質公債費比率（分子）の構造'!M$49</f>
        <v>10</v>
      </c>
      <c r="I45" s="164"/>
      <c r="J45" s="164"/>
      <c r="K45" s="164">
        <f>'実質公債費比率（分子）の構造'!N$49</f>
        <v>8</v>
      </c>
      <c r="L45" s="164"/>
      <c r="M45" s="164"/>
      <c r="N45" s="164">
        <f>'実質公債費比率（分子）の構造'!O$49</f>
        <v>4</v>
      </c>
      <c r="O45" s="164"/>
      <c r="P45" s="164"/>
    </row>
    <row r="46" spans="1:16" x14ac:dyDescent="0.2">
      <c r="A46" s="164" t="s">
        <v>64</v>
      </c>
      <c r="B46" s="164">
        <f>'実質公債費比率（分子）の構造'!K$48</f>
        <v>338</v>
      </c>
      <c r="C46" s="164"/>
      <c r="D46" s="164"/>
      <c r="E46" s="164">
        <f>'実質公債費比率（分子）の構造'!L$48</f>
        <v>319</v>
      </c>
      <c r="F46" s="164"/>
      <c r="G46" s="164"/>
      <c r="H46" s="164">
        <f>'実質公債費比率（分子）の構造'!M$48</f>
        <v>362</v>
      </c>
      <c r="I46" s="164"/>
      <c r="J46" s="164"/>
      <c r="K46" s="164">
        <f>'実質公債費比率（分子）の構造'!N$48</f>
        <v>310</v>
      </c>
      <c r="L46" s="164"/>
      <c r="M46" s="164"/>
      <c r="N46" s="164">
        <f>'実質公債費比率（分子）の構造'!O$48</f>
        <v>298</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4645</v>
      </c>
      <c r="C49" s="164"/>
      <c r="D49" s="164"/>
      <c r="E49" s="164">
        <f>'実質公債費比率（分子）の構造'!L$45</f>
        <v>4334</v>
      </c>
      <c r="F49" s="164"/>
      <c r="G49" s="164"/>
      <c r="H49" s="164">
        <f>'実質公債費比率（分子）の構造'!M$45</f>
        <v>3885</v>
      </c>
      <c r="I49" s="164"/>
      <c r="J49" s="164"/>
      <c r="K49" s="164">
        <f>'実質公債費比率（分子）の構造'!N$45</f>
        <v>3318</v>
      </c>
      <c r="L49" s="164"/>
      <c r="M49" s="164"/>
      <c r="N49" s="164">
        <f>'実質公債費比率（分子）の構造'!O$45</f>
        <v>2367</v>
      </c>
      <c r="O49" s="164"/>
      <c r="P49" s="164"/>
    </row>
    <row r="50" spans="1:16" x14ac:dyDescent="0.2">
      <c r="A50" s="164" t="s">
        <v>67</v>
      </c>
      <c r="B50" s="164" t="e">
        <f>NA()</f>
        <v>#N/A</v>
      </c>
      <c r="C50" s="164">
        <f>IF(ISNUMBER('実質公債費比率（分子）の構造'!K$53),'実質公債費比率（分子）の構造'!K$53,NA())</f>
        <v>1388</v>
      </c>
      <c r="D50" s="164" t="e">
        <f>NA()</f>
        <v>#N/A</v>
      </c>
      <c r="E50" s="164" t="e">
        <f>NA()</f>
        <v>#N/A</v>
      </c>
      <c r="F50" s="164">
        <f>IF(ISNUMBER('実質公債費比率（分子）の構造'!L$53),'実質公債費比率（分子）の構造'!L$53,NA())</f>
        <v>1243</v>
      </c>
      <c r="G50" s="164" t="e">
        <f>NA()</f>
        <v>#N/A</v>
      </c>
      <c r="H50" s="164" t="e">
        <f>NA()</f>
        <v>#N/A</v>
      </c>
      <c r="I50" s="164">
        <f>IF(ISNUMBER('実質公債費比率（分子）の構造'!M$53),'実質公債費比率（分子）の構造'!M$53,NA())</f>
        <v>1243</v>
      </c>
      <c r="J50" s="164" t="e">
        <f>NA()</f>
        <v>#N/A</v>
      </c>
      <c r="K50" s="164" t="e">
        <f>NA()</f>
        <v>#N/A</v>
      </c>
      <c r="L50" s="164">
        <f>IF(ISNUMBER('実質公債費比率（分子）の構造'!N$53),'実質公債費比率（分子）の構造'!N$53,NA())</f>
        <v>994</v>
      </c>
      <c r="M50" s="164" t="e">
        <f>NA()</f>
        <v>#N/A</v>
      </c>
      <c r="N50" s="164" t="e">
        <f>NA()</f>
        <v>#N/A</v>
      </c>
      <c r="O50" s="164">
        <f>IF(ISNUMBER('実質公債費比率（分子）の構造'!O$53),'実質公債費比率（分子）の構造'!O$53,NA())</f>
        <v>747</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20907</v>
      </c>
      <c r="E56" s="163"/>
      <c r="F56" s="163"/>
      <c r="G56" s="163">
        <f>'将来負担比率（分子）の構造'!J$52</f>
        <v>18617</v>
      </c>
      <c r="H56" s="163"/>
      <c r="I56" s="163"/>
      <c r="J56" s="163">
        <f>'将来負担比率（分子）の構造'!K$52</f>
        <v>17086</v>
      </c>
      <c r="K56" s="163"/>
      <c r="L56" s="163"/>
      <c r="M56" s="163">
        <f>'将来負担比率（分子）の構造'!L$52</f>
        <v>16538</v>
      </c>
      <c r="N56" s="163"/>
      <c r="O56" s="163"/>
      <c r="P56" s="163">
        <f>'将来負担比率（分子）の構造'!M$52</f>
        <v>15969</v>
      </c>
    </row>
    <row r="57" spans="1:16" x14ac:dyDescent="0.2">
      <c r="A57" s="163" t="s">
        <v>42</v>
      </c>
      <c r="B57" s="163"/>
      <c r="C57" s="163"/>
      <c r="D57" s="163">
        <f>'将来負担比率（分子）の構造'!I$51</f>
        <v>52</v>
      </c>
      <c r="E57" s="163"/>
      <c r="F57" s="163"/>
      <c r="G57" s="163">
        <f>'将来負担比率（分子）の構造'!J$51</f>
        <v>36</v>
      </c>
      <c r="H57" s="163"/>
      <c r="I57" s="163"/>
      <c r="J57" s="163">
        <f>'将来負担比率（分子）の構造'!K$51</f>
        <v>28</v>
      </c>
      <c r="K57" s="163"/>
      <c r="L57" s="163"/>
      <c r="M57" s="163">
        <f>'将来負担比率（分子）の構造'!L$51</f>
        <v>23</v>
      </c>
      <c r="N57" s="163"/>
      <c r="O57" s="163"/>
      <c r="P57" s="163">
        <f>'将来負担比率（分子）の構造'!M$51</f>
        <v>32</v>
      </c>
    </row>
    <row r="58" spans="1:16" x14ac:dyDescent="0.2">
      <c r="A58" s="163" t="s">
        <v>41</v>
      </c>
      <c r="B58" s="163"/>
      <c r="C58" s="163"/>
      <c r="D58" s="163">
        <f>'将来負担比率（分子）の構造'!I$50</f>
        <v>5950</v>
      </c>
      <c r="E58" s="163"/>
      <c r="F58" s="163"/>
      <c r="G58" s="163">
        <f>'将来負担比率（分子）の構造'!J$50</f>
        <v>6303</v>
      </c>
      <c r="H58" s="163"/>
      <c r="I58" s="163"/>
      <c r="J58" s="163">
        <f>'将来負担比率（分子）の構造'!K$50</f>
        <v>6358</v>
      </c>
      <c r="K58" s="163"/>
      <c r="L58" s="163"/>
      <c r="M58" s="163">
        <f>'将来負担比率（分子）の構造'!L$50</f>
        <v>6763</v>
      </c>
      <c r="N58" s="163"/>
      <c r="O58" s="163"/>
      <c r="P58" s="163">
        <f>'将来負担比率（分子）の構造'!M$50</f>
        <v>7328</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4128</v>
      </c>
      <c r="C62" s="163"/>
      <c r="D62" s="163"/>
      <c r="E62" s="163">
        <f>'将来負担比率（分子）の構造'!J$45</f>
        <v>4584</v>
      </c>
      <c r="F62" s="163"/>
      <c r="G62" s="163"/>
      <c r="H62" s="163">
        <f>'将来負担比率（分子）の構造'!K$45</f>
        <v>4472</v>
      </c>
      <c r="I62" s="163"/>
      <c r="J62" s="163"/>
      <c r="K62" s="163">
        <f>'将来負担比率（分子）の構造'!L$45</f>
        <v>4426</v>
      </c>
      <c r="L62" s="163"/>
      <c r="M62" s="163"/>
      <c r="N62" s="163">
        <f>'将来負担比率（分子）の構造'!M$45</f>
        <v>4423</v>
      </c>
      <c r="O62" s="163"/>
      <c r="P62" s="163"/>
    </row>
    <row r="63" spans="1:16" x14ac:dyDescent="0.2">
      <c r="A63" s="163" t="s">
        <v>34</v>
      </c>
      <c r="B63" s="163">
        <f>'将来負担比率（分子）の構造'!I$44</f>
        <v>338</v>
      </c>
      <c r="C63" s="163"/>
      <c r="D63" s="163"/>
      <c r="E63" s="163">
        <f>'将来負担比率（分子）の構造'!J$44</f>
        <v>199</v>
      </c>
      <c r="F63" s="163"/>
      <c r="G63" s="163"/>
      <c r="H63" s="163">
        <f>'将来負担比率（分子）の構造'!K$44</f>
        <v>16</v>
      </c>
      <c r="I63" s="163"/>
      <c r="J63" s="163"/>
      <c r="K63" s="163">
        <f>'将来負担比率（分子）の構造'!L$44</f>
        <v>5</v>
      </c>
      <c r="L63" s="163"/>
      <c r="M63" s="163"/>
      <c r="N63" s="163" t="str">
        <f>'将来負担比率（分子）の構造'!M$44</f>
        <v>-</v>
      </c>
      <c r="O63" s="163"/>
      <c r="P63" s="163"/>
    </row>
    <row r="64" spans="1:16" x14ac:dyDescent="0.2">
      <c r="A64" s="163" t="s">
        <v>33</v>
      </c>
      <c r="B64" s="163">
        <f>'将来負担比率（分子）の構造'!I$43</f>
        <v>2722</v>
      </c>
      <c r="C64" s="163"/>
      <c r="D64" s="163"/>
      <c r="E64" s="163">
        <f>'将来負担比率（分子）の構造'!J$43</f>
        <v>2341</v>
      </c>
      <c r="F64" s="163"/>
      <c r="G64" s="163"/>
      <c r="H64" s="163">
        <f>'将来負担比率（分子）の構造'!K$43</f>
        <v>1968</v>
      </c>
      <c r="I64" s="163"/>
      <c r="J64" s="163"/>
      <c r="K64" s="163">
        <f>'将来負担比率（分子）の構造'!L$43</f>
        <v>1659</v>
      </c>
      <c r="L64" s="163"/>
      <c r="M64" s="163"/>
      <c r="N64" s="163">
        <f>'将来負担比率（分子）の構造'!M$43</f>
        <v>1549</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24586</v>
      </c>
      <c r="C66" s="163"/>
      <c r="D66" s="163"/>
      <c r="E66" s="163">
        <f>'将来負担比率（分子）の構造'!J$41</f>
        <v>21868</v>
      </c>
      <c r="F66" s="163"/>
      <c r="G66" s="163"/>
      <c r="H66" s="163">
        <f>'将来負担比率（分子）の構造'!K$41</f>
        <v>20243</v>
      </c>
      <c r="I66" s="163"/>
      <c r="J66" s="163"/>
      <c r="K66" s="163">
        <f>'将来負担比率（分子）の構造'!L$41</f>
        <v>19218</v>
      </c>
      <c r="L66" s="163"/>
      <c r="M66" s="163"/>
      <c r="N66" s="163">
        <f>'将来負担比率（分子）の構造'!M$41</f>
        <v>19018</v>
      </c>
      <c r="O66" s="163"/>
      <c r="P66" s="163"/>
    </row>
    <row r="67" spans="1:16" x14ac:dyDescent="0.2">
      <c r="A67" s="163" t="s">
        <v>71</v>
      </c>
      <c r="B67" s="163" t="e">
        <f>NA()</f>
        <v>#N/A</v>
      </c>
      <c r="C67" s="163">
        <f>IF(ISNUMBER('将来負担比率（分子）の構造'!I$53), IF('将来負担比率（分子）の構造'!I$53 &lt; 0, 0, '将来負担比率（分子）の構造'!I$53), NA())</f>
        <v>4864</v>
      </c>
      <c r="D67" s="163" t="e">
        <f>NA()</f>
        <v>#N/A</v>
      </c>
      <c r="E67" s="163" t="e">
        <f>NA()</f>
        <v>#N/A</v>
      </c>
      <c r="F67" s="163">
        <f>IF(ISNUMBER('将来負担比率（分子）の構造'!J$53), IF('将来負担比率（分子）の構造'!J$53 &lt; 0, 0, '将来負担比率（分子）の構造'!J$53), NA())</f>
        <v>4036</v>
      </c>
      <c r="G67" s="163" t="e">
        <f>NA()</f>
        <v>#N/A</v>
      </c>
      <c r="H67" s="163" t="e">
        <f>NA()</f>
        <v>#N/A</v>
      </c>
      <c r="I67" s="163">
        <f>IF(ISNUMBER('将来負担比率（分子）の構造'!K$53), IF('将来負担比率（分子）の構造'!K$53 &lt; 0, 0, '将来負担比率（分子）の構造'!K$53), NA())</f>
        <v>3227</v>
      </c>
      <c r="J67" s="163" t="e">
        <f>NA()</f>
        <v>#N/A</v>
      </c>
      <c r="K67" s="163" t="e">
        <f>NA()</f>
        <v>#N/A</v>
      </c>
      <c r="L67" s="163">
        <f>IF(ISNUMBER('将来負担比率（分子）の構造'!L$53), IF('将来負担比率（分子）の構造'!L$53 &lt; 0, 0, '将来負担比率（分子）の構造'!L$53), NA())</f>
        <v>1984</v>
      </c>
      <c r="M67" s="163" t="e">
        <f>NA()</f>
        <v>#N/A</v>
      </c>
      <c r="N67" s="163" t="e">
        <f>NA()</f>
        <v>#N/A</v>
      </c>
      <c r="O67" s="163">
        <f>IF(ISNUMBER('将来負担比率（分子）の構造'!M$53), IF('将来負担比率（分子）の構造'!M$53 &lt; 0, 0, '将来負担比率（分子）の構造'!M$53), NA())</f>
        <v>1660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2851</v>
      </c>
      <c r="C72" s="167">
        <f>基金残高に係る経年分析!G55</f>
        <v>3090</v>
      </c>
      <c r="D72" s="167">
        <f>基金残高に係る経年分析!H55</f>
        <v>3385</v>
      </c>
    </row>
    <row r="73" spans="1:16" x14ac:dyDescent="0.2">
      <c r="A73" s="166" t="s">
        <v>74</v>
      </c>
      <c r="B73" s="167">
        <f>基金残高に係る経年分析!F56</f>
        <v>52</v>
      </c>
      <c r="C73" s="167">
        <f>基金残高に係る経年分析!G56</f>
        <v>50</v>
      </c>
      <c r="D73" s="167">
        <f>基金残高に係る経年分析!H56</f>
        <v>56</v>
      </c>
    </row>
    <row r="74" spans="1:16" x14ac:dyDescent="0.2">
      <c r="A74" s="166" t="s">
        <v>75</v>
      </c>
      <c r="B74" s="167">
        <f>基金残高に係る経年分析!F57</f>
        <v>4227</v>
      </c>
      <c r="C74" s="167">
        <f>基金残高に係る経年分析!G57</f>
        <v>3942</v>
      </c>
      <c r="D74" s="167">
        <f>基金残高に係る経年分析!H57</f>
        <v>3657</v>
      </c>
    </row>
  </sheetData>
  <sheetProtection algorithmName="SHA-512" hashValue="lZ+FumpuLcM7hyHEKOHyWOpz8V7uyxLJbJJ6z+vmePJGsC3syNI0VwpaZaWenIjuAvpEQSVFqhBTp43n4a5L6Q==" saltValue="6Tr7sdsrq5sxuX9GZBCB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5611177</v>
      </c>
      <c r="S5" s="677"/>
      <c r="T5" s="677"/>
      <c r="U5" s="677"/>
      <c r="V5" s="677"/>
      <c r="W5" s="677"/>
      <c r="X5" s="677"/>
      <c r="Y5" s="702"/>
      <c r="Z5" s="715">
        <v>19.3</v>
      </c>
      <c r="AA5" s="715"/>
      <c r="AB5" s="715"/>
      <c r="AC5" s="715"/>
      <c r="AD5" s="716">
        <v>5611177</v>
      </c>
      <c r="AE5" s="716"/>
      <c r="AF5" s="716"/>
      <c r="AG5" s="716"/>
      <c r="AH5" s="716"/>
      <c r="AI5" s="716"/>
      <c r="AJ5" s="716"/>
      <c r="AK5" s="716"/>
      <c r="AL5" s="703">
        <v>36.5</v>
      </c>
      <c r="AM5" s="685"/>
      <c r="AN5" s="685"/>
      <c r="AO5" s="704"/>
      <c r="AP5" s="679" t="s">
        <v>216</v>
      </c>
      <c r="AQ5" s="680"/>
      <c r="AR5" s="680"/>
      <c r="AS5" s="680"/>
      <c r="AT5" s="680"/>
      <c r="AU5" s="680"/>
      <c r="AV5" s="680"/>
      <c r="AW5" s="680"/>
      <c r="AX5" s="680"/>
      <c r="AY5" s="680"/>
      <c r="AZ5" s="680"/>
      <c r="BA5" s="680"/>
      <c r="BB5" s="680"/>
      <c r="BC5" s="680"/>
      <c r="BD5" s="680"/>
      <c r="BE5" s="680"/>
      <c r="BF5" s="681"/>
      <c r="BG5" s="621">
        <v>5488402</v>
      </c>
      <c r="BH5" s="622"/>
      <c r="BI5" s="622"/>
      <c r="BJ5" s="622"/>
      <c r="BK5" s="622"/>
      <c r="BL5" s="622"/>
      <c r="BM5" s="622"/>
      <c r="BN5" s="623"/>
      <c r="BO5" s="659">
        <v>97.8</v>
      </c>
      <c r="BP5" s="659"/>
      <c r="BQ5" s="659"/>
      <c r="BR5" s="659"/>
      <c r="BS5" s="660" t="s">
        <v>122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178333</v>
      </c>
      <c r="S6" s="622"/>
      <c r="T6" s="622"/>
      <c r="U6" s="622"/>
      <c r="V6" s="622"/>
      <c r="W6" s="622"/>
      <c r="X6" s="622"/>
      <c r="Y6" s="623"/>
      <c r="Z6" s="659">
        <v>0.6</v>
      </c>
      <c r="AA6" s="659"/>
      <c r="AB6" s="659"/>
      <c r="AC6" s="659"/>
      <c r="AD6" s="660">
        <v>178333</v>
      </c>
      <c r="AE6" s="660"/>
      <c r="AF6" s="660"/>
      <c r="AG6" s="660"/>
      <c r="AH6" s="660"/>
      <c r="AI6" s="660"/>
      <c r="AJ6" s="660"/>
      <c r="AK6" s="660"/>
      <c r="AL6" s="624">
        <v>1.2</v>
      </c>
      <c r="AM6" s="625"/>
      <c r="AN6" s="625"/>
      <c r="AO6" s="661"/>
      <c r="AP6" s="618" t="s">
        <v>221</v>
      </c>
      <c r="AQ6" s="619"/>
      <c r="AR6" s="619"/>
      <c r="AS6" s="619"/>
      <c r="AT6" s="619"/>
      <c r="AU6" s="619"/>
      <c r="AV6" s="619"/>
      <c r="AW6" s="619"/>
      <c r="AX6" s="619"/>
      <c r="AY6" s="619"/>
      <c r="AZ6" s="619"/>
      <c r="BA6" s="619"/>
      <c r="BB6" s="619"/>
      <c r="BC6" s="619"/>
      <c r="BD6" s="619"/>
      <c r="BE6" s="619"/>
      <c r="BF6" s="620"/>
      <c r="BG6" s="621">
        <v>5488402</v>
      </c>
      <c r="BH6" s="622"/>
      <c r="BI6" s="622"/>
      <c r="BJ6" s="622"/>
      <c r="BK6" s="622"/>
      <c r="BL6" s="622"/>
      <c r="BM6" s="622"/>
      <c r="BN6" s="623"/>
      <c r="BO6" s="659">
        <v>97.8</v>
      </c>
      <c r="BP6" s="659"/>
      <c r="BQ6" s="659"/>
      <c r="BR6" s="659"/>
      <c r="BS6" s="660" t="s">
        <v>122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181518</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181518</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2207</v>
      </c>
      <c r="S7" s="622"/>
      <c r="T7" s="622"/>
      <c r="U7" s="622"/>
      <c r="V7" s="622"/>
      <c r="W7" s="622"/>
      <c r="X7" s="622"/>
      <c r="Y7" s="623"/>
      <c r="Z7" s="659">
        <v>0</v>
      </c>
      <c r="AA7" s="659"/>
      <c r="AB7" s="659"/>
      <c r="AC7" s="659"/>
      <c r="AD7" s="660">
        <v>2207</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1988952</v>
      </c>
      <c r="BH7" s="622"/>
      <c r="BI7" s="622"/>
      <c r="BJ7" s="622"/>
      <c r="BK7" s="622"/>
      <c r="BL7" s="622"/>
      <c r="BM7" s="622"/>
      <c r="BN7" s="623"/>
      <c r="BO7" s="659">
        <v>35.4</v>
      </c>
      <c r="BP7" s="659"/>
      <c r="BQ7" s="659"/>
      <c r="BR7" s="659"/>
      <c r="BS7" s="660" t="s">
        <v>122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6398011</v>
      </c>
      <c r="CS7" s="622"/>
      <c r="CT7" s="622"/>
      <c r="CU7" s="622"/>
      <c r="CV7" s="622"/>
      <c r="CW7" s="622"/>
      <c r="CX7" s="622"/>
      <c r="CY7" s="623"/>
      <c r="CZ7" s="659">
        <v>22.7</v>
      </c>
      <c r="DA7" s="659"/>
      <c r="DB7" s="659"/>
      <c r="DC7" s="659"/>
      <c r="DD7" s="627">
        <v>163856</v>
      </c>
      <c r="DE7" s="622"/>
      <c r="DF7" s="622"/>
      <c r="DG7" s="622"/>
      <c r="DH7" s="622"/>
      <c r="DI7" s="622"/>
      <c r="DJ7" s="622"/>
      <c r="DK7" s="622"/>
      <c r="DL7" s="622"/>
      <c r="DM7" s="622"/>
      <c r="DN7" s="622"/>
      <c r="DO7" s="622"/>
      <c r="DP7" s="623"/>
      <c r="DQ7" s="627">
        <v>3273864</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51635</v>
      </c>
      <c r="S8" s="622"/>
      <c r="T8" s="622"/>
      <c r="U8" s="622"/>
      <c r="V8" s="622"/>
      <c r="W8" s="622"/>
      <c r="X8" s="622"/>
      <c r="Y8" s="623"/>
      <c r="Z8" s="659">
        <v>0.2</v>
      </c>
      <c r="AA8" s="659"/>
      <c r="AB8" s="659"/>
      <c r="AC8" s="659"/>
      <c r="AD8" s="660">
        <v>51635</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73689</v>
      </c>
      <c r="BH8" s="622"/>
      <c r="BI8" s="622"/>
      <c r="BJ8" s="622"/>
      <c r="BK8" s="622"/>
      <c r="BL8" s="622"/>
      <c r="BM8" s="622"/>
      <c r="BN8" s="623"/>
      <c r="BO8" s="659">
        <v>1.3</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9191560</v>
      </c>
      <c r="CS8" s="622"/>
      <c r="CT8" s="622"/>
      <c r="CU8" s="622"/>
      <c r="CV8" s="622"/>
      <c r="CW8" s="622"/>
      <c r="CX8" s="622"/>
      <c r="CY8" s="623"/>
      <c r="CZ8" s="659">
        <v>32.6</v>
      </c>
      <c r="DA8" s="659"/>
      <c r="DB8" s="659"/>
      <c r="DC8" s="659"/>
      <c r="DD8" s="627">
        <v>267699</v>
      </c>
      <c r="DE8" s="622"/>
      <c r="DF8" s="622"/>
      <c r="DG8" s="622"/>
      <c r="DH8" s="622"/>
      <c r="DI8" s="622"/>
      <c r="DJ8" s="622"/>
      <c r="DK8" s="622"/>
      <c r="DL8" s="622"/>
      <c r="DM8" s="622"/>
      <c r="DN8" s="622"/>
      <c r="DO8" s="622"/>
      <c r="DP8" s="623"/>
      <c r="DQ8" s="627">
        <v>5484651</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71410</v>
      </c>
      <c r="S9" s="622"/>
      <c r="T9" s="622"/>
      <c r="U9" s="622"/>
      <c r="V9" s="622"/>
      <c r="W9" s="622"/>
      <c r="X9" s="622"/>
      <c r="Y9" s="623"/>
      <c r="Z9" s="659">
        <v>0.2</v>
      </c>
      <c r="AA9" s="659"/>
      <c r="AB9" s="659"/>
      <c r="AC9" s="659"/>
      <c r="AD9" s="660">
        <v>71410</v>
      </c>
      <c r="AE9" s="660"/>
      <c r="AF9" s="660"/>
      <c r="AG9" s="660"/>
      <c r="AH9" s="660"/>
      <c r="AI9" s="660"/>
      <c r="AJ9" s="660"/>
      <c r="AK9" s="660"/>
      <c r="AL9" s="624">
        <v>0.5</v>
      </c>
      <c r="AM9" s="625"/>
      <c r="AN9" s="625"/>
      <c r="AO9" s="661"/>
      <c r="AP9" s="618" t="s">
        <v>230</v>
      </c>
      <c r="AQ9" s="619"/>
      <c r="AR9" s="619"/>
      <c r="AS9" s="619"/>
      <c r="AT9" s="619"/>
      <c r="AU9" s="619"/>
      <c r="AV9" s="619"/>
      <c r="AW9" s="619"/>
      <c r="AX9" s="619"/>
      <c r="AY9" s="619"/>
      <c r="AZ9" s="619"/>
      <c r="BA9" s="619"/>
      <c r="BB9" s="619"/>
      <c r="BC9" s="619"/>
      <c r="BD9" s="619"/>
      <c r="BE9" s="619"/>
      <c r="BF9" s="620"/>
      <c r="BG9" s="621">
        <v>1625700</v>
      </c>
      <c r="BH9" s="622"/>
      <c r="BI9" s="622"/>
      <c r="BJ9" s="622"/>
      <c r="BK9" s="622"/>
      <c r="BL9" s="622"/>
      <c r="BM9" s="622"/>
      <c r="BN9" s="623"/>
      <c r="BO9" s="659">
        <v>29</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2702846</v>
      </c>
      <c r="CS9" s="622"/>
      <c r="CT9" s="622"/>
      <c r="CU9" s="622"/>
      <c r="CV9" s="622"/>
      <c r="CW9" s="622"/>
      <c r="CX9" s="622"/>
      <c r="CY9" s="623"/>
      <c r="CZ9" s="659">
        <v>9.6</v>
      </c>
      <c r="DA9" s="659"/>
      <c r="DB9" s="659"/>
      <c r="DC9" s="659"/>
      <c r="DD9" s="627">
        <v>34423</v>
      </c>
      <c r="DE9" s="622"/>
      <c r="DF9" s="622"/>
      <c r="DG9" s="622"/>
      <c r="DH9" s="622"/>
      <c r="DI9" s="622"/>
      <c r="DJ9" s="622"/>
      <c r="DK9" s="622"/>
      <c r="DL9" s="622"/>
      <c r="DM9" s="622"/>
      <c r="DN9" s="622"/>
      <c r="DO9" s="622"/>
      <c r="DP9" s="623"/>
      <c r="DQ9" s="627">
        <v>1962877</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139331</v>
      </c>
      <c r="BH10" s="622"/>
      <c r="BI10" s="622"/>
      <c r="BJ10" s="622"/>
      <c r="BK10" s="622"/>
      <c r="BL10" s="622"/>
      <c r="BM10" s="622"/>
      <c r="BN10" s="623"/>
      <c r="BO10" s="659">
        <v>2.5</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14068</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6564</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1148645</v>
      </c>
      <c r="S11" s="622"/>
      <c r="T11" s="622"/>
      <c r="U11" s="622"/>
      <c r="V11" s="622"/>
      <c r="W11" s="622"/>
      <c r="X11" s="622"/>
      <c r="Y11" s="623"/>
      <c r="Z11" s="624">
        <v>4</v>
      </c>
      <c r="AA11" s="625"/>
      <c r="AB11" s="625"/>
      <c r="AC11" s="626"/>
      <c r="AD11" s="627">
        <v>1148645</v>
      </c>
      <c r="AE11" s="622"/>
      <c r="AF11" s="622"/>
      <c r="AG11" s="622"/>
      <c r="AH11" s="622"/>
      <c r="AI11" s="622"/>
      <c r="AJ11" s="622"/>
      <c r="AK11" s="623"/>
      <c r="AL11" s="624">
        <v>7.5</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150232</v>
      </c>
      <c r="BH11" s="622"/>
      <c r="BI11" s="622"/>
      <c r="BJ11" s="622"/>
      <c r="BK11" s="622"/>
      <c r="BL11" s="622"/>
      <c r="BM11" s="622"/>
      <c r="BN11" s="623"/>
      <c r="BO11" s="659">
        <v>2.7</v>
      </c>
      <c r="BP11" s="659"/>
      <c r="BQ11" s="659"/>
      <c r="BR11" s="659"/>
      <c r="BS11" s="660" t="s">
        <v>122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556393</v>
      </c>
      <c r="CS11" s="622"/>
      <c r="CT11" s="622"/>
      <c r="CU11" s="622"/>
      <c r="CV11" s="622"/>
      <c r="CW11" s="622"/>
      <c r="CX11" s="622"/>
      <c r="CY11" s="623"/>
      <c r="CZ11" s="659">
        <v>2</v>
      </c>
      <c r="DA11" s="659"/>
      <c r="DB11" s="659"/>
      <c r="DC11" s="659"/>
      <c r="DD11" s="627">
        <v>96184</v>
      </c>
      <c r="DE11" s="622"/>
      <c r="DF11" s="622"/>
      <c r="DG11" s="622"/>
      <c r="DH11" s="622"/>
      <c r="DI11" s="622"/>
      <c r="DJ11" s="622"/>
      <c r="DK11" s="622"/>
      <c r="DL11" s="622"/>
      <c r="DM11" s="622"/>
      <c r="DN11" s="622"/>
      <c r="DO11" s="622"/>
      <c r="DP11" s="623"/>
      <c r="DQ11" s="627">
        <v>305088</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28464</v>
      </c>
      <c r="S12" s="622"/>
      <c r="T12" s="622"/>
      <c r="U12" s="622"/>
      <c r="V12" s="622"/>
      <c r="W12" s="622"/>
      <c r="X12" s="622"/>
      <c r="Y12" s="623"/>
      <c r="Z12" s="659">
        <v>0.1</v>
      </c>
      <c r="AA12" s="659"/>
      <c r="AB12" s="659"/>
      <c r="AC12" s="659"/>
      <c r="AD12" s="660">
        <v>28464</v>
      </c>
      <c r="AE12" s="660"/>
      <c r="AF12" s="660"/>
      <c r="AG12" s="660"/>
      <c r="AH12" s="660"/>
      <c r="AI12" s="660"/>
      <c r="AJ12" s="660"/>
      <c r="AK12" s="660"/>
      <c r="AL12" s="624">
        <v>0.2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2926839</v>
      </c>
      <c r="BH12" s="622"/>
      <c r="BI12" s="622"/>
      <c r="BJ12" s="622"/>
      <c r="BK12" s="622"/>
      <c r="BL12" s="622"/>
      <c r="BM12" s="622"/>
      <c r="BN12" s="623"/>
      <c r="BO12" s="659">
        <v>52.2</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701867</v>
      </c>
      <c r="CS12" s="622"/>
      <c r="CT12" s="622"/>
      <c r="CU12" s="622"/>
      <c r="CV12" s="622"/>
      <c r="CW12" s="622"/>
      <c r="CX12" s="622"/>
      <c r="CY12" s="623"/>
      <c r="CZ12" s="659">
        <v>2.5</v>
      </c>
      <c r="DA12" s="659"/>
      <c r="DB12" s="659"/>
      <c r="DC12" s="659"/>
      <c r="DD12" s="627">
        <v>18413</v>
      </c>
      <c r="DE12" s="622"/>
      <c r="DF12" s="622"/>
      <c r="DG12" s="622"/>
      <c r="DH12" s="622"/>
      <c r="DI12" s="622"/>
      <c r="DJ12" s="622"/>
      <c r="DK12" s="622"/>
      <c r="DL12" s="622"/>
      <c r="DM12" s="622"/>
      <c r="DN12" s="622"/>
      <c r="DO12" s="622"/>
      <c r="DP12" s="623"/>
      <c r="DQ12" s="627">
        <v>495105</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2926131</v>
      </c>
      <c r="BH13" s="622"/>
      <c r="BI13" s="622"/>
      <c r="BJ13" s="622"/>
      <c r="BK13" s="622"/>
      <c r="BL13" s="622"/>
      <c r="BM13" s="622"/>
      <c r="BN13" s="623"/>
      <c r="BO13" s="659">
        <v>52.1</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1363990</v>
      </c>
      <c r="CS13" s="622"/>
      <c r="CT13" s="622"/>
      <c r="CU13" s="622"/>
      <c r="CV13" s="622"/>
      <c r="CW13" s="622"/>
      <c r="CX13" s="622"/>
      <c r="CY13" s="623"/>
      <c r="CZ13" s="659">
        <v>4.8</v>
      </c>
      <c r="DA13" s="659"/>
      <c r="DB13" s="659"/>
      <c r="DC13" s="659"/>
      <c r="DD13" s="627">
        <v>494306</v>
      </c>
      <c r="DE13" s="622"/>
      <c r="DF13" s="622"/>
      <c r="DG13" s="622"/>
      <c r="DH13" s="622"/>
      <c r="DI13" s="622"/>
      <c r="DJ13" s="622"/>
      <c r="DK13" s="622"/>
      <c r="DL13" s="622"/>
      <c r="DM13" s="622"/>
      <c r="DN13" s="622"/>
      <c r="DO13" s="622"/>
      <c r="DP13" s="623"/>
      <c r="DQ13" s="627">
        <v>810683</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220348</v>
      </c>
      <c r="BH14" s="622"/>
      <c r="BI14" s="622"/>
      <c r="BJ14" s="622"/>
      <c r="BK14" s="622"/>
      <c r="BL14" s="622"/>
      <c r="BM14" s="622"/>
      <c r="BN14" s="623"/>
      <c r="BO14" s="659">
        <v>3.9</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2754522</v>
      </c>
      <c r="CS14" s="622"/>
      <c r="CT14" s="622"/>
      <c r="CU14" s="622"/>
      <c r="CV14" s="622"/>
      <c r="CW14" s="622"/>
      <c r="CX14" s="622"/>
      <c r="CY14" s="623"/>
      <c r="CZ14" s="659">
        <v>9.8000000000000007</v>
      </c>
      <c r="DA14" s="659"/>
      <c r="DB14" s="659"/>
      <c r="DC14" s="659"/>
      <c r="DD14" s="627">
        <v>1257242</v>
      </c>
      <c r="DE14" s="622"/>
      <c r="DF14" s="622"/>
      <c r="DG14" s="622"/>
      <c r="DH14" s="622"/>
      <c r="DI14" s="622"/>
      <c r="DJ14" s="622"/>
      <c r="DK14" s="622"/>
      <c r="DL14" s="622"/>
      <c r="DM14" s="622"/>
      <c r="DN14" s="622"/>
      <c r="DO14" s="622"/>
      <c r="DP14" s="623"/>
      <c r="DQ14" s="627">
        <v>1319448</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30247</v>
      </c>
      <c r="S15" s="622"/>
      <c r="T15" s="622"/>
      <c r="U15" s="622"/>
      <c r="V15" s="622"/>
      <c r="W15" s="622"/>
      <c r="X15" s="622"/>
      <c r="Y15" s="623"/>
      <c r="Z15" s="659">
        <v>0.1</v>
      </c>
      <c r="AA15" s="659"/>
      <c r="AB15" s="659"/>
      <c r="AC15" s="659"/>
      <c r="AD15" s="660">
        <v>30247</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352263</v>
      </c>
      <c r="BH15" s="622"/>
      <c r="BI15" s="622"/>
      <c r="BJ15" s="622"/>
      <c r="BK15" s="622"/>
      <c r="BL15" s="622"/>
      <c r="BM15" s="622"/>
      <c r="BN15" s="623"/>
      <c r="BO15" s="659">
        <v>6.3</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2087360</v>
      </c>
      <c r="CS15" s="622"/>
      <c r="CT15" s="622"/>
      <c r="CU15" s="622"/>
      <c r="CV15" s="622"/>
      <c r="CW15" s="622"/>
      <c r="CX15" s="622"/>
      <c r="CY15" s="623"/>
      <c r="CZ15" s="659">
        <v>7.4</v>
      </c>
      <c r="DA15" s="659"/>
      <c r="DB15" s="659"/>
      <c r="DC15" s="659"/>
      <c r="DD15" s="627">
        <v>111335</v>
      </c>
      <c r="DE15" s="622"/>
      <c r="DF15" s="622"/>
      <c r="DG15" s="622"/>
      <c r="DH15" s="622"/>
      <c r="DI15" s="622"/>
      <c r="DJ15" s="622"/>
      <c r="DK15" s="622"/>
      <c r="DL15" s="622"/>
      <c r="DM15" s="622"/>
      <c r="DN15" s="622"/>
      <c r="DO15" s="622"/>
      <c r="DP15" s="623"/>
      <c r="DQ15" s="627">
        <v>1485596</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117200</v>
      </c>
      <c r="S16" s="622"/>
      <c r="T16" s="622"/>
      <c r="U16" s="622"/>
      <c r="V16" s="622"/>
      <c r="W16" s="622"/>
      <c r="X16" s="622"/>
      <c r="Y16" s="623"/>
      <c r="Z16" s="659">
        <v>0.4</v>
      </c>
      <c r="AA16" s="659"/>
      <c r="AB16" s="659"/>
      <c r="AC16" s="659"/>
      <c r="AD16" s="660">
        <v>117200</v>
      </c>
      <c r="AE16" s="660"/>
      <c r="AF16" s="660"/>
      <c r="AG16" s="660"/>
      <c r="AH16" s="660"/>
      <c r="AI16" s="660"/>
      <c r="AJ16" s="660"/>
      <c r="AK16" s="660"/>
      <c r="AL16" s="624">
        <v>0.8</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198299</v>
      </c>
      <c r="S17" s="622"/>
      <c r="T17" s="622"/>
      <c r="U17" s="622"/>
      <c r="V17" s="622"/>
      <c r="W17" s="622"/>
      <c r="X17" s="622"/>
      <c r="Y17" s="623"/>
      <c r="Z17" s="659">
        <v>0.7</v>
      </c>
      <c r="AA17" s="659"/>
      <c r="AB17" s="659"/>
      <c r="AC17" s="659"/>
      <c r="AD17" s="660">
        <v>198299</v>
      </c>
      <c r="AE17" s="660"/>
      <c r="AF17" s="660"/>
      <c r="AG17" s="660"/>
      <c r="AH17" s="660"/>
      <c r="AI17" s="660"/>
      <c r="AJ17" s="660"/>
      <c r="AK17" s="660"/>
      <c r="AL17" s="624">
        <v>1.3</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2285992</v>
      </c>
      <c r="CS17" s="622"/>
      <c r="CT17" s="622"/>
      <c r="CU17" s="622"/>
      <c r="CV17" s="622"/>
      <c r="CW17" s="622"/>
      <c r="CX17" s="622"/>
      <c r="CY17" s="623"/>
      <c r="CZ17" s="659">
        <v>8.1</v>
      </c>
      <c r="DA17" s="659"/>
      <c r="DB17" s="659"/>
      <c r="DC17" s="659"/>
      <c r="DD17" s="627" t="s">
        <v>122</v>
      </c>
      <c r="DE17" s="622"/>
      <c r="DF17" s="622"/>
      <c r="DG17" s="622"/>
      <c r="DH17" s="622"/>
      <c r="DI17" s="622"/>
      <c r="DJ17" s="622"/>
      <c r="DK17" s="622"/>
      <c r="DL17" s="622"/>
      <c r="DM17" s="622"/>
      <c r="DN17" s="622"/>
      <c r="DO17" s="622"/>
      <c r="DP17" s="623"/>
      <c r="DQ17" s="627">
        <v>2273428</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24758</v>
      </c>
      <c r="S18" s="622"/>
      <c r="T18" s="622"/>
      <c r="U18" s="622"/>
      <c r="V18" s="622"/>
      <c r="W18" s="622"/>
      <c r="X18" s="622"/>
      <c r="Y18" s="623"/>
      <c r="Z18" s="659">
        <v>0.1</v>
      </c>
      <c r="AA18" s="659"/>
      <c r="AB18" s="659"/>
      <c r="AC18" s="659"/>
      <c r="AD18" s="660">
        <v>24758</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171768</v>
      </c>
      <c r="S19" s="622"/>
      <c r="T19" s="622"/>
      <c r="U19" s="622"/>
      <c r="V19" s="622"/>
      <c r="W19" s="622"/>
      <c r="X19" s="622"/>
      <c r="Y19" s="623"/>
      <c r="Z19" s="659">
        <v>0.6</v>
      </c>
      <c r="AA19" s="659"/>
      <c r="AB19" s="659"/>
      <c r="AC19" s="659"/>
      <c r="AD19" s="660">
        <v>171768</v>
      </c>
      <c r="AE19" s="660"/>
      <c r="AF19" s="660"/>
      <c r="AG19" s="660"/>
      <c r="AH19" s="660"/>
      <c r="AI19" s="660"/>
      <c r="AJ19" s="660"/>
      <c r="AK19" s="660"/>
      <c r="AL19" s="624">
        <v>1.1000000000000001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122775</v>
      </c>
      <c r="BH19" s="622"/>
      <c r="BI19" s="622"/>
      <c r="BJ19" s="622"/>
      <c r="BK19" s="622"/>
      <c r="BL19" s="622"/>
      <c r="BM19" s="622"/>
      <c r="BN19" s="623"/>
      <c r="BO19" s="659">
        <v>2.2000000000000002</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1773</v>
      </c>
      <c r="S20" s="622"/>
      <c r="T20" s="622"/>
      <c r="U20" s="622"/>
      <c r="V20" s="622"/>
      <c r="W20" s="622"/>
      <c r="X20" s="622"/>
      <c r="Y20" s="623"/>
      <c r="Z20" s="659">
        <v>0</v>
      </c>
      <c r="AA20" s="659"/>
      <c r="AB20" s="659"/>
      <c r="AC20" s="659"/>
      <c r="AD20" s="660">
        <v>1773</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122775</v>
      </c>
      <c r="BH20" s="622"/>
      <c r="BI20" s="622"/>
      <c r="BJ20" s="622"/>
      <c r="BK20" s="622"/>
      <c r="BL20" s="622"/>
      <c r="BM20" s="622"/>
      <c r="BN20" s="623"/>
      <c r="BO20" s="659">
        <v>2.2000000000000002</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28238127</v>
      </c>
      <c r="CS20" s="622"/>
      <c r="CT20" s="622"/>
      <c r="CU20" s="622"/>
      <c r="CV20" s="622"/>
      <c r="CW20" s="622"/>
      <c r="CX20" s="622"/>
      <c r="CY20" s="623"/>
      <c r="CZ20" s="659">
        <v>100</v>
      </c>
      <c r="DA20" s="659"/>
      <c r="DB20" s="659"/>
      <c r="DC20" s="659"/>
      <c r="DD20" s="627">
        <v>2443458</v>
      </c>
      <c r="DE20" s="622"/>
      <c r="DF20" s="622"/>
      <c r="DG20" s="622"/>
      <c r="DH20" s="622"/>
      <c r="DI20" s="622"/>
      <c r="DJ20" s="622"/>
      <c r="DK20" s="622"/>
      <c r="DL20" s="622"/>
      <c r="DM20" s="622"/>
      <c r="DN20" s="622"/>
      <c r="DO20" s="622"/>
      <c r="DP20" s="623"/>
      <c r="DQ20" s="627">
        <v>17598822</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8576221</v>
      </c>
      <c r="S21" s="622"/>
      <c r="T21" s="622"/>
      <c r="U21" s="622"/>
      <c r="V21" s="622"/>
      <c r="W21" s="622"/>
      <c r="X21" s="622"/>
      <c r="Y21" s="623"/>
      <c r="Z21" s="659">
        <v>29.5</v>
      </c>
      <c r="AA21" s="659"/>
      <c r="AB21" s="659"/>
      <c r="AC21" s="659"/>
      <c r="AD21" s="660">
        <v>7860301</v>
      </c>
      <c r="AE21" s="660"/>
      <c r="AF21" s="660"/>
      <c r="AG21" s="660"/>
      <c r="AH21" s="660"/>
      <c r="AI21" s="660"/>
      <c r="AJ21" s="660"/>
      <c r="AK21" s="660"/>
      <c r="AL21" s="624">
        <v>51.2</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122775</v>
      </c>
      <c r="BH21" s="622"/>
      <c r="BI21" s="622"/>
      <c r="BJ21" s="622"/>
      <c r="BK21" s="622"/>
      <c r="BL21" s="622"/>
      <c r="BM21" s="622"/>
      <c r="BN21" s="623"/>
      <c r="BO21" s="659">
        <v>2.2000000000000002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7860301</v>
      </c>
      <c r="S22" s="622"/>
      <c r="T22" s="622"/>
      <c r="U22" s="622"/>
      <c r="V22" s="622"/>
      <c r="W22" s="622"/>
      <c r="X22" s="622"/>
      <c r="Y22" s="623"/>
      <c r="Z22" s="659">
        <v>27</v>
      </c>
      <c r="AA22" s="659"/>
      <c r="AB22" s="659"/>
      <c r="AC22" s="659"/>
      <c r="AD22" s="660">
        <v>7860301</v>
      </c>
      <c r="AE22" s="660"/>
      <c r="AF22" s="660"/>
      <c r="AG22" s="660"/>
      <c r="AH22" s="660"/>
      <c r="AI22" s="660"/>
      <c r="AJ22" s="660"/>
      <c r="AK22" s="660"/>
      <c r="AL22" s="624">
        <v>51.2</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715920</v>
      </c>
      <c r="S23" s="622"/>
      <c r="T23" s="622"/>
      <c r="U23" s="622"/>
      <c r="V23" s="622"/>
      <c r="W23" s="622"/>
      <c r="X23" s="622"/>
      <c r="Y23" s="623"/>
      <c r="Z23" s="659">
        <v>2.5</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12818627</v>
      </c>
      <c r="CS24" s="677"/>
      <c r="CT24" s="677"/>
      <c r="CU24" s="677"/>
      <c r="CV24" s="677"/>
      <c r="CW24" s="677"/>
      <c r="CX24" s="677"/>
      <c r="CY24" s="702"/>
      <c r="CZ24" s="703">
        <v>45.4</v>
      </c>
      <c r="DA24" s="685"/>
      <c r="DB24" s="685"/>
      <c r="DC24" s="705"/>
      <c r="DD24" s="701">
        <v>9655044</v>
      </c>
      <c r="DE24" s="677"/>
      <c r="DF24" s="677"/>
      <c r="DG24" s="677"/>
      <c r="DH24" s="677"/>
      <c r="DI24" s="677"/>
      <c r="DJ24" s="677"/>
      <c r="DK24" s="702"/>
      <c r="DL24" s="701">
        <v>8644348</v>
      </c>
      <c r="DM24" s="677"/>
      <c r="DN24" s="677"/>
      <c r="DO24" s="677"/>
      <c r="DP24" s="677"/>
      <c r="DQ24" s="677"/>
      <c r="DR24" s="677"/>
      <c r="DS24" s="677"/>
      <c r="DT24" s="677"/>
      <c r="DU24" s="677"/>
      <c r="DV24" s="702"/>
      <c r="DW24" s="703">
        <v>56.1</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16013838</v>
      </c>
      <c r="S25" s="622"/>
      <c r="T25" s="622"/>
      <c r="U25" s="622"/>
      <c r="V25" s="622"/>
      <c r="W25" s="622"/>
      <c r="X25" s="622"/>
      <c r="Y25" s="623"/>
      <c r="Z25" s="659">
        <v>55.1</v>
      </c>
      <c r="AA25" s="659"/>
      <c r="AB25" s="659"/>
      <c r="AC25" s="659"/>
      <c r="AD25" s="660">
        <v>15297918</v>
      </c>
      <c r="AE25" s="660"/>
      <c r="AF25" s="660"/>
      <c r="AG25" s="660"/>
      <c r="AH25" s="660"/>
      <c r="AI25" s="660"/>
      <c r="AJ25" s="660"/>
      <c r="AK25" s="660"/>
      <c r="AL25" s="624">
        <v>99.6</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6281385</v>
      </c>
      <c r="CS25" s="634"/>
      <c r="CT25" s="634"/>
      <c r="CU25" s="634"/>
      <c r="CV25" s="634"/>
      <c r="CW25" s="634"/>
      <c r="CX25" s="634"/>
      <c r="CY25" s="635"/>
      <c r="CZ25" s="624">
        <v>22.2</v>
      </c>
      <c r="DA25" s="636"/>
      <c r="DB25" s="636"/>
      <c r="DC25" s="637"/>
      <c r="DD25" s="627">
        <v>5736046</v>
      </c>
      <c r="DE25" s="634"/>
      <c r="DF25" s="634"/>
      <c r="DG25" s="634"/>
      <c r="DH25" s="634"/>
      <c r="DI25" s="634"/>
      <c r="DJ25" s="634"/>
      <c r="DK25" s="635"/>
      <c r="DL25" s="627">
        <v>5394094</v>
      </c>
      <c r="DM25" s="634"/>
      <c r="DN25" s="634"/>
      <c r="DO25" s="634"/>
      <c r="DP25" s="634"/>
      <c r="DQ25" s="634"/>
      <c r="DR25" s="634"/>
      <c r="DS25" s="634"/>
      <c r="DT25" s="634"/>
      <c r="DU25" s="634"/>
      <c r="DV25" s="635"/>
      <c r="DW25" s="624">
        <v>35</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2315</v>
      </c>
      <c r="S26" s="622"/>
      <c r="T26" s="622"/>
      <c r="U26" s="622"/>
      <c r="V26" s="622"/>
      <c r="W26" s="622"/>
      <c r="X26" s="622"/>
      <c r="Y26" s="623"/>
      <c r="Z26" s="659">
        <v>0</v>
      </c>
      <c r="AA26" s="659"/>
      <c r="AB26" s="659"/>
      <c r="AC26" s="659"/>
      <c r="AD26" s="660">
        <v>2315</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3865320</v>
      </c>
      <c r="CS26" s="622"/>
      <c r="CT26" s="622"/>
      <c r="CU26" s="622"/>
      <c r="CV26" s="622"/>
      <c r="CW26" s="622"/>
      <c r="CX26" s="622"/>
      <c r="CY26" s="623"/>
      <c r="CZ26" s="624">
        <v>13.7</v>
      </c>
      <c r="DA26" s="636"/>
      <c r="DB26" s="636"/>
      <c r="DC26" s="637"/>
      <c r="DD26" s="627">
        <v>3446568</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235264</v>
      </c>
      <c r="S27" s="622"/>
      <c r="T27" s="622"/>
      <c r="U27" s="622"/>
      <c r="V27" s="622"/>
      <c r="W27" s="622"/>
      <c r="X27" s="622"/>
      <c r="Y27" s="623"/>
      <c r="Z27" s="659">
        <v>0.8</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5611177</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4251250</v>
      </c>
      <c r="CS27" s="634"/>
      <c r="CT27" s="634"/>
      <c r="CU27" s="634"/>
      <c r="CV27" s="634"/>
      <c r="CW27" s="634"/>
      <c r="CX27" s="634"/>
      <c r="CY27" s="635"/>
      <c r="CZ27" s="624">
        <v>15.1</v>
      </c>
      <c r="DA27" s="636"/>
      <c r="DB27" s="636"/>
      <c r="DC27" s="637"/>
      <c r="DD27" s="627">
        <v>1645570</v>
      </c>
      <c r="DE27" s="634"/>
      <c r="DF27" s="634"/>
      <c r="DG27" s="634"/>
      <c r="DH27" s="634"/>
      <c r="DI27" s="634"/>
      <c r="DJ27" s="634"/>
      <c r="DK27" s="635"/>
      <c r="DL27" s="627">
        <v>976826</v>
      </c>
      <c r="DM27" s="634"/>
      <c r="DN27" s="634"/>
      <c r="DO27" s="634"/>
      <c r="DP27" s="634"/>
      <c r="DQ27" s="634"/>
      <c r="DR27" s="634"/>
      <c r="DS27" s="634"/>
      <c r="DT27" s="634"/>
      <c r="DU27" s="634"/>
      <c r="DV27" s="635"/>
      <c r="DW27" s="624">
        <v>6.3</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260740</v>
      </c>
      <c r="S28" s="622"/>
      <c r="T28" s="622"/>
      <c r="U28" s="622"/>
      <c r="V28" s="622"/>
      <c r="W28" s="622"/>
      <c r="X28" s="622"/>
      <c r="Y28" s="623"/>
      <c r="Z28" s="659">
        <v>0.9</v>
      </c>
      <c r="AA28" s="659"/>
      <c r="AB28" s="659"/>
      <c r="AC28" s="659"/>
      <c r="AD28" s="660">
        <v>44594</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2285992</v>
      </c>
      <c r="CS28" s="622"/>
      <c r="CT28" s="622"/>
      <c r="CU28" s="622"/>
      <c r="CV28" s="622"/>
      <c r="CW28" s="622"/>
      <c r="CX28" s="622"/>
      <c r="CY28" s="623"/>
      <c r="CZ28" s="624">
        <v>8.1</v>
      </c>
      <c r="DA28" s="636"/>
      <c r="DB28" s="636"/>
      <c r="DC28" s="637"/>
      <c r="DD28" s="627">
        <v>2273428</v>
      </c>
      <c r="DE28" s="622"/>
      <c r="DF28" s="622"/>
      <c r="DG28" s="622"/>
      <c r="DH28" s="622"/>
      <c r="DI28" s="622"/>
      <c r="DJ28" s="622"/>
      <c r="DK28" s="623"/>
      <c r="DL28" s="627">
        <v>2273428</v>
      </c>
      <c r="DM28" s="622"/>
      <c r="DN28" s="622"/>
      <c r="DO28" s="622"/>
      <c r="DP28" s="622"/>
      <c r="DQ28" s="622"/>
      <c r="DR28" s="622"/>
      <c r="DS28" s="622"/>
      <c r="DT28" s="622"/>
      <c r="DU28" s="622"/>
      <c r="DV28" s="623"/>
      <c r="DW28" s="624">
        <v>14.8</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26372</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2285992</v>
      </c>
      <c r="CS29" s="634"/>
      <c r="CT29" s="634"/>
      <c r="CU29" s="634"/>
      <c r="CV29" s="634"/>
      <c r="CW29" s="634"/>
      <c r="CX29" s="634"/>
      <c r="CY29" s="635"/>
      <c r="CZ29" s="624">
        <v>8.1</v>
      </c>
      <c r="DA29" s="636"/>
      <c r="DB29" s="636"/>
      <c r="DC29" s="637"/>
      <c r="DD29" s="627">
        <v>2273428</v>
      </c>
      <c r="DE29" s="634"/>
      <c r="DF29" s="634"/>
      <c r="DG29" s="634"/>
      <c r="DH29" s="634"/>
      <c r="DI29" s="634"/>
      <c r="DJ29" s="634"/>
      <c r="DK29" s="635"/>
      <c r="DL29" s="627">
        <v>2273428</v>
      </c>
      <c r="DM29" s="634"/>
      <c r="DN29" s="634"/>
      <c r="DO29" s="634"/>
      <c r="DP29" s="634"/>
      <c r="DQ29" s="634"/>
      <c r="DR29" s="634"/>
      <c r="DS29" s="634"/>
      <c r="DT29" s="634"/>
      <c r="DU29" s="634"/>
      <c r="DV29" s="635"/>
      <c r="DW29" s="624">
        <v>14.8</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3737088</v>
      </c>
      <c r="S30" s="622"/>
      <c r="T30" s="622"/>
      <c r="U30" s="622"/>
      <c r="V30" s="622"/>
      <c r="W30" s="622"/>
      <c r="X30" s="622"/>
      <c r="Y30" s="623"/>
      <c r="Z30" s="659">
        <v>12.9</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2231235</v>
      </c>
      <c r="CS30" s="622"/>
      <c r="CT30" s="622"/>
      <c r="CU30" s="622"/>
      <c r="CV30" s="622"/>
      <c r="CW30" s="622"/>
      <c r="CX30" s="622"/>
      <c r="CY30" s="623"/>
      <c r="CZ30" s="624">
        <v>7.9</v>
      </c>
      <c r="DA30" s="636"/>
      <c r="DB30" s="636"/>
      <c r="DC30" s="637"/>
      <c r="DD30" s="627">
        <v>2219045</v>
      </c>
      <c r="DE30" s="622"/>
      <c r="DF30" s="622"/>
      <c r="DG30" s="622"/>
      <c r="DH30" s="622"/>
      <c r="DI30" s="622"/>
      <c r="DJ30" s="622"/>
      <c r="DK30" s="623"/>
      <c r="DL30" s="627">
        <v>2219045</v>
      </c>
      <c r="DM30" s="622"/>
      <c r="DN30" s="622"/>
      <c r="DO30" s="622"/>
      <c r="DP30" s="622"/>
      <c r="DQ30" s="622"/>
      <c r="DR30" s="622"/>
      <c r="DS30" s="622"/>
      <c r="DT30" s="622"/>
      <c r="DU30" s="622"/>
      <c r="DV30" s="623"/>
      <c r="DW30" s="624">
        <v>14.4</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98.7</v>
      </c>
      <c r="BH31" s="684"/>
      <c r="BI31" s="684"/>
      <c r="BJ31" s="684"/>
      <c r="BK31" s="684"/>
      <c r="BL31" s="684"/>
      <c r="BM31" s="685">
        <v>94.9</v>
      </c>
      <c r="BN31" s="684"/>
      <c r="BO31" s="684"/>
      <c r="BP31" s="684"/>
      <c r="BQ31" s="686"/>
      <c r="BR31" s="683">
        <v>98.8</v>
      </c>
      <c r="BS31" s="684"/>
      <c r="BT31" s="684"/>
      <c r="BU31" s="684"/>
      <c r="BV31" s="684"/>
      <c r="BW31" s="684"/>
      <c r="BX31" s="685">
        <v>94.3</v>
      </c>
      <c r="BY31" s="684"/>
      <c r="BZ31" s="684"/>
      <c r="CA31" s="684"/>
      <c r="CB31" s="686"/>
      <c r="CD31" s="642"/>
      <c r="CE31" s="643"/>
      <c r="CF31" s="618" t="s">
        <v>300</v>
      </c>
      <c r="CG31" s="619"/>
      <c r="CH31" s="619"/>
      <c r="CI31" s="619"/>
      <c r="CJ31" s="619"/>
      <c r="CK31" s="619"/>
      <c r="CL31" s="619"/>
      <c r="CM31" s="619"/>
      <c r="CN31" s="619"/>
      <c r="CO31" s="619"/>
      <c r="CP31" s="619"/>
      <c r="CQ31" s="620"/>
      <c r="CR31" s="621">
        <v>54757</v>
      </c>
      <c r="CS31" s="634"/>
      <c r="CT31" s="634"/>
      <c r="CU31" s="634"/>
      <c r="CV31" s="634"/>
      <c r="CW31" s="634"/>
      <c r="CX31" s="634"/>
      <c r="CY31" s="635"/>
      <c r="CZ31" s="624">
        <v>0.2</v>
      </c>
      <c r="DA31" s="636"/>
      <c r="DB31" s="636"/>
      <c r="DC31" s="637"/>
      <c r="DD31" s="627">
        <v>54383</v>
      </c>
      <c r="DE31" s="634"/>
      <c r="DF31" s="634"/>
      <c r="DG31" s="634"/>
      <c r="DH31" s="634"/>
      <c r="DI31" s="634"/>
      <c r="DJ31" s="634"/>
      <c r="DK31" s="635"/>
      <c r="DL31" s="627">
        <v>54383</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1334979</v>
      </c>
      <c r="S32" s="622"/>
      <c r="T32" s="622"/>
      <c r="U32" s="622"/>
      <c r="V32" s="622"/>
      <c r="W32" s="622"/>
      <c r="X32" s="622"/>
      <c r="Y32" s="623"/>
      <c r="Z32" s="659">
        <v>4.5999999999999996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98.9</v>
      </c>
      <c r="BH32" s="634"/>
      <c r="BI32" s="634"/>
      <c r="BJ32" s="634"/>
      <c r="BK32" s="634"/>
      <c r="BL32" s="634"/>
      <c r="BM32" s="625">
        <v>97.1</v>
      </c>
      <c r="BN32" s="634"/>
      <c r="BO32" s="634"/>
      <c r="BP32" s="634"/>
      <c r="BQ32" s="657"/>
      <c r="BR32" s="687">
        <v>98.8</v>
      </c>
      <c r="BS32" s="634"/>
      <c r="BT32" s="634"/>
      <c r="BU32" s="634"/>
      <c r="BV32" s="634"/>
      <c r="BW32" s="634"/>
      <c r="BX32" s="625">
        <v>97</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40268</v>
      </c>
      <c r="S33" s="622"/>
      <c r="T33" s="622"/>
      <c r="U33" s="622"/>
      <c r="V33" s="622"/>
      <c r="W33" s="622"/>
      <c r="X33" s="622"/>
      <c r="Y33" s="623"/>
      <c r="Z33" s="659">
        <v>0.1</v>
      </c>
      <c r="AA33" s="659"/>
      <c r="AB33" s="659"/>
      <c r="AC33" s="659"/>
      <c r="AD33" s="660">
        <v>16903</v>
      </c>
      <c r="AE33" s="660"/>
      <c r="AF33" s="660"/>
      <c r="AG33" s="660"/>
      <c r="AH33" s="660"/>
      <c r="AI33" s="660"/>
      <c r="AJ33" s="660"/>
      <c r="AK33" s="660"/>
      <c r="AL33" s="624">
        <v>0.1</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98.4</v>
      </c>
      <c r="BH33" s="606"/>
      <c r="BI33" s="606"/>
      <c r="BJ33" s="606"/>
      <c r="BK33" s="606"/>
      <c r="BL33" s="606"/>
      <c r="BM33" s="652">
        <v>92.9</v>
      </c>
      <c r="BN33" s="606"/>
      <c r="BO33" s="606"/>
      <c r="BP33" s="606"/>
      <c r="BQ33" s="669"/>
      <c r="BR33" s="682">
        <v>98.6</v>
      </c>
      <c r="BS33" s="606"/>
      <c r="BT33" s="606"/>
      <c r="BU33" s="606"/>
      <c r="BV33" s="606"/>
      <c r="BW33" s="606"/>
      <c r="BX33" s="652">
        <v>91.7</v>
      </c>
      <c r="BY33" s="606"/>
      <c r="BZ33" s="606"/>
      <c r="CA33" s="606"/>
      <c r="CB33" s="669"/>
      <c r="CD33" s="618" t="s">
        <v>307</v>
      </c>
      <c r="CE33" s="619"/>
      <c r="CF33" s="619"/>
      <c r="CG33" s="619"/>
      <c r="CH33" s="619"/>
      <c r="CI33" s="619"/>
      <c r="CJ33" s="619"/>
      <c r="CK33" s="619"/>
      <c r="CL33" s="619"/>
      <c r="CM33" s="619"/>
      <c r="CN33" s="619"/>
      <c r="CO33" s="619"/>
      <c r="CP33" s="619"/>
      <c r="CQ33" s="620"/>
      <c r="CR33" s="621">
        <v>12976042</v>
      </c>
      <c r="CS33" s="634"/>
      <c r="CT33" s="634"/>
      <c r="CU33" s="634"/>
      <c r="CV33" s="634"/>
      <c r="CW33" s="634"/>
      <c r="CX33" s="634"/>
      <c r="CY33" s="635"/>
      <c r="CZ33" s="624">
        <v>46</v>
      </c>
      <c r="DA33" s="636"/>
      <c r="DB33" s="636"/>
      <c r="DC33" s="637"/>
      <c r="DD33" s="627">
        <v>7686351</v>
      </c>
      <c r="DE33" s="634"/>
      <c r="DF33" s="634"/>
      <c r="DG33" s="634"/>
      <c r="DH33" s="634"/>
      <c r="DI33" s="634"/>
      <c r="DJ33" s="634"/>
      <c r="DK33" s="635"/>
      <c r="DL33" s="627">
        <v>5772325</v>
      </c>
      <c r="DM33" s="634"/>
      <c r="DN33" s="634"/>
      <c r="DO33" s="634"/>
      <c r="DP33" s="634"/>
      <c r="DQ33" s="634"/>
      <c r="DR33" s="634"/>
      <c r="DS33" s="634"/>
      <c r="DT33" s="634"/>
      <c r="DU33" s="634"/>
      <c r="DV33" s="635"/>
      <c r="DW33" s="624">
        <v>37.5</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1532897</v>
      </c>
      <c r="S34" s="622"/>
      <c r="T34" s="622"/>
      <c r="U34" s="622"/>
      <c r="V34" s="622"/>
      <c r="W34" s="622"/>
      <c r="X34" s="622"/>
      <c r="Y34" s="623"/>
      <c r="Z34" s="659">
        <v>5.3</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3869892</v>
      </c>
      <c r="CS34" s="622"/>
      <c r="CT34" s="622"/>
      <c r="CU34" s="622"/>
      <c r="CV34" s="622"/>
      <c r="CW34" s="622"/>
      <c r="CX34" s="622"/>
      <c r="CY34" s="623"/>
      <c r="CZ34" s="624">
        <v>13.7</v>
      </c>
      <c r="DA34" s="636"/>
      <c r="DB34" s="636"/>
      <c r="DC34" s="637"/>
      <c r="DD34" s="627">
        <v>1903364</v>
      </c>
      <c r="DE34" s="622"/>
      <c r="DF34" s="622"/>
      <c r="DG34" s="622"/>
      <c r="DH34" s="622"/>
      <c r="DI34" s="622"/>
      <c r="DJ34" s="622"/>
      <c r="DK34" s="623"/>
      <c r="DL34" s="627">
        <v>1545171</v>
      </c>
      <c r="DM34" s="622"/>
      <c r="DN34" s="622"/>
      <c r="DO34" s="622"/>
      <c r="DP34" s="622"/>
      <c r="DQ34" s="622"/>
      <c r="DR34" s="622"/>
      <c r="DS34" s="622"/>
      <c r="DT34" s="622"/>
      <c r="DU34" s="622"/>
      <c r="DV34" s="623"/>
      <c r="DW34" s="624">
        <v>10</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2682041</v>
      </c>
      <c r="S35" s="622"/>
      <c r="T35" s="622"/>
      <c r="U35" s="622"/>
      <c r="V35" s="622"/>
      <c r="W35" s="622"/>
      <c r="X35" s="622"/>
      <c r="Y35" s="623"/>
      <c r="Z35" s="659">
        <v>9.1999999999999993</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271429</v>
      </c>
      <c r="CS35" s="634"/>
      <c r="CT35" s="634"/>
      <c r="CU35" s="634"/>
      <c r="CV35" s="634"/>
      <c r="CW35" s="634"/>
      <c r="CX35" s="634"/>
      <c r="CY35" s="635"/>
      <c r="CZ35" s="624">
        <v>1</v>
      </c>
      <c r="DA35" s="636"/>
      <c r="DB35" s="636"/>
      <c r="DC35" s="637"/>
      <c r="DD35" s="627">
        <v>199169</v>
      </c>
      <c r="DE35" s="634"/>
      <c r="DF35" s="634"/>
      <c r="DG35" s="634"/>
      <c r="DH35" s="634"/>
      <c r="DI35" s="634"/>
      <c r="DJ35" s="634"/>
      <c r="DK35" s="635"/>
      <c r="DL35" s="627">
        <v>194034</v>
      </c>
      <c r="DM35" s="634"/>
      <c r="DN35" s="634"/>
      <c r="DO35" s="634"/>
      <c r="DP35" s="634"/>
      <c r="DQ35" s="634"/>
      <c r="DR35" s="634"/>
      <c r="DS35" s="634"/>
      <c r="DT35" s="634"/>
      <c r="DU35" s="634"/>
      <c r="DV35" s="635"/>
      <c r="DW35" s="624">
        <v>1.3</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712507</v>
      </c>
      <c r="S36" s="622"/>
      <c r="T36" s="622"/>
      <c r="U36" s="622"/>
      <c r="V36" s="622"/>
      <c r="W36" s="622"/>
      <c r="X36" s="622"/>
      <c r="Y36" s="623"/>
      <c r="Z36" s="659">
        <v>2.5</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3613653</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140609</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3543972</v>
      </c>
      <c r="CS36" s="622"/>
      <c r="CT36" s="622"/>
      <c r="CU36" s="622"/>
      <c r="CV36" s="622"/>
      <c r="CW36" s="622"/>
      <c r="CX36" s="622"/>
      <c r="CY36" s="623"/>
      <c r="CZ36" s="624">
        <v>12.6</v>
      </c>
      <c r="DA36" s="636"/>
      <c r="DB36" s="636"/>
      <c r="DC36" s="637"/>
      <c r="DD36" s="627">
        <v>2421963</v>
      </c>
      <c r="DE36" s="622"/>
      <c r="DF36" s="622"/>
      <c r="DG36" s="622"/>
      <c r="DH36" s="622"/>
      <c r="DI36" s="622"/>
      <c r="DJ36" s="622"/>
      <c r="DK36" s="623"/>
      <c r="DL36" s="627">
        <v>1851781</v>
      </c>
      <c r="DM36" s="622"/>
      <c r="DN36" s="622"/>
      <c r="DO36" s="622"/>
      <c r="DP36" s="622"/>
      <c r="DQ36" s="622"/>
      <c r="DR36" s="622"/>
      <c r="DS36" s="622"/>
      <c r="DT36" s="622"/>
      <c r="DU36" s="622"/>
      <c r="DV36" s="623"/>
      <c r="DW36" s="624">
        <v>12</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401048</v>
      </c>
      <c r="S37" s="622"/>
      <c r="T37" s="622"/>
      <c r="U37" s="622"/>
      <c r="V37" s="622"/>
      <c r="W37" s="622"/>
      <c r="X37" s="622"/>
      <c r="Y37" s="623"/>
      <c r="Z37" s="659">
        <v>1.4</v>
      </c>
      <c r="AA37" s="659"/>
      <c r="AB37" s="659"/>
      <c r="AC37" s="659"/>
      <c r="AD37" s="660">
        <v>1560</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512858</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55050</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1009517</v>
      </c>
      <c r="CS37" s="634"/>
      <c r="CT37" s="634"/>
      <c r="CU37" s="634"/>
      <c r="CV37" s="634"/>
      <c r="CW37" s="634"/>
      <c r="CX37" s="634"/>
      <c r="CY37" s="635"/>
      <c r="CZ37" s="624">
        <v>3.6</v>
      </c>
      <c r="DA37" s="636"/>
      <c r="DB37" s="636"/>
      <c r="DC37" s="637"/>
      <c r="DD37" s="627">
        <v>1009517</v>
      </c>
      <c r="DE37" s="634"/>
      <c r="DF37" s="634"/>
      <c r="DG37" s="634"/>
      <c r="DH37" s="634"/>
      <c r="DI37" s="634"/>
      <c r="DJ37" s="634"/>
      <c r="DK37" s="635"/>
      <c r="DL37" s="627">
        <v>987551</v>
      </c>
      <c r="DM37" s="634"/>
      <c r="DN37" s="634"/>
      <c r="DO37" s="634"/>
      <c r="DP37" s="634"/>
      <c r="DQ37" s="634"/>
      <c r="DR37" s="634"/>
      <c r="DS37" s="634"/>
      <c r="DT37" s="634"/>
      <c r="DU37" s="634"/>
      <c r="DV37" s="635"/>
      <c r="DW37" s="624">
        <v>6.4</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2093800</v>
      </c>
      <c r="S38" s="622"/>
      <c r="T38" s="622"/>
      <c r="U38" s="622"/>
      <c r="V38" s="622"/>
      <c r="W38" s="622"/>
      <c r="X38" s="622"/>
      <c r="Y38" s="623"/>
      <c r="Z38" s="659">
        <v>7.2</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315701</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7210</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2764936</v>
      </c>
      <c r="CS38" s="622"/>
      <c r="CT38" s="622"/>
      <c r="CU38" s="622"/>
      <c r="CV38" s="622"/>
      <c r="CW38" s="622"/>
      <c r="CX38" s="622"/>
      <c r="CY38" s="623"/>
      <c r="CZ38" s="624">
        <v>9.8000000000000007</v>
      </c>
      <c r="DA38" s="636"/>
      <c r="DB38" s="636"/>
      <c r="DC38" s="637"/>
      <c r="DD38" s="627">
        <v>2277071</v>
      </c>
      <c r="DE38" s="622"/>
      <c r="DF38" s="622"/>
      <c r="DG38" s="622"/>
      <c r="DH38" s="622"/>
      <c r="DI38" s="622"/>
      <c r="DJ38" s="622"/>
      <c r="DK38" s="623"/>
      <c r="DL38" s="627">
        <v>2181339</v>
      </c>
      <c r="DM38" s="622"/>
      <c r="DN38" s="622"/>
      <c r="DO38" s="622"/>
      <c r="DP38" s="622"/>
      <c r="DQ38" s="622"/>
      <c r="DR38" s="622"/>
      <c r="DS38" s="622"/>
      <c r="DT38" s="622"/>
      <c r="DU38" s="622"/>
      <c r="DV38" s="623"/>
      <c r="DW38" s="624">
        <v>14.2</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81052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10325</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2525813</v>
      </c>
      <c r="CS39" s="634"/>
      <c r="CT39" s="634"/>
      <c r="CU39" s="634"/>
      <c r="CV39" s="634"/>
      <c r="CW39" s="634"/>
      <c r="CX39" s="634"/>
      <c r="CY39" s="635"/>
      <c r="CZ39" s="624">
        <v>8.9</v>
      </c>
      <c r="DA39" s="636"/>
      <c r="DB39" s="636"/>
      <c r="DC39" s="637"/>
      <c r="DD39" s="627">
        <v>884784</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37600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20158</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97</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t="s">
        <v>122</v>
      </c>
      <c r="CS40" s="622"/>
      <c r="CT40" s="622"/>
      <c r="CU40" s="622"/>
      <c r="CV40" s="622"/>
      <c r="CW40" s="622"/>
      <c r="CX40" s="622"/>
      <c r="CY40" s="623"/>
      <c r="CZ40" s="624" t="s">
        <v>122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29073157</v>
      </c>
      <c r="S41" s="646"/>
      <c r="T41" s="646"/>
      <c r="U41" s="646"/>
      <c r="V41" s="646"/>
      <c r="W41" s="646"/>
      <c r="X41" s="646"/>
      <c r="Y41" s="649"/>
      <c r="Z41" s="650">
        <v>100</v>
      </c>
      <c r="AA41" s="650"/>
      <c r="AB41" s="650"/>
      <c r="AC41" s="650"/>
      <c r="AD41" s="651">
        <v>15363290</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500685</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2183199</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398</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2443458</v>
      </c>
      <c r="CS42" s="634"/>
      <c r="CT42" s="634"/>
      <c r="CU42" s="634"/>
      <c r="CV42" s="634"/>
      <c r="CW42" s="634"/>
      <c r="CX42" s="634"/>
      <c r="CY42" s="635"/>
      <c r="CZ42" s="624">
        <v>8.6999999999999993</v>
      </c>
      <c r="DA42" s="636"/>
      <c r="DB42" s="636"/>
      <c r="DC42" s="637"/>
      <c r="DD42" s="627">
        <v>257427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106736</v>
      </c>
      <c r="CS43" s="634"/>
      <c r="CT43" s="634"/>
      <c r="CU43" s="634"/>
      <c r="CV43" s="634"/>
      <c r="CW43" s="634"/>
      <c r="CX43" s="634"/>
      <c r="CY43" s="635"/>
      <c r="CZ43" s="624">
        <v>0.4</v>
      </c>
      <c r="DA43" s="636"/>
      <c r="DB43" s="636"/>
      <c r="DC43" s="637"/>
      <c r="DD43" s="627">
        <v>106736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2443458</v>
      </c>
      <c r="CS44" s="622"/>
      <c r="CT44" s="622"/>
      <c r="CU44" s="622"/>
      <c r="CV44" s="622"/>
      <c r="CW44" s="622"/>
      <c r="CX44" s="622"/>
      <c r="CY44" s="623"/>
      <c r="CZ44" s="624">
        <v>8.6999999999999993</v>
      </c>
      <c r="DA44" s="625"/>
      <c r="DB44" s="625"/>
      <c r="DC44" s="626"/>
      <c r="DD44" s="627">
        <v>257427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913547</v>
      </c>
      <c r="CS45" s="634"/>
      <c r="CT45" s="634"/>
      <c r="CU45" s="634"/>
      <c r="CV45" s="634"/>
      <c r="CW45" s="634"/>
      <c r="CX45" s="634"/>
      <c r="CY45" s="635"/>
      <c r="CZ45" s="624">
        <v>3.2</v>
      </c>
      <c r="DA45" s="636"/>
      <c r="DB45" s="636"/>
      <c r="DC45" s="637"/>
      <c r="DD45" s="627">
        <v>100122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1521584</v>
      </c>
      <c r="CS46" s="622"/>
      <c r="CT46" s="622"/>
      <c r="CU46" s="622"/>
      <c r="CV46" s="622"/>
      <c r="CW46" s="622"/>
      <c r="CX46" s="622"/>
      <c r="CY46" s="623"/>
      <c r="CZ46" s="624">
        <v>5.4</v>
      </c>
      <c r="DA46" s="625"/>
      <c r="DB46" s="625"/>
      <c r="DC46" s="626"/>
      <c r="DD46" s="627">
        <v>156172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28238127</v>
      </c>
      <c r="CS49" s="606"/>
      <c r="CT49" s="606"/>
      <c r="CU49" s="606"/>
      <c r="CV49" s="606"/>
      <c r="CW49" s="606"/>
      <c r="CX49" s="606"/>
      <c r="CY49" s="607"/>
      <c r="CZ49" s="608">
        <v>100</v>
      </c>
      <c r="DA49" s="609"/>
      <c r="DB49" s="609"/>
      <c r="DC49" s="610"/>
      <c r="DD49" s="611">
        <v>17598822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z1UVenFE8WKEJZ4iQHjmgPngH6e95hO/azpN2TWoB0vAQWbL/UAIY0K6IwNjoKOAXORHqx6hwgWO2Gb7dyndfA==" saltValue="QvYSYElfMSFUGSK4lGBQ8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102" t="s">
        <v>352</v>
      </c>
      <c r="B2" s="1102"/>
      <c r="C2" s="1102"/>
      <c r="D2" s="1102"/>
      <c r="E2" s="1102"/>
      <c r="F2" s="1102"/>
      <c r="G2" s="1102"/>
      <c r="H2" s="1102"/>
      <c r="I2" s="1102"/>
      <c r="J2" s="1102"/>
      <c r="K2" s="1102"/>
      <c r="L2" s="1102"/>
      <c r="M2" s="1102"/>
      <c r="N2" s="1102"/>
      <c r="O2" s="1102"/>
      <c r="P2" s="1102"/>
      <c r="Q2" s="1102"/>
      <c r="R2" s="1102"/>
      <c r="S2" s="1102"/>
      <c r="T2" s="1102"/>
      <c r="U2" s="1102"/>
      <c r="V2" s="1102"/>
      <c r="W2" s="1102"/>
      <c r="X2" s="1102"/>
      <c r="Y2" s="1102"/>
      <c r="Z2" s="1102"/>
      <c r="AA2" s="1102"/>
      <c r="AB2" s="1102"/>
      <c r="AC2" s="1102"/>
      <c r="AD2" s="1102"/>
      <c r="AE2" s="1102"/>
      <c r="AF2" s="1102"/>
      <c r="AG2" s="1102"/>
      <c r="AH2" s="1102"/>
      <c r="AI2" s="1102"/>
      <c r="AJ2" s="1102"/>
      <c r="AK2" s="1102"/>
      <c r="AL2" s="1102"/>
      <c r="AM2" s="1102"/>
      <c r="AN2" s="1102"/>
      <c r="AO2" s="1102"/>
      <c r="AP2" s="1102"/>
      <c r="AQ2" s="1102"/>
      <c r="AR2" s="1102"/>
      <c r="AS2" s="1102"/>
      <c r="AT2" s="1102"/>
      <c r="AU2" s="1102"/>
      <c r="AV2" s="1102"/>
      <c r="AW2" s="1102"/>
      <c r="AX2" s="1102"/>
      <c r="AY2" s="1102"/>
      <c r="AZ2" s="1102"/>
      <c r="BA2" s="1102"/>
      <c r="BB2" s="1102"/>
      <c r="BC2" s="1102"/>
      <c r="BD2" s="1102"/>
      <c r="BE2" s="1102"/>
      <c r="BF2" s="1102"/>
      <c r="BG2" s="1102"/>
      <c r="BH2" s="1102"/>
      <c r="BI2" s="1102"/>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103" t="s">
        <v>353</v>
      </c>
      <c r="DK2" s="1104"/>
      <c r="DL2" s="1104"/>
      <c r="DM2" s="1104"/>
      <c r="DN2" s="1104"/>
      <c r="DO2" s="1105"/>
      <c r="DP2" s="216"/>
      <c r="DQ2" s="1103" t="s">
        <v>354</v>
      </c>
      <c r="DR2" s="1104"/>
      <c r="DS2" s="1104"/>
      <c r="DT2" s="1104"/>
      <c r="DU2" s="1104"/>
      <c r="DV2" s="1104"/>
      <c r="DW2" s="1104"/>
      <c r="DX2" s="1104"/>
      <c r="DY2" s="1104"/>
      <c r="DZ2" s="1105"/>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106"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96" t="s">
        <v>371</v>
      </c>
      <c r="DH5" s="1097"/>
      <c r="DI5" s="1097"/>
      <c r="DJ5" s="1097"/>
      <c r="DK5" s="1098"/>
      <c r="DL5" s="1096" t="s">
        <v>372</v>
      </c>
      <c r="DM5" s="1097"/>
      <c r="DN5" s="1097"/>
      <c r="DO5" s="1097"/>
      <c r="DP5" s="1098"/>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07"/>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99"/>
      <c r="DH6" s="1100"/>
      <c r="DI6" s="1100"/>
      <c r="DJ6" s="1100"/>
      <c r="DK6" s="1101"/>
      <c r="DL6" s="1099"/>
      <c r="DM6" s="1100"/>
      <c r="DN6" s="1100"/>
      <c r="DO6" s="1100"/>
      <c r="DP6" s="1101"/>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12">
        <v>29087</v>
      </c>
      <c r="R7" s="1084"/>
      <c r="S7" s="1084"/>
      <c r="T7" s="1084"/>
      <c r="U7" s="1084"/>
      <c r="V7" s="1084">
        <v>28254</v>
      </c>
      <c r="W7" s="1084"/>
      <c r="X7" s="1084"/>
      <c r="Y7" s="1084"/>
      <c r="Z7" s="1084"/>
      <c r="AA7" s="1084">
        <v>833</v>
      </c>
      <c r="AB7" s="1084"/>
      <c r="AC7" s="1084"/>
      <c r="AD7" s="1084"/>
      <c r="AE7" s="1085"/>
      <c r="AF7" s="1086">
        <v>799</v>
      </c>
      <c r="AG7" s="1087"/>
      <c r="AH7" s="1087"/>
      <c r="AI7" s="1087"/>
      <c r="AJ7" s="1088"/>
      <c r="AK7" s="1089">
        <v>2609</v>
      </c>
      <c r="AL7" s="1090"/>
      <c r="AM7" s="1090"/>
      <c r="AN7" s="1090"/>
      <c r="AO7" s="1090"/>
      <c r="AP7" s="1090">
        <v>19018</v>
      </c>
      <c r="AQ7" s="1090"/>
      <c r="AR7" s="1090"/>
      <c r="AS7" s="1090"/>
      <c r="AT7" s="1090"/>
      <c r="AU7" s="1091"/>
      <c r="AV7" s="1091"/>
      <c r="AW7" s="1091"/>
      <c r="AX7" s="1091"/>
      <c r="AY7" s="1092"/>
      <c r="AZ7" s="220"/>
      <c r="BA7" s="220"/>
      <c r="BB7" s="220"/>
      <c r="BC7" s="220"/>
      <c r="BD7" s="220"/>
      <c r="BE7" s="221"/>
      <c r="BF7" s="221"/>
      <c r="BG7" s="221"/>
      <c r="BH7" s="221"/>
      <c r="BI7" s="221"/>
      <c r="BJ7" s="221"/>
      <c r="BK7" s="221"/>
      <c r="BL7" s="221"/>
      <c r="BM7" s="221"/>
      <c r="BN7" s="221"/>
      <c r="BO7" s="221"/>
      <c r="BP7" s="221"/>
      <c r="BQ7" s="224">
        <v>1</v>
      </c>
      <c r="BR7" s="225"/>
      <c r="BS7" s="1093" t="s">
        <v>550</v>
      </c>
      <c r="BT7" s="1094"/>
      <c r="BU7" s="1094"/>
      <c r="BV7" s="1094"/>
      <c r="BW7" s="1094"/>
      <c r="BX7" s="1094"/>
      <c r="BY7" s="1094"/>
      <c r="BZ7" s="1094"/>
      <c r="CA7" s="1094"/>
      <c r="CB7" s="1094"/>
      <c r="CC7" s="1094"/>
      <c r="CD7" s="1094"/>
      <c r="CE7" s="1094"/>
      <c r="CF7" s="1094"/>
      <c r="CG7" s="1095"/>
      <c r="CH7" s="1108">
        <v>3</v>
      </c>
      <c r="CI7" s="1109"/>
      <c r="CJ7" s="1109"/>
      <c r="CK7" s="1109"/>
      <c r="CL7" s="1110"/>
      <c r="CM7" s="1108">
        <v>58</v>
      </c>
      <c r="CN7" s="1109"/>
      <c r="CO7" s="1109"/>
      <c r="CP7" s="1109"/>
      <c r="CQ7" s="1110"/>
      <c r="CR7" s="1108">
        <v>10</v>
      </c>
      <c r="CS7" s="1109"/>
      <c r="CT7" s="1109"/>
      <c r="CU7" s="1109"/>
      <c r="CV7" s="1110"/>
      <c r="CW7" s="1108" t="s">
        <v>551</v>
      </c>
      <c r="CX7" s="1109"/>
      <c r="CY7" s="1109"/>
      <c r="CZ7" s="1109"/>
      <c r="DA7" s="1110"/>
      <c r="DB7" s="1108" t="s">
        <v>551</v>
      </c>
      <c r="DC7" s="1109"/>
      <c r="DD7" s="1109"/>
      <c r="DE7" s="1109"/>
      <c r="DF7" s="1110"/>
      <c r="DG7" s="1108" t="s">
        <v>551</v>
      </c>
      <c r="DH7" s="1109"/>
      <c r="DI7" s="1109"/>
      <c r="DJ7" s="1109"/>
      <c r="DK7" s="1110"/>
      <c r="DL7" s="1108" t="s">
        <v>551</v>
      </c>
      <c r="DM7" s="1109"/>
      <c r="DN7" s="1109"/>
      <c r="DO7" s="1109"/>
      <c r="DP7" s="1110"/>
      <c r="DQ7" s="1108" t="s">
        <v>551</v>
      </c>
      <c r="DR7" s="1109"/>
      <c r="DS7" s="1109"/>
      <c r="DT7" s="1109"/>
      <c r="DU7" s="1110"/>
      <c r="DV7" s="1093"/>
      <c r="DW7" s="1094"/>
      <c r="DX7" s="1094"/>
      <c r="DY7" s="1094"/>
      <c r="DZ7" s="1111"/>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7</v>
      </c>
      <c r="R8" s="1039"/>
      <c r="S8" s="1039"/>
      <c r="T8" s="1039"/>
      <c r="U8" s="1039"/>
      <c r="V8" s="1039">
        <v>4</v>
      </c>
      <c r="W8" s="1039"/>
      <c r="X8" s="1039"/>
      <c r="Y8" s="1039"/>
      <c r="Z8" s="1039"/>
      <c r="AA8" s="1039">
        <v>3</v>
      </c>
      <c r="AB8" s="1039"/>
      <c r="AC8" s="1039"/>
      <c r="AD8" s="1039"/>
      <c r="AE8" s="1040"/>
      <c r="AF8" s="1035">
        <v>3</v>
      </c>
      <c r="AG8" s="1036"/>
      <c r="AH8" s="1036"/>
      <c r="AI8" s="1036"/>
      <c r="AJ8" s="1037"/>
      <c r="AK8" s="1080" t="s">
        <v>549</v>
      </c>
      <c r="AL8" s="1081"/>
      <c r="AM8" s="1081"/>
      <c r="AN8" s="1081"/>
      <c r="AO8" s="1081"/>
      <c r="AP8" s="1081" t="s">
        <v>549</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7">
        <v>29090</v>
      </c>
      <c r="R23" s="1061"/>
      <c r="S23" s="1061"/>
      <c r="T23" s="1061"/>
      <c r="U23" s="1061"/>
      <c r="V23" s="1061">
        <v>28255</v>
      </c>
      <c r="W23" s="1061"/>
      <c r="X23" s="1061"/>
      <c r="Y23" s="1061"/>
      <c r="Z23" s="1061"/>
      <c r="AA23" s="1061">
        <v>835</v>
      </c>
      <c r="AB23" s="1061"/>
      <c r="AC23" s="1061"/>
      <c r="AD23" s="1061"/>
      <c r="AE23" s="1068"/>
      <c r="AF23" s="1069">
        <v>801</v>
      </c>
      <c r="AG23" s="1061"/>
      <c r="AH23" s="1061"/>
      <c r="AI23" s="1061"/>
      <c r="AJ23" s="1070"/>
      <c r="AK23" s="1071"/>
      <c r="AL23" s="1072"/>
      <c r="AM23" s="1072"/>
      <c r="AN23" s="1072"/>
      <c r="AO23" s="1072"/>
      <c r="AP23" s="1061">
        <v>19018</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389</v>
      </c>
      <c r="C28" s="1048"/>
      <c r="D28" s="1048"/>
      <c r="E28" s="1048"/>
      <c r="F28" s="1048"/>
      <c r="G28" s="1048"/>
      <c r="H28" s="1048"/>
      <c r="I28" s="1048"/>
      <c r="J28" s="1048"/>
      <c r="K28" s="1048"/>
      <c r="L28" s="1048"/>
      <c r="M28" s="1048"/>
      <c r="N28" s="1048"/>
      <c r="O28" s="1048"/>
      <c r="P28" s="1049"/>
      <c r="Q28" s="1050">
        <v>6133</v>
      </c>
      <c r="R28" s="1051"/>
      <c r="S28" s="1051"/>
      <c r="T28" s="1051"/>
      <c r="U28" s="1051"/>
      <c r="V28" s="1051">
        <v>5992</v>
      </c>
      <c r="W28" s="1051"/>
      <c r="X28" s="1051"/>
      <c r="Y28" s="1051"/>
      <c r="Z28" s="1051"/>
      <c r="AA28" s="1051">
        <v>141</v>
      </c>
      <c r="AB28" s="1051"/>
      <c r="AC28" s="1051"/>
      <c r="AD28" s="1051"/>
      <c r="AE28" s="1052"/>
      <c r="AF28" s="1053">
        <v>141</v>
      </c>
      <c r="AG28" s="1051"/>
      <c r="AH28" s="1051"/>
      <c r="AI28" s="1051"/>
      <c r="AJ28" s="1054"/>
      <c r="AK28" s="1042">
        <v>683</v>
      </c>
      <c r="AL28" s="1043"/>
      <c r="AM28" s="1043"/>
      <c r="AN28" s="1043"/>
      <c r="AO28" s="1043"/>
      <c r="AP28" s="1043" t="s">
        <v>549</v>
      </c>
      <c r="AQ28" s="1043"/>
      <c r="AR28" s="1043"/>
      <c r="AS28" s="1043"/>
      <c r="AT28" s="1043"/>
      <c r="AU28" s="1043" t="s">
        <v>549</v>
      </c>
      <c r="AV28" s="1043"/>
      <c r="AW28" s="1043"/>
      <c r="AX28" s="1043"/>
      <c r="AY28" s="1043"/>
      <c r="AZ28" s="1044" t="s">
        <v>549</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390</v>
      </c>
      <c r="C29" s="1031"/>
      <c r="D29" s="1031"/>
      <c r="E29" s="1031"/>
      <c r="F29" s="1031"/>
      <c r="G29" s="1031"/>
      <c r="H29" s="1031"/>
      <c r="I29" s="1031"/>
      <c r="J29" s="1031"/>
      <c r="K29" s="1031"/>
      <c r="L29" s="1031"/>
      <c r="M29" s="1031"/>
      <c r="N29" s="1031"/>
      <c r="O29" s="1031"/>
      <c r="P29" s="1032"/>
      <c r="Q29" s="1038">
        <v>7777</v>
      </c>
      <c r="R29" s="1039"/>
      <c r="S29" s="1039"/>
      <c r="T29" s="1039"/>
      <c r="U29" s="1039"/>
      <c r="V29" s="1039">
        <v>7604</v>
      </c>
      <c r="W29" s="1039"/>
      <c r="X29" s="1039"/>
      <c r="Y29" s="1039"/>
      <c r="Z29" s="1039"/>
      <c r="AA29" s="1039">
        <v>173</v>
      </c>
      <c r="AB29" s="1039"/>
      <c r="AC29" s="1039"/>
      <c r="AD29" s="1039"/>
      <c r="AE29" s="1040"/>
      <c r="AF29" s="1035">
        <v>173</v>
      </c>
      <c r="AG29" s="1036"/>
      <c r="AH29" s="1036"/>
      <c r="AI29" s="1036"/>
      <c r="AJ29" s="1037"/>
      <c r="AK29" s="980">
        <v>1034</v>
      </c>
      <c r="AL29" s="971"/>
      <c r="AM29" s="971"/>
      <c r="AN29" s="971"/>
      <c r="AO29" s="971"/>
      <c r="AP29" s="971" t="s">
        <v>549</v>
      </c>
      <c r="AQ29" s="971"/>
      <c r="AR29" s="971"/>
      <c r="AS29" s="971"/>
      <c r="AT29" s="971"/>
      <c r="AU29" s="971" t="s">
        <v>549</v>
      </c>
      <c r="AV29" s="971"/>
      <c r="AW29" s="971"/>
      <c r="AX29" s="971"/>
      <c r="AY29" s="971"/>
      <c r="AZ29" s="1041" t="s">
        <v>549</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391</v>
      </c>
      <c r="C30" s="1031"/>
      <c r="D30" s="1031"/>
      <c r="E30" s="1031"/>
      <c r="F30" s="1031"/>
      <c r="G30" s="1031"/>
      <c r="H30" s="1031"/>
      <c r="I30" s="1031"/>
      <c r="J30" s="1031"/>
      <c r="K30" s="1031"/>
      <c r="L30" s="1031"/>
      <c r="M30" s="1031"/>
      <c r="N30" s="1031"/>
      <c r="O30" s="1031"/>
      <c r="P30" s="1032"/>
      <c r="Q30" s="1038">
        <v>1712</v>
      </c>
      <c r="R30" s="1039"/>
      <c r="S30" s="1039"/>
      <c r="T30" s="1039"/>
      <c r="U30" s="1039"/>
      <c r="V30" s="1039">
        <v>1692</v>
      </c>
      <c r="W30" s="1039"/>
      <c r="X30" s="1039"/>
      <c r="Y30" s="1039"/>
      <c r="Z30" s="1039"/>
      <c r="AA30" s="1039">
        <v>21</v>
      </c>
      <c r="AB30" s="1039"/>
      <c r="AC30" s="1039"/>
      <c r="AD30" s="1039"/>
      <c r="AE30" s="1040"/>
      <c r="AF30" s="1035">
        <v>21</v>
      </c>
      <c r="AG30" s="1036"/>
      <c r="AH30" s="1036"/>
      <c r="AI30" s="1036"/>
      <c r="AJ30" s="1037"/>
      <c r="AK30" s="980">
        <v>1156</v>
      </c>
      <c r="AL30" s="971"/>
      <c r="AM30" s="971"/>
      <c r="AN30" s="971"/>
      <c r="AO30" s="971"/>
      <c r="AP30" s="971" t="s">
        <v>549</v>
      </c>
      <c r="AQ30" s="971"/>
      <c r="AR30" s="971"/>
      <c r="AS30" s="971"/>
      <c r="AT30" s="971"/>
      <c r="AU30" s="971" t="s">
        <v>549</v>
      </c>
      <c r="AV30" s="971"/>
      <c r="AW30" s="971"/>
      <c r="AX30" s="971"/>
      <c r="AY30" s="971"/>
      <c r="AZ30" s="1041" t="s">
        <v>549</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392</v>
      </c>
      <c r="C31" s="1031"/>
      <c r="D31" s="1031"/>
      <c r="E31" s="1031"/>
      <c r="F31" s="1031"/>
      <c r="G31" s="1031"/>
      <c r="H31" s="1031"/>
      <c r="I31" s="1031"/>
      <c r="J31" s="1031"/>
      <c r="K31" s="1031"/>
      <c r="L31" s="1031"/>
      <c r="M31" s="1031"/>
      <c r="N31" s="1031"/>
      <c r="O31" s="1031"/>
      <c r="P31" s="1032"/>
      <c r="Q31" s="1038">
        <v>1618</v>
      </c>
      <c r="R31" s="1039"/>
      <c r="S31" s="1039"/>
      <c r="T31" s="1039"/>
      <c r="U31" s="1039"/>
      <c r="V31" s="1039">
        <v>1429</v>
      </c>
      <c r="W31" s="1039"/>
      <c r="X31" s="1039"/>
      <c r="Y31" s="1039"/>
      <c r="Z31" s="1039"/>
      <c r="AA31" s="1039">
        <v>189</v>
      </c>
      <c r="AB31" s="1039"/>
      <c r="AC31" s="1039"/>
      <c r="AD31" s="1039"/>
      <c r="AE31" s="1040"/>
      <c r="AF31" s="1035">
        <v>2482</v>
      </c>
      <c r="AG31" s="1036"/>
      <c r="AH31" s="1036"/>
      <c r="AI31" s="1036"/>
      <c r="AJ31" s="1037"/>
      <c r="AK31" s="980">
        <v>20</v>
      </c>
      <c r="AL31" s="971"/>
      <c r="AM31" s="971"/>
      <c r="AN31" s="971"/>
      <c r="AO31" s="971"/>
      <c r="AP31" s="971">
        <v>1043</v>
      </c>
      <c r="AQ31" s="971"/>
      <c r="AR31" s="971"/>
      <c r="AS31" s="971"/>
      <c r="AT31" s="971"/>
      <c r="AU31" s="971">
        <v>1</v>
      </c>
      <c r="AV31" s="971"/>
      <c r="AW31" s="971"/>
      <c r="AX31" s="971"/>
      <c r="AY31" s="971"/>
      <c r="AZ31" s="1041" t="s">
        <v>549</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394</v>
      </c>
      <c r="C32" s="1031"/>
      <c r="D32" s="1031"/>
      <c r="E32" s="1031"/>
      <c r="F32" s="1031"/>
      <c r="G32" s="1031"/>
      <c r="H32" s="1031"/>
      <c r="I32" s="1031"/>
      <c r="J32" s="1031"/>
      <c r="K32" s="1031"/>
      <c r="L32" s="1031"/>
      <c r="M32" s="1031"/>
      <c r="N32" s="1031"/>
      <c r="O32" s="1031"/>
      <c r="P32" s="1032"/>
      <c r="Q32" s="1038">
        <v>493</v>
      </c>
      <c r="R32" s="1039"/>
      <c r="S32" s="1039"/>
      <c r="T32" s="1039"/>
      <c r="U32" s="1039"/>
      <c r="V32" s="1039">
        <v>463</v>
      </c>
      <c r="W32" s="1039"/>
      <c r="X32" s="1039"/>
      <c r="Y32" s="1039"/>
      <c r="Z32" s="1039"/>
      <c r="AA32" s="1039">
        <v>30</v>
      </c>
      <c r="AB32" s="1039"/>
      <c r="AC32" s="1039"/>
      <c r="AD32" s="1039"/>
      <c r="AE32" s="1040"/>
      <c r="AF32" s="1035">
        <v>41</v>
      </c>
      <c r="AG32" s="1036"/>
      <c r="AH32" s="1036"/>
      <c r="AI32" s="1036"/>
      <c r="AJ32" s="1037"/>
      <c r="AK32" s="980">
        <v>316</v>
      </c>
      <c r="AL32" s="971"/>
      <c r="AM32" s="971"/>
      <c r="AN32" s="971"/>
      <c r="AO32" s="971"/>
      <c r="AP32" s="971">
        <v>1199</v>
      </c>
      <c r="AQ32" s="971"/>
      <c r="AR32" s="971"/>
      <c r="AS32" s="971"/>
      <c r="AT32" s="971"/>
      <c r="AU32" s="971">
        <v>997</v>
      </c>
      <c r="AV32" s="971"/>
      <c r="AW32" s="971"/>
      <c r="AX32" s="971"/>
      <c r="AY32" s="971"/>
      <c r="AZ32" s="1041" t="s">
        <v>549</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395</v>
      </c>
      <c r="C33" s="1031"/>
      <c r="D33" s="1031"/>
      <c r="E33" s="1031"/>
      <c r="F33" s="1031"/>
      <c r="G33" s="1031"/>
      <c r="H33" s="1031"/>
      <c r="I33" s="1031"/>
      <c r="J33" s="1031"/>
      <c r="K33" s="1031"/>
      <c r="L33" s="1031"/>
      <c r="M33" s="1031"/>
      <c r="N33" s="1031"/>
      <c r="O33" s="1031"/>
      <c r="P33" s="1032"/>
      <c r="Q33" s="1038">
        <v>1430</v>
      </c>
      <c r="R33" s="1039"/>
      <c r="S33" s="1039"/>
      <c r="T33" s="1039"/>
      <c r="U33" s="1039"/>
      <c r="V33" s="1039">
        <v>1477</v>
      </c>
      <c r="W33" s="1039"/>
      <c r="X33" s="1039"/>
      <c r="Y33" s="1039"/>
      <c r="Z33" s="1039"/>
      <c r="AA33" s="1039">
        <v>-48</v>
      </c>
      <c r="AB33" s="1039"/>
      <c r="AC33" s="1039"/>
      <c r="AD33" s="1039"/>
      <c r="AE33" s="1040"/>
      <c r="AF33" s="1035">
        <v>41</v>
      </c>
      <c r="AG33" s="1036"/>
      <c r="AH33" s="1036"/>
      <c r="AI33" s="1036"/>
      <c r="AJ33" s="1037"/>
      <c r="AK33" s="980">
        <v>513</v>
      </c>
      <c r="AL33" s="971"/>
      <c r="AM33" s="971"/>
      <c r="AN33" s="971"/>
      <c r="AO33" s="971"/>
      <c r="AP33" s="971">
        <v>642</v>
      </c>
      <c r="AQ33" s="971"/>
      <c r="AR33" s="971"/>
      <c r="AS33" s="971"/>
      <c r="AT33" s="971"/>
      <c r="AU33" s="971">
        <v>551</v>
      </c>
      <c r="AV33" s="971"/>
      <c r="AW33" s="971"/>
      <c r="AX33" s="971"/>
      <c r="AY33" s="971"/>
      <c r="AZ33" s="1041" t="s">
        <v>549</v>
      </c>
      <c r="BA33" s="1041"/>
      <c r="BB33" s="1041"/>
      <c r="BC33" s="1041"/>
      <c r="BD33" s="1041"/>
      <c r="BE33" s="972" t="s">
        <v>393</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377</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2899</v>
      </c>
      <c r="AG63" s="959"/>
      <c r="AH63" s="959"/>
      <c r="AI63" s="959"/>
      <c r="AJ63" s="1022"/>
      <c r="AK63" s="1023"/>
      <c r="AL63" s="963"/>
      <c r="AM63" s="963"/>
      <c r="AN63" s="963"/>
      <c r="AO63" s="963"/>
      <c r="AP63" s="959">
        <v>2884</v>
      </c>
      <c r="AQ63" s="959"/>
      <c r="AR63" s="959"/>
      <c r="AS63" s="959"/>
      <c r="AT63" s="959"/>
      <c r="AU63" s="959">
        <v>1549</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399</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400</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552</v>
      </c>
      <c r="C68" s="986"/>
      <c r="D68" s="986"/>
      <c r="E68" s="986"/>
      <c r="F68" s="986"/>
      <c r="G68" s="986"/>
      <c r="H68" s="986"/>
      <c r="I68" s="986"/>
      <c r="J68" s="986"/>
      <c r="K68" s="986"/>
      <c r="L68" s="986"/>
      <c r="M68" s="986"/>
      <c r="N68" s="986"/>
      <c r="O68" s="986"/>
      <c r="P68" s="987"/>
      <c r="Q68" s="988" t="s">
        <v>549</v>
      </c>
      <c r="R68" s="982"/>
      <c r="S68" s="982"/>
      <c r="T68" s="982"/>
      <c r="U68" s="982"/>
      <c r="V68" s="982" t="s">
        <v>488</v>
      </c>
      <c r="W68" s="982"/>
      <c r="X68" s="982"/>
      <c r="Y68" s="982"/>
      <c r="Z68" s="982"/>
      <c r="AA68" s="982" t="s">
        <v>488</v>
      </c>
      <c r="AB68" s="982"/>
      <c r="AC68" s="982"/>
      <c r="AD68" s="982"/>
      <c r="AE68" s="982"/>
      <c r="AF68" s="982" t="s">
        <v>488</v>
      </c>
      <c r="AG68" s="982"/>
      <c r="AH68" s="982"/>
      <c r="AI68" s="982"/>
      <c r="AJ68" s="982"/>
      <c r="AK68" s="982">
        <v>21</v>
      </c>
      <c r="AL68" s="982"/>
      <c r="AM68" s="982"/>
      <c r="AN68" s="982"/>
      <c r="AO68" s="982"/>
      <c r="AP68" s="982" t="s">
        <v>488</v>
      </c>
      <c r="AQ68" s="982"/>
      <c r="AR68" s="982"/>
      <c r="AS68" s="982"/>
      <c r="AT68" s="982"/>
      <c r="AU68" s="982" t="s">
        <v>488</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553</v>
      </c>
      <c r="C69" s="975"/>
      <c r="D69" s="975"/>
      <c r="E69" s="975"/>
      <c r="F69" s="975"/>
      <c r="G69" s="975"/>
      <c r="H69" s="975"/>
      <c r="I69" s="975"/>
      <c r="J69" s="975"/>
      <c r="K69" s="975"/>
      <c r="L69" s="975"/>
      <c r="M69" s="975"/>
      <c r="N69" s="975"/>
      <c r="O69" s="975"/>
      <c r="P69" s="976"/>
      <c r="Q69" s="977" t="s">
        <v>488</v>
      </c>
      <c r="R69" s="971"/>
      <c r="S69" s="971"/>
      <c r="T69" s="971"/>
      <c r="U69" s="971"/>
      <c r="V69" s="971" t="s">
        <v>488</v>
      </c>
      <c r="W69" s="971"/>
      <c r="X69" s="971"/>
      <c r="Y69" s="971"/>
      <c r="Z69" s="971"/>
      <c r="AA69" s="971" t="s">
        <v>488</v>
      </c>
      <c r="AB69" s="971"/>
      <c r="AC69" s="971"/>
      <c r="AD69" s="971"/>
      <c r="AE69" s="971"/>
      <c r="AF69" s="971" t="s">
        <v>488</v>
      </c>
      <c r="AG69" s="971"/>
      <c r="AH69" s="971"/>
      <c r="AI69" s="971"/>
      <c r="AJ69" s="971"/>
      <c r="AK69" s="971">
        <v>41</v>
      </c>
      <c r="AL69" s="971"/>
      <c r="AM69" s="971"/>
      <c r="AN69" s="971"/>
      <c r="AO69" s="971"/>
      <c r="AP69" s="971" t="s">
        <v>488</v>
      </c>
      <c r="AQ69" s="971"/>
      <c r="AR69" s="971"/>
      <c r="AS69" s="971"/>
      <c r="AT69" s="971"/>
      <c r="AU69" s="971" t="s">
        <v>488</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554</v>
      </c>
      <c r="C70" s="975"/>
      <c r="D70" s="975"/>
      <c r="E70" s="975"/>
      <c r="F70" s="975"/>
      <c r="G70" s="975"/>
      <c r="H70" s="975"/>
      <c r="I70" s="975"/>
      <c r="J70" s="975"/>
      <c r="K70" s="975"/>
      <c r="L70" s="975"/>
      <c r="M70" s="975"/>
      <c r="N70" s="975"/>
      <c r="O70" s="975"/>
      <c r="P70" s="976"/>
      <c r="Q70" s="977" t="s">
        <v>488</v>
      </c>
      <c r="R70" s="971"/>
      <c r="S70" s="971"/>
      <c r="T70" s="971"/>
      <c r="U70" s="971"/>
      <c r="V70" s="971" t="s">
        <v>488</v>
      </c>
      <c r="W70" s="971"/>
      <c r="X70" s="971"/>
      <c r="Y70" s="971"/>
      <c r="Z70" s="971"/>
      <c r="AA70" s="971" t="s">
        <v>488</v>
      </c>
      <c r="AB70" s="971"/>
      <c r="AC70" s="971"/>
      <c r="AD70" s="971"/>
      <c r="AE70" s="971"/>
      <c r="AF70" s="971" t="s">
        <v>488</v>
      </c>
      <c r="AG70" s="971"/>
      <c r="AH70" s="971"/>
      <c r="AI70" s="971"/>
      <c r="AJ70" s="971"/>
      <c r="AK70" s="971">
        <v>33</v>
      </c>
      <c r="AL70" s="971"/>
      <c r="AM70" s="971"/>
      <c r="AN70" s="971"/>
      <c r="AO70" s="971"/>
      <c r="AP70" s="971" t="s">
        <v>488</v>
      </c>
      <c r="AQ70" s="971"/>
      <c r="AR70" s="971"/>
      <c r="AS70" s="971"/>
      <c r="AT70" s="971"/>
      <c r="AU70" s="971" t="s">
        <v>488</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555</v>
      </c>
      <c r="C71" s="975"/>
      <c r="D71" s="975"/>
      <c r="E71" s="975"/>
      <c r="F71" s="975"/>
      <c r="G71" s="975"/>
      <c r="H71" s="975"/>
      <c r="I71" s="975"/>
      <c r="J71" s="975"/>
      <c r="K71" s="975"/>
      <c r="L71" s="975"/>
      <c r="M71" s="975"/>
      <c r="N71" s="975"/>
      <c r="O71" s="975"/>
      <c r="P71" s="976"/>
      <c r="Q71" s="977">
        <v>43</v>
      </c>
      <c r="R71" s="971"/>
      <c r="S71" s="971"/>
      <c r="T71" s="971"/>
      <c r="U71" s="971"/>
      <c r="V71" s="971">
        <v>40</v>
      </c>
      <c r="W71" s="971"/>
      <c r="X71" s="971"/>
      <c r="Y71" s="971"/>
      <c r="Z71" s="971"/>
      <c r="AA71" s="971">
        <v>3</v>
      </c>
      <c r="AB71" s="971"/>
      <c r="AC71" s="971"/>
      <c r="AD71" s="971"/>
      <c r="AE71" s="971"/>
      <c r="AF71" s="971">
        <v>3</v>
      </c>
      <c r="AG71" s="971"/>
      <c r="AH71" s="971"/>
      <c r="AI71" s="971"/>
      <c r="AJ71" s="971"/>
      <c r="AK71" s="971">
        <v>5</v>
      </c>
      <c r="AL71" s="971"/>
      <c r="AM71" s="971"/>
      <c r="AN71" s="971"/>
      <c r="AO71" s="971"/>
      <c r="AP71" s="971" t="s">
        <v>549</v>
      </c>
      <c r="AQ71" s="971"/>
      <c r="AR71" s="971"/>
      <c r="AS71" s="971"/>
      <c r="AT71" s="971"/>
      <c r="AU71" s="971" t="s">
        <v>549</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556</v>
      </c>
      <c r="C72" s="975"/>
      <c r="D72" s="975"/>
      <c r="E72" s="975"/>
      <c r="F72" s="975"/>
      <c r="G72" s="975"/>
      <c r="H72" s="975"/>
      <c r="I72" s="975"/>
      <c r="J72" s="975"/>
      <c r="K72" s="975"/>
      <c r="L72" s="975"/>
      <c r="M72" s="975"/>
      <c r="N72" s="975"/>
      <c r="O72" s="975"/>
      <c r="P72" s="976"/>
      <c r="Q72" s="977">
        <v>313</v>
      </c>
      <c r="R72" s="971"/>
      <c r="S72" s="971"/>
      <c r="T72" s="971"/>
      <c r="U72" s="971"/>
      <c r="V72" s="971">
        <v>303</v>
      </c>
      <c r="W72" s="971"/>
      <c r="X72" s="971"/>
      <c r="Y72" s="971"/>
      <c r="Z72" s="971"/>
      <c r="AA72" s="971">
        <v>10</v>
      </c>
      <c r="AB72" s="971"/>
      <c r="AC72" s="971"/>
      <c r="AD72" s="971"/>
      <c r="AE72" s="971"/>
      <c r="AF72" s="971">
        <v>10</v>
      </c>
      <c r="AG72" s="971"/>
      <c r="AH72" s="971"/>
      <c r="AI72" s="971"/>
      <c r="AJ72" s="971"/>
      <c r="AK72" s="971">
        <v>82</v>
      </c>
      <c r="AL72" s="971"/>
      <c r="AM72" s="971"/>
      <c r="AN72" s="971"/>
      <c r="AO72" s="971"/>
      <c r="AP72" s="971" t="s">
        <v>549</v>
      </c>
      <c r="AQ72" s="971"/>
      <c r="AR72" s="971"/>
      <c r="AS72" s="971"/>
      <c r="AT72" s="971"/>
      <c r="AU72" s="971" t="s">
        <v>549</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557</v>
      </c>
      <c r="C73" s="975"/>
      <c r="D73" s="975"/>
      <c r="E73" s="975"/>
      <c r="F73" s="975"/>
      <c r="G73" s="975"/>
      <c r="H73" s="975"/>
      <c r="I73" s="975"/>
      <c r="J73" s="975"/>
      <c r="K73" s="975"/>
      <c r="L73" s="975"/>
      <c r="M73" s="975"/>
      <c r="N73" s="975"/>
      <c r="O73" s="975"/>
      <c r="P73" s="976"/>
      <c r="Q73" s="977">
        <v>64</v>
      </c>
      <c r="R73" s="971"/>
      <c r="S73" s="971"/>
      <c r="T73" s="971"/>
      <c r="U73" s="971"/>
      <c r="V73" s="971">
        <v>62</v>
      </c>
      <c r="W73" s="971"/>
      <c r="X73" s="971"/>
      <c r="Y73" s="971"/>
      <c r="Z73" s="971"/>
      <c r="AA73" s="971">
        <v>2</v>
      </c>
      <c r="AB73" s="971"/>
      <c r="AC73" s="971"/>
      <c r="AD73" s="971"/>
      <c r="AE73" s="971"/>
      <c r="AF73" s="971">
        <v>2</v>
      </c>
      <c r="AG73" s="971"/>
      <c r="AH73" s="971"/>
      <c r="AI73" s="971"/>
      <c r="AJ73" s="971"/>
      <c r="AK73" s="971" t="s">
        <v>549</v>
      </c>
      <c r="AL73" s="971"/>
      <c r="AM73" s="971"/>
      <c r="AN73" s="971"/>
      <c r="AO73" s="971"/>
      <c r="AP73" s="971" t="s">
        <v>549</v>
      </c>
      <c r="AQ73" s="971"/>
      <c r="AR73" s="971"/>
      <c r="AS73" s="971"/>
      <c r="AT73" s="971"/>
      <c r="AU73" s="971" t="s">
        <v>549</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558</v>
      </c>
      <c r="C74" s="975"/>
      <c r="D74" s="975"/>
      <c r="E74" s="975"/>
      <c r="F74" s="975"/>
      <c r="G74" s="975"/>
      <c r="H74" s="975"/>
      <c r="I74" s="975"/>
      <c r="J74" s="975"/>
      <c r="K74" s="975"/>
      <c r="L74" s="975"/>
      <c r="M74" s="975"/>
      <c r="N74" s="975"/>
      <c r="O74" s="975"/>
      <c r="P74" s="976"/>
      <c r="Q74" s="977">
        <v>134</v>
      </c>
      <c r="R74" s="971"/>
      <c r="S74" s="971"/>
      <c r="T74" s="971"/>
      <c r="U74" s="971"/>
      <c r="V74" s="971">
        <v>120</v>
      </c>
      <c r="W74" s="971"/>
      <c r="X74" s="971"/>
      <c r="Y74" s="971"/>
      <c r="Z74" s="971"/>
      <c r="AA74" s="971">
        <v>14</v>
      </c>
      <c r="AB74" s="971"/>
      <c r="AC74" s="971"/>
      <c r="AD74" s="971"/>
      <c r="AE74" s="971"/>
      <c r="AF74" s="971">
        <v>14</v>
      </c>
      <c r="AG74" s="971"/>
      <c r="AH74" s="971"/>
      <c r="AI74" s="971"/>
      <c r="AJ74" s="971"/>
      <c r="AK74" s="971" t="s">
        <v>549</v>
      </c>
      <c r="AL74" s="971"/>
      <c r="AM74" s="971"/>
      <c r="AN74" s="971"/>
      <c r="AO74" s="971"/>
      <c r="AP74" s="971" t="s">
        <v>549</v>
      </c>
      <c r="AQ74" s="971"/>
      <c r="AR74" s="971"/>
      <c r="AS74" s="971"/>
      <c r="AT74" s="971"/>
      <c r="AU74" s="971" t="s">
        <v>549</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559</v>
      </c>
      <c r="C75" s="975"/>
      <c r="D75" s="975"/>
      <c r="E75" s="975"/>
      <c r="F75" s="975"/>
      <c r="G75" s="975"/>
      <c r="H75" s="975"/>
      <c r="I75" s="975"/>
      <c r="J75" s="975"/>
      <c r="K75" s="975"/>
      <c r="L75" s="975"/>
      <c r="M75" s="975"/>
      <c r="N75" s="975"/>
      <c r="O75" s="975"/>
      <c r="P75" s="976"/>
      <c r="Q75" s="978">
        <v>7</v>
      </c>
      <c r="R75" s="979"/>
      <c r="S75" s="979"/>
      <c r="T75" s="979"/>
      <c r="U75" s="980"/>
      <c r="V75" s="981">
        <v>5</v>
      </c>
      <c r="W75" s="979"/>
      <c r="X75" s="979"/>
      <c r="Y75" s="979"/>
      <c r="Z75" s="980"/>
      <c r="AA75" s="981">
        <v>2</v>
      </c>
      <c r="AB75" s="979"/>
      <c r="AC75" s="979"/>
      <c r="AD75" s="979"/>
      <c r="AE75" s="980"/>
      <c r="AF75" s="981">
        <v>2</v>
      </c>
      <c r="AG75" s="979"/>
      <c r="AH75" s="979"/>
      <c r="AI75" s="979"/>
      <c r="AJ75" s="980"/>
      <c r="AK75" s="971" t="s">
        <v>549</v>
      </c>
      <c r="AL75" s="971"/>
      <c r="AM75" s="971"/>
      <c r="AN75" s="971"/>
      <c r="AO75" s="971"/>
      <c r="AP75" s="971" t="s">
        <v>549</v>
      </c>
      <c r="AQ75" s="971"/>
      <c r="AR75" s="971"/>
      <c r="AS75" s="971"/>
      <c r="AT75" s="971"/>
      <c r="AU75" s="971" t="s">
        <v>549</v>
      </c>
      <c r="AV75" s="971"/>
      <c r="AW75" s="971"/>
      <c r="AX75" s="971"/>
      <c r="AY75" s="971"/>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560</v>
      </c>
      <c r="C76" s="975"/>
      <c r="D76" s="975"/>
      <c r="E76" s="975"/>
      <c r="F76" s="975"/>
      <c r="G76" s="975"/>
      <c r="H76" s="975"/>
      <c r="I76" s="975"/>
      <c r="J76" s="975"/>
      <c r="K76" s="975"/>
      <c r="L76" s="975"/>
      <c r="M76" s="975"/>
      <c r="N76" s="975"/>
      <c r="O76" s="975"/>
      <c r="P76" s="976"/>
      <c r="Q76" s="978">
        <v>6749</v>
      </c>
      <c r="R76" s="979"/>
      <c r="S76" s="979"/>
      <c r="T76" s="979"/>
      <c r="U76" s="980"/>
      <c r="V76" s="981">
        <v>5729</v>
      </c>
      <c r="W76" s="979"/>
      <c r="X76" s="979"/>
      <c r="Y76" s="979"/>
      <c r="Z76" s="980"/>
      <c r="AA76" s="981">
        <v>1019</v>
      </c>
      <c r="AB76" s="979"/>
      <c r="AC76" s="979"/>
      <c r="AD76" s="979"/>
      <c r="AE76" s="980"/>
      <c r="AF76" s="981">
        <v>1019</v>
      </c>
      <c r="AG76" s="979"/>
      <c r="AH76" s="979"/>
      <c r="AI76" s="979"/>
      <c r="AJ76" s="980"/>
      <c r="AK76" s="981">
        <v>17</v>
      </c>
      <c r="AL76" s="979"/>
      <c r="AM76" s="979"/>
      <c r="AN76" s="979"/>
      <c r="AO76" s="980"/>
      <c r="AP76" s="971" t="s">
        <v>549</v>
      </c>
      <c r="AQ76" s="971"/>
      <c r="AR76" s="971"/>
      <c r="AS76" s="971"/>
      <c r="AT76" s="971"/>
      <c r="AU76" s="971" t="s">
        <v>549</v>
      </c>
      <c r="AV76" s="971"/>
      <c r="AW76" s="971"/>
      <c r="AX76" s="971"/>
      <c r="AY76" s="971"/>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t="s">
        <v>561</v>
      </c>
      <c r="C77" s="975"/>
      <c r="D77" s="975"/>
      <c r="E77" s="975"/>
      <c r="F77" s="975"/>
      <c r="G77" s="975"/>
      <c r="H77" s="975"/>
      <c r="I77" s="975"/>
      <c r="J77" s="975"/>
      <c r="K77" s="975"/>
      <c r="L77" s="975"/>
      <c r="M77" s="975"/>
      <c r="N77" s="975"/>
      <c r="O77" s="975"/>
      <c r="P77" s="976"/>
      <c r="Q77" s="978">
        <v>223</v>
      </c>
      <c r="R77" s="979"/>
      <c r="S77" s="979"/>
      <c r="T77" s="979"/>
      <c r="U77" s="980"/>
      <c r="V77" s="981">
        <v>213</v>
      </c>
      <c r="W77" s="979"/>
      <c r="X77" s="979"/>
      <c r="Y77" s="979"/>
      <c r="Z77" s="980"/>
      <c r="AA77" s="981">
        <v>10</v>
      </c>
      <c r="AB77" s="979"/>
      <c r="AC77" s="979"/>
      <c r="AD77" s="979"/>
      <c r="AE77" s="980"/>
      <c r="AF77" s="981">
        <v>10</v>
      </c>
      <c r="AG77" s="979"/>
      <c r="AH77" s="979"/>
      <c r="AI77" s="979"/>
      <c r="AJ77" s="980"/>
      <c r="AK77" s="981" t="s">
        <v>549</v>
      </c>
      <c r="AL77" s="979"/>
      <c r="AM77" s="979"/>
      <c r="AN77" s="979"/>
      <c r="AO77" s="980"/>
      <c r="AP77" s="971" t="s">
        <v>549</v>
      </c>
      <c r="AQ77" s="971"/>
      <c r="AR77" s="971"/>
      <c r="AS77" s="971"/>
      <c r="AT77" s="971"/>
      <c r="AU77" s="971" t="s">
        <v>549</v>
      </c>
      <c r="AV77" s="971"/>
      <c r="AW77" s="971"/>
      <c r="AX77" s="971"/>
      <c r="AY77" s="971"/>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t="s">
        <v>562</v>
      </c>
      <c r="C78" s="975"/>
      <c r="D78" s="975"/>
      <c r="E78" s="975"/>
      <c r="F78" s="975"/>
      <c r="G78" s="975"/>
      <c r="H78" s="975"/>
      <c r="I78" s="975"/>
      <c r="J78" s="975"/>
      <c r="K78" s="975"/>
      <c r="L78" s="975"/>
      <c r="M78" s="975"/>
      <c r="N78" s="975"/>
      <c r="O78" s="975"/>
      <c r="P78" s="976"/>
      <c r="Q78" s="977">
        <v>5</v>
      </c>
      <c r="R78" s="971"/>
      <c r="S78" s="971"/>
      <c r="T78" s="971"/>
      <c r="U78" s="971"/>
      <c r="V78" s="971">
        <v>2</v>
      </c>
      <c r="W78" s="971"/>
      <c r="X78" s="971"/>
      <c r="Y78" s="971"/>
      <c r="Z78" s="971"/>
      <c r="AA78" s="971">
        <v>2</v>
      </c>
      <c r="AB78" s="971"/>
      <c r="AC78" s="971"/>
      <c r="AD78" s="971"/>
      <c r="AE78" s="971"/>
      <c r="AF78" s="971">
        <v>2</v>
      </c>
      <c r="AG78" s="971"/>
      <c r="AH78" s="971"/>
      <c r="AI78" s="971"/>
      <c r="AJ78" s="971"/>
      <c r="AK78" s="971">
        <v>0</v>
      </c>
      <c r="AL78" s="971"/>
      <c r="AM78" s="971"/>
      <c r="AN78" s="971"/>
      <c r="AO78" s="971"/>
      <c r="AP78" s="971" t="s">
        <v>549</v>
      </c>
      <c r="AQ78" s="971"/>
      <c r="AR78" s="971"/>
      <c r="AS78" s="971"/>
      <c r="AT78" s="971"/>
      <c r="AU78" s="971" t="s">
        <v>549</v>
      </c>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t="s">
        <v>563</v>
      </c>
      <c r="C79" s="975"/>
      <c r="D79" s="975"/>
      <c r="E79" s="975"/>
      <c r="F79" s="975"/>
      <c r="G79" s="975"/>
      <c r="H79" s="975"/>
      <c r="I79" s="975"/>
      <c r="J79" s="975"/>
      <c r="K79" s="975"/>
      <c r="L79" s="975"/>
      <c r="M79" s="975"/>
      <c r="N79" s="975"/>
      <c r="O79" s="975"/>
      <c r="P79" s="976"/>
      <c r="Q79" s="977">
        <v>2203</v>
      </c>
      <c r="R79" s="971"/>
      <c r="S79" s="971"/>
      <c r="T79" s="971"/>
      <c r="U79" s="971"/>
      <c r="V79" s="971">
        <v>2058</v>
      </c>
      <c r="W79" s="971"/>
      <c r="X79" s="971"/>
      <c r="Y79" s="971"/>
      <c r="Z79" s="971"/>
      <c r="AA79" s="971">
        <v>145</v>
      </c>
      <c r="AB79" s="971"/>
      <c r="AC79" s="971"/>
      <c r="AD79" s="971"/>
      <c r="AE79" s="971"/>
      <c r="AF79" s="971">
        <v>145</v>
      </c>
      <c r="AG79" s="971"/>
      <c r="AH79" s="971"/>
      <c r="AI79" s="971"/>
      <c r="AJ79" s="971"/>
      <c r="AK79" s="971">
        <v>180</v>
      </c>
      <c r="AL79" s="971"/>
      <c r="AM79" s="971"/>
      <c r="AN79" s="971"/>
      <c r="AO79" s="971"/>
      <c r="AP79" s="971">
        <v>425</v>
      </c>
      <c r="AQ79" s="971"/>
      <c r="AR79" s="971"/>
      <c r="AS79" s="971"/>
      <c r="AT79" s="971"/>
      <c r="AU79" s="971" t="s">
        <v>549</v>
      </c>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t="s">
        <v>564</v>
      </c>
      <c r="C80" s="975"/>
      <c r="D80" s="975"/>
      <c r="E80" s="975"/>
      <c r="F80" s="975"/>
      <c r="G80" s="975"/>
      <c r="H80" s="975"/>
      <c r="I80" s="975"/>
      <c r="J80" s="975"/>
      <c r="K80" s="975"/>
      <c r="L80" s="975"/>
      <c r="M80" s="975"/>
      <c r="N80" s="975"/>
      <c r="O80" s="975"/>
      <c r="P80" s="976"/>
      <c r="Q80" s="977">
        <v>258</v>
      </c>
      <c r="R80" s="971"/>
      <c r="S80" s="971"/>
      <c r="T80" s="971"/>
      <c r="U80" s="971"/>
      <c r="V80" s="971">
        <v>174</v>
      </c>
      <c r="W80" s="971"/>
      <c r="X80" s="971"/>
      <c r="Y80" s="971"/>
      <c r="Z80" s="971"/>
      <c r="AA80" s="971">
        <v>84</v>
      </c>
      <c r="AB80" s="971"/>
      <c r="AC80" s="971"/>
      <c r="AD80" s="971"/>
      <c r="AE80" s="971"/>
      <c r="AF80" s="971">
        <v>84</v>
      </c>
      <c r="AG80" s="971"/>
      <c r="AH80" s="971"/>
      <c r="AI80" s="971"/>
      <c r="AJ80" s="971"/>
      <c r="AK80" s="971" t="s">
        <v>549</v>
      </c>
      <c r="AL80" s="971"/>
      <c r="AM80" s="971"/>
      <c r="AN80" s="971"/>
      <c r="AO80" s="971"/>
      <c r="AP80" s="971" t="s">
        <v>549</v>
      </c>
      <c r="AQ80" s="971"/>
      <c r="AR80" s="971"/>
      <c r="AS80" s="971"/>
      <c r="AT80" s="971"/>
      <c r="AU80" s="971" t="s">
        <v>549</v>
      </c>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t="s">
        <v>572</v>
      </c>
      <c r="C81" s="975"/>
      <c r="D81" s="975"/>
      <c r="E81" s="975"/>
      <c r="F81" s="975"/>
      <c r="G81" s="975"/>
      <c r="H81" s="975"/>
      <c r="I81" s="975"/>
      <c r="J81" s="975"/>
      <c r="K81" s="975"/>
      <c r="L81" s="975"/>
      <c r="M81" s="975"/>
      <c r="N81" s="975"/>
      <c r="O81" s="975"/>
      <c r="P81" s="976"/>
      <c r="Q81" s="977">
        <v>46</v>
      </c>
      <c r="R81" s="971"/>
      <c r="S81" s="971"/>
      <c r="T81" s="971"/>
      <c r="U81" s="971"/>
      <c r="V81" s="971">
        <v>25</v>
      </c>
      <c r="W81" s="971"/>
      <c r="X81" s="971"/>
      <c r="Y81" s="971"/>
      <c r="Z81" s="971"/>
      <c r="AA81" s="971">
        <v>22</v>
      </c>
      <c r="AB81" s="971"/>
      <c r="AC81" s="971"/>
      <c r="AD81" s="971"/>
      <c r="AE81" s="971"/>
      <c r="AF81" s="971">
        <v>22</v>
      </c>
      <c r="AG81" s="971"/>
      <c r="AH81" s="971"/>
      <c r="AI81" s="971"/>
      <c r="AJ81" s="971"/>
      <c r="AK81" s="971" t="s">
        <v>549</v>
      </c>
      <c r="AL81" s="971"/>
      <c r="AM81" s="971"/>
      <c r="AN81" s="971"/>
      <c r="AO81" s="971"/>
      <c r="AP81" s="971" t="s">
        <v>549</v>
      </c>
      <c r="AQ81" s="971"/>
      <c r="AR81" s="971"/>
      <c r="AS81" s="971"/>
      <c r="AT81" s="971"/>
      <c r="AU81" s="971" t="s">
        <v>549</v>
      </c>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t="s">
        <v>565</v>
      </c>
      <c r="C82" s="975"/>
      <c r="D82" s="975"/>
      <c r="E82" s="975"/>
      <c r="F82" s="975"/>
      <c r="G82" s="975"/>
      <c r="H82" s="975"/>
      <c r="I82" s="975"/>
      <c r="J82" s="975"/>
      <c r="K82" s="975"/>
      <c r="L82" s="975"/>
      <c r="M82" s="975"/>
      <c r="N82" s="975"/>
      <c r="O82" s="975"/>
      <c r="P82" s="976"/>
      <c r="Q82" s="977">
        <v>247</v>
      </c>
      <c r="R82" s="971"/>
      <c r="S82" s="971"/>
      <c r="T82" s="971"/>
      <c r="U82" s="971"/>
      <c r="V82" s="971">
        <v>243</v>
      </c>
      <c r="W82" s="971"/>
      <c r="X82" s="971"/>
      <c r="Y82" s="971"/>
      <c r="Z82" s="971"/>
      <c r="AA82" s="971">
        <v>4</v>
      </c>
      <c r="AB82" s="971"/>
      <c r="AC82" s="971"/>
      <c r="AD82" s="971"/>
      <c r="AE82" s="971"/>
      <c r="AF82" s="971">
        <v>4</v>
      </c>
      <c r="AG82" s="971"/>
      <c r="AH82" s="971"/>
      <c r="AI82" s="971"/>
      <c r="AJ82" s="971"/>
      <c r="AK82" s="971">
        <v>12</v>
      </c>
      <c r="AL82" s="971"/>
      <c r="AM82" s="971"/>
      <c r="AN82" s="971"/>
      <c r="AO82" s="971"/>
      <c r="AP82" s="971" t="s">
        <v>549</v>
      </c>
      <c r="AQ82" s="971"/>
      <c r="AR82" s="971"/>
      <c r="AS82" s="971"/>
      <c r="AT82" s="971"/>
      <c r="AU82" s="971" t="s">
        <v>549</v>
      </c>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t="s">
        <v>566</v>
      </c>
      <c r="C83" s="975"/>
      <c r="D83" s="975"/>
      <c r="E83" s="975"/>
      <c r="F83" s="975"/>
      <c r="G83" s="975"/>
      <c r="H83" s="975"/>
      <c r="I83" s="975"/>
      <c r="J83" s="975"/>
      <c r="K83" s="975"/>
      <c r="L83" s="975"/>
      <c r="M83" s="975"/>
      <c r="N83" s="975"/>
      <c r="O83" s="975"/>
      <c r="P83" s="976"/>
      <c r="Q83" s="977">
        <v>261956</v>
      </c>
      <c r="R83" s="971"/>
      <c r="S83" s="971"/>
      <c r="T83" s="971"/>
      <c r="U83" s="971"/>
      <c r="V83" s="971">
        <v>256155</v>
      </c>
      <c r="W83" s="971"/>
      <c r="X83" s="971"/>
      <c r="Y83" s="971"/>
      <c r="Z83" s="971"/>
      <c r="AA83" s="971">
        <v>5801</v>
      </c>
      <c r="AB83" s="971"/>
      <c r="AC83" s="971"/>
      <c r="AD83" s="971"/>
      <c r="AE83" s="971"/>
      <c r="AF83" s="971">
        <v>5801</v>
      </c>
      <c r="AG83" s="971"/>
      <c r="AH83" s="971"/>
      <c r="AI83" s="971"/>
      <c r="AJ83" s="971"/>
      <c r="AK83" s="971" t="s">
        <v>549</v>
      </c>
      <c r="AL83" s="971"/>
      <c r="AM83" s="971"/>
      <c r="AN83" s="971"/>
      <c r="AO83" s="971"/>
      <c r="AP83" s="971" t="s">
        <v>549</v>
      </c>
      <c r="AQ83" s="971"/>
      <c r="AR83" s="971"/>
      <c r="AS83" s="971"/>
      <c r="AT83" s="971"/>
      <c r="AU83" s="971" t="s">
        <v>549</v>
      </c>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7118</v>
      </c>
      <c r="AG88" s="959"/>
      <c r="AH88" s="959"/>
      <c r="AI88" s="959"/>
      <c r="AJ88" s="959"/>
      <c r="AK88" s="963"/>
      <c r="AL88" s="963"/>
      <c r="AM88" s="963"/>
      <c r="AN88" s="963"/>
      <c r="AO88" s="963"/>
      <c r="AP88" s="959">
        <v>425</v>
      </c>
      <c r="AQ88" s="959"/>
      <c r="AR88" s="959"/>
      <c r="AS88" s="959"/>
      <c r="AT88" s="959"/>
      <c r="AU88" s="959" t="s">
        <v>549</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10</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18" customFormat="1" ht="26.25" customHeight="1" x14ac:dyDescent="0.2">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3885175</v>
      </c>
      <c r="AB110" s="889"/>
      <c r="AC110" s="889"/>
      <c r="AD110" s="889"/>
      <c r="AE110" s="890"/>
      <c r="AF110" s="891">
        <v>3318279</v>
      </c>
      <c r="AG110" s="889"/>
      <c r="AH110" s="889"/>
      <c r="AI110" s="889"/>
      <c r="AJ110" s="890"/>
      <c r="AK110" s="891">
        <v>2366626</v>
      </c>
      <c r="AL110" s="889"/>
      <c r="AM110" s="889"/>
      <c r="AN110" s="889"/>
      <c r="AO110" s="890"/>
      <c r="AP110" s="892">
        <v>18.100000000000001</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20242745</v>
      </c>
      <c r="BR110" s="842"/>
      <c r="BS110" s="842"/>
      <c r="BT110" s="842"/>
      <c r="BU110" s="842"/>
      <c r="BV110" s="842">
        <v>19217756</v>
      </c>
      <c r="BW110" s="842"/>
      <c r="BX110" s="842"/>
      <c r="BY110" s="842"/>
      <c r="BZ110" s="842"/>
      <c r="CA110" s="842">
        <v>19017890</v>
      </c>
      <c r="CB110" s="842"/>
      <c r="CC110" s="842"/>
      <c r="CD110" s="842"/>
      <c r="CE110" s="842"/>
      <c r="CF110" s="866">
        <v>145.5</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1967579</v>
      </c>
      <c r="BR112" s="817"/>
      <c r="BS112" s="817"/>
      <c r="BT112" s="817"/>
      <c r="BU112" s="817"/>
      <c r="BV112" s="817">
        <v>1658688</v>
      </c>
      <c r="BW112" s="817"/>
      <c r="BX112" s="817"/>
      <c r="BY112" s="817"/>
      <c r="BZ112" s="817"/>
      <c r="CA112" s="817">
        <v>1549135</v>
      </c>
      <c r="CB112" s="817"/>
      <c r="CC112" s="817"/>
      <c r="CD112" s="817"/>
      <c r="CE112" s="817"/>
      <c r="CF112" s="875">
        <v>11.9</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361507</v>
      </c>
      <c r="AB113" s="919"/>
      <c r="AC113" s="919"/>
      <c r="AD113" s="919"/>
      <c r="AE113" s="920"/>
      <c r="AF113" s="921">
        <v>310309</v>
      </c>
      <c r="AG113" s="919"/>
      <c r="AH113" s="919"/>
      <c r="AI113" s="919"/>
      <c r="AJ113" s="920"/>
      <c r="AK113" s="921">
        <v>298151</v>
      </c>
      <c r="AL113" s="919"/>
      <c r="AM113" s="919"/>
      <c r="AN113" s="919"/>
      <c r="AO113" s="920"/>
      <c r="AP113" s="922">
        <v>2.2999999999999998</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16379</v>
      </c>
      <c r="BR113" s="817"/>
      <c r="BS113" s="817"/>
      <c r="BT113" s="817"/>
      <c r="BU113" s="817"/>
      <c r="BV113" s="817">
        <v>5259</v>
      </c>
      <c r="BW113" s="817"/>
      <c r="BX113" s="817"/>
      <c r="BY113" s="817"/>
      <c r="BZ113" s="817"/>
      <c r="CA113" s="817" t="s">
        <v>122</v>
      </c>
      <c r="CB113" s="817"/>
      <c r="CC113" s="817"/>
      <c r="CD113" s="817"/>
      <c r="CE113" s="817"/>
      <c r="CF113" s="875" t="s">
        <v>122</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10032</v>
      </c>
      <c r="AB114" s="780"/>
      <c r="AC114" s="780"/>
      <c r="AD114" s="780"/>
      <c r="AE114" s="781"/>
      <c r="AF114" s="782">
        <v>7764</v>
      </c>
      <c r="AG114" s="780"/>
      <c r="AH114" s="780"/>
      <c r="AI114" s="780"/>
      <c r="AJ114" s="781"/>
      <c r="AK114" s="782">
        <v>3673</v>
      </c>
      <c r="AL114" s="780"/>
      <c r="AM114" s="780"/>
      <c r="AN114" s="780"/>
      <c r="AO114" s="781"/>
      <c r="AP114" s="824">
        <v>0</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4471562</v>
      </c>
      <c r="BR114" s="817"/>
      <c r="BS114" s="817"/>
      <c r="BT114" s="817"/>
      <c r="BU114" s="817"/>
      <c r="BV114" s="817">
        <v>4425996</v>
      </c>
      <c r="BW114" s="817"/>
      <c r="BX114" s="817"/>
      <c r="BY114" s="817"/>
      <c r="BZ114" s="817"/>
      <c r="CA114" s="817">
        <v>4422664</v>
      </c>
      <c r="CB114" s="817"/>
      <c r="CC114" s="817"/>
      <c r="CD114" s="817"/>
      <c r="CE114" s="817"/>
      <c r="CF114" s="875">
        <v>33.799999999999997</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113</v>
      </c>
      <c r="AB115" s="919"/>
      <c r="AC115" s="919"/>
      <c r="AD115" s="919"/>
      <c r="AE115" s="920"/>
      <c r="AF115" s="921">
        <v>73</v>
      </c>
      <c r="AG115" s="919"/>
      <c r="AH115" s="919"/>
      <c r="AI115" s="919"/>
      <c r="AJ115" s="920"/>
      <c r="AK115" s="921">
        <v>94</v>
      </c>
      <c r="AL115" s="919"/>
      <c r="AM115" s="919"/>
      <c r="AN115" s="919"/>
      <c r="AO115" s="920"/>
      <c r="AP115" s="922">
        <v>0</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4256827</v>
      </c>
      <c r="AB117" s="903"/>
      <c r="AC117" s="903"/>
      <c r="AD117" s="903"/>
      <c r="AE117" s="904"/>
      <c r="AF117" s="905">
        <v>3636425</v>
      </c>
      <c r="AG117" s="903"/>
      <c r="AH117" s="903"/>
      <c r="AI117" s="903"/>
      <c r="AJ117" s="904"/>
      <c r="AK117" s="905">
        <v>2668544</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442</v>
      </c>
      <c r="BP119" s="878"/>
      <c r="BQ119" s="879">
        <v>26698265</v>
      </c>
      <c r="BR119" s="845"/>
      <c r="BS119" s="845"/>
      <c r="BT119" s="845"/>
      <c r="BU119" s="845"/>
      <c r="BV119" s="845">
        <v>25307699</v>
      </c>
      <c r="BW119" s="845"/>
      <c r="BX119" s="845"/>
      <c r="BY119" s="845"/>
      <c r="BZ119" s="845"/>
      <c r="CA119" s="845">
        <v>24989689</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6357836</v>
      </c>
      <c r="BR120" s="842"/>
      <c r="BS120" s="842"/>
      <c r="BT120" s="842"/>
      <c r="BU120" s="842"/>
      <c r="BV120" s="842">
        <v>6762545</v>
      </c>
      <c r="BW120" s="842"/>
      <c r="BX120" s="842"/>
      <c r="BY120" s="842"/>
      <c r="BZ120" s="842"/>
      <c r="CA120" s="842">
        <v>7328195</v>
      </c>
      <c r="CB120" s="842"/>
      <c r="CC120" s="842"/>
      <c r="CD120" s="842"/>
      <c r="CE120" s="842"/>
      <c r="CF120" s="866">
        <v>56.1</v>
      </c>
      <c r="CG120" s="867"/>
      <c r="CH120" s="867"/>
      <c r="CI120" s="867"/>
      <c r="CJ120" s="867"/>
      <c r="CK120" s="868" t="s">
        <v>446</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1427385</v>
      </c>
      <c r="DH120" s="842"/>
      <c r="DI120" s="842"/>
      <c r="DJ120" s="842"/>
      <c r="DK120" s="842"/>
      <c r="DL120" s="842">
        <v>1188378</v>
      </c>
      <c r="DM120" s="842"/>
      <c r="DN120" s="842"/>
      <c r="DO120" s="842"/>
      <c r="DP120" s="842"/>
      <c r="DQ120" s="842">
        <v>997245</v>
      </c>
      <c r="DR120" s="842"/>
      <c r="DS120" s="842"/>
      <c r="DT120" s="842"/>
      <c r="DU120" s="842"/>
      <c r="DV120" s="843">
        <v>7.6</v>
      </c>
      <c r="DW120" s="843"/>
      <c r="DX120" s="843"/>
      <c r="DY120" s="843"/>
      <c r="DZ120" s="844"/>
    </row>
    <row r="121" spans="1:130" s="218" customFormat="1" ht="26.25" customHeight="1" x14ac:dyDescent="0.2">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28362</v>
      </c>
      <c r="BR121" s="817"/>
      <c r="BS121" s="817"/>
      <c r="BT121" s="817"/>
      <c r="BU121" s="817"/>
      <c r="BV121" s="817">
        <v>23394</v>
      </c>
      <c r="BW121" s="817"/>
      <c r="BX121" s="817"/>
      <c r="BY121" s="817"/>
      <c r="BZ121" s="817"/>
      <c r="CA121" s="817">
        <v>32033</v>
      </c>
      <c r="CB121" s="817"/>
      <c r="CC121" s="817"/>
      <c r="CD121" s="817"/>
      <c r="CE121" s="817"/>
      <c r="CF121" s="875">
        <v>0.2</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816">
        <v>526603</v>
      </c>
      <c r="DH121" s="817"/>
      <c r="DI121" s="817"/>
      <c r="DJ121" s="817"/>
      <c r="DK121" s="817"/>
      <c r="DL121" s="817">
        <v>469270</v>
      </c>
      <c r="DM121" s="817"/>
      <c r="DN121" s="817"/>
      <c r="DO121" s="817"/>
      <c r="DP121" s="817"/>
      <c r="DQ121" s="817">
        <v>550848</v>
      </c>
      <c r="DR121" s="817"/>
      <c r="DS121" s="817"/>
      <c r="DT121" s="817"/>
      <c r="DU121" s="817"/>
      <c r="DV121" s="794">
        <v>4.2</v>
      </c>
      <c r="DW121" s="794"/>
      <c r="DX121" s="794"/>
      <c r="DY121" s="794"/>
      <c r="DZ121" s="795"/>
    </row>
    <row r="122" spans="1:130" s="218" customFormat="1" ht="26.25" customHeight="1" x14ac:dyDescent="0.2">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17085547</v>
      </c>
      <c r="BR122" s="845"/>
      <c r="BS122" s="845"/>
      <c r="BT122" s="845"/>
      <c r="BU122" s="845"/>
      <c r="BV122" s="845">
        <v>16537703</v>
      </c>
      <c r="BW122" s="845"/>
      <c r="BX122" s="845"/>
      <c r="BY122" s="845"/>
      <c r="BZ122" s="845"/>
      <c r="CA122" s="845">
        <v>15969417</v>
      </c>
      <c r="CB122" s="845"/>
      <c r="CC122" s="845"/>
      <c r="CD122" s="845"/>
      <c r="CE122" s="845"/>
      <c r="CF122" s="846">
        <v>122.2</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v>1161</v>
      </c>
      <c r="DH122" s="817"/>
      <c r="DI122" s="817"/>
      <c r="DJ122" s="817"/>
      <c r="DK122" s="817"/>
      <c r="DL122" s="817">
        <v>1040</v>
      </c>
      <c r="DM122" s="817"/>
      <c r="DN122" s="817"/>
      <c r="DO122" s="817"/>
      <c r="DP122" s="817"/>
      <c r="DQ122" s="817">
        <v>1042</v>
      </c>
      <c r="DR122" s="817"/>
      <c r="DS122" s="817"/>
      <c r="DT122" s="817"/>
      <c r="DU122" s="817"/>
      <c r="DV122" s="794">
        <v>0</v>
      </c>
      <c r="DW122" s="794"/>
      <c r="DX122" s="794"/>
      <c r="DY122" s="794"/>
      <c r="DZ122" s="795"/>
    </row>
    <row r="123" spans="1:130" s="218" customFormat="1" ht="26.25" customHeight="1" x14ac:dyDescent="0.2">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450</v>
      </c>
      <c r="BP123" s="878"/>
      <c r="BQ123" s="832">
        <v>23471745</v>
      </c>
      <c r="BR123" s="833"/>
      <c r="BS123" s="833"/>
      <c r="BT123" s="833"/>
      <c r="BU123" s="833"/>
      <c r="BV123" s="833">
        <v>23323642</v>
      </c>
      <c r="BW123" s="833"/>
      <c r="BX123" s="833"/>
      <c r="BY123" s="833"/>
      <c r="BZ123" s="833"/>
      <c r="CA123" s="833">
        <v>23329645</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24.9</v>
      </c>
      <c r="BR124" s="831"/>
      <c r="BS124" s="831"/>
      <c r="BT124" s="831"/>
      <c r="BU124" s="831"/>
      <c r="BV124" s="831">
        <v>15.4</v>
      </c>
      <c r="BW124" s="831"/>
      <c r="BX124" s="831"/>
      <c r="BY124" s="831"/>
      <c r="BZ124" s="831"/>
      <c r="CA124" s="831">
        <v>12.7</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113</v>
      </c>
      <c r="AB127" s="780"/>
      <c r="AC127" s="780"/>
      <c r="AD127" s="780"/>
      <c r="AE127" s="781"/>
      <c r="AF127" s="782">
        <v>73</v>
      </c>
      <c r="AG127" s="780"/>
      <c r="AH127" s="780"/>
      <c r="AI127" s="780"/>
      <c r="AJ127" s="781"/>
      <c r="AK127" s="782">
        <v>94</v>
      </c>
      <c r="AL127" s="780"/>
      <c r="AM127" s="780"/>
      <c r="AN127" s="780"/>
      <c r="AO127" s="781"/>
      <c r="AP127" s="824">
        <v>0</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9393</v>
      </c>
      <c r="AB128" s="801"/>
      <c r="AC128" s="801"/>
      <c r="AD128" s="801"/>
      <c r="AE128" s="802"/>
      <c r="AF128" s="803">
        <v>15807</v>
      </c>
      <c r="AG128" s="801"/>
      <c r="AH128" s="801"/>
      <c r="AI128" s="801"/>
      <c r="AJ128" s="802"/>
      <c r="AK128" s="803">
        <v>12564</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122</v>
      </c>
      <c r="BG128" s="787"/>
      <c r="BH128" s="787"/>
      <c r="BI128" s="787"/>
      <c r="BJ128" s="787"/>
      <c r="BK128" s="787"/>
      <c r="BL128" s="810"/>
      <c r="BM128" s="786">
        <v>12.78</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15955927</v>
      </c>
      <c r="AB129" s="780"/>
      <c r="AC129" s="780"/>
      <c r="AD129" s="780"/>
      <c r="AE129" s="781"/>
      <c r="AF129" s="782">
        <v>15464700</v>
      </c>
      <c r="AG129" s="780"/>
      <c r="AH129" s="780"/>
      <c r="AI129" s="780"/>
      <c r="AJ129" s="781"/>
      <c r="AK129" s="782">
        <v>14977243</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17.78</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3005942</v>
      </c>
      <c r="AB130" s="780"/>
      <c r="AC130" s="780"/>
      <c r="AD130" s="780"/>
      <c r="AE130" s="781"/>
      <c r="AF130" s="782">
        <v>2625523</v>
      </c>
      <c r="AG130" s="780"/>
      <c r="AH130" s="780"/>
      <c r="AI130" s="780"/>
      <c r="AJ130" s="781"/>
      <c r="AK130" s="782">
        <v>1909453</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7.6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12949985</v>
      </c>
      <c r="AB131" s="764"/>
      <c r="AC131" s="764"/>
      <c r="AD131" s="764"/>
      <c r="AE131" s="765"/>
      <c r="AF131" s="766">
        <v>12839177</v>
      </c>
      <c r="AG131" s="764"/>
      <c r="AH131" s="764"/>
      <c r="AI131" s="764"/>
      <c r="AJ131" s="765"/>
      <c r="AK131" s="766">
        <v>13067790</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v>12.7</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9.5868219149999998</v>
      </c>
      <c r="AB132" s="745"/>
      <c r="AC132" s="745"/>
      <c r="AD132" s="745"/>
      <c r="AE132" s="746"/>
      <c r="AF132" s="747">
        <v>7.7504578369999999</v>
      </c>
      <c r="AG132" s="745"/>
      <c r="AH132" s="745"/>
      <c r="AI132" s="745"/>
      <c r="AJ132" s="746"/>
      <c r="AK132" s="747">
        <v>5.7127257169999996</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9.8000000000000007</v>
      </c>
      <c r="AB133" s="724"/>
      <c r="AC133" s="724"/>
      <c r="AD133" s="724"/>
      <c r="AE133" s="725"/>
      <c r="AF133" s="723">
        <v>8.8000000000000007</v>
      </c>
      <c r="AG133" s="724"/>
      <c r="AH133" s="724"/>
      <c r="AI133" s="724"/>
      <c r="AJ133" s="725"/>
      <c r="AK133" s="723">
        <v>7.6</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0gL1oatTti6bM7Nb+11htSqE/zWP6N0jEI3fIu/RT2KYbPN8+mbFmGVZToKVN1acJUMitdF/r328aO6IGVlWLg==" saltValue="26ETZ8DrNP0Q+mNisFZAi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AK74:AO74"/>
    <mergeCell ref="AP74:AT74"/>
    <mergeCell ref="AU74:AY74"/>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5:AO75"/>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Z75:BD75"/>
    <mergeCell ref="CR74:CV74"/>
    <mergeCell ref="CW74:DA74"/>
    <mergeCell ref="DB74:DF74"/>
    <mergeCell ref="DG74:DK74"/>
    <mergeCell ref="DL74:DP74"/>
    <mergeCell ref="DQ74:DU74"/>
    <mergeCell ref="AP75:AT75"/>
    <mergeCell ref="AU75:AY75"/>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476</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2F4DYB+tdiT0kJIOWaWPnlKsIC1JuoehGtfPQ1yCiX37oqTOlXA/nVgpFoUnUecPUS9gzG1XMHmErI9suh65wg==" saltValue="3nBr11LmNoF8ih5vmYwhp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Oy7HDRwRUcuulXzcylN5rflpeWD3vvnfCzmgNOdAnEbRIv5pZwz3onXi+LIyuNPo7R4GzSwhe59WI8oyZClWKQ==" saltValue="t/gXX0rDeZyKg1D/TQlMV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479</v>
      </c>
      <c r="AP7" s="260"/>
      <c r="AQ7" s="261" t="s">
        <v>480</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481</v>
      </c>
      <c r="AQ8" s="267" t="s">
        <v>482</v>
      </c>
      <c r="AR8" s="268" t="s">
        <v>483</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484</v>
      </c>
      <c r="AL9" s="1131"/>
      <c r="AM9" s="1131"/>
      <c r="AN9" s="1132"/>
      <c r="AO9" s="269">
        <v>6281385</v>
      </c>
      <c r="AP9" s="269">
        <v>142403</v>
      </c>
      <c r="AQ9" s="270">
        <v>117270</v>
      </c>
      <c r="AR9" s="271">
        <v>21.4</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485</v>
      </c>
      <c r="AL10" s="1131"/>
      <c r="AM10" s="1131"/>
      <c r="AN10" s="1132"/>
      <c r="AO10" s="272">
        <v>122561</v>
      </c>
      <c r="AP10" s="272">
        <v>2779</v>
      </c>
      <c r="AQ10" s="273">
        <v>10490</v>
      </c>
      <c r="AR10" s="274">
        <v>-73.5</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486</v>
      </c>
      <c r="AL11" s="1131"/>
      <c r="AM11" s="1131"/>
      <c r="AN11" s="1132"/>
      <c r="AO11" s="272">
        <v>266386</v>
      </c>
      <c r="AP11" s="272">
        <v>6039</v>
      </c>
      <c r="AQ11" s="273">
        <v>1802</v>
      </c>
      <c r="AR11" s="274">
        <v>235.1</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488</v>
      </c>
      <c r="AP12" s="272" t="s">
        <v>488</v>
      </c>
      <c r="AQ12" s="273">
        <v>3</v>
      </c>
      <c r="AR12" s="274" t="s">
        <v>488</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489</v>
      </c>
      <c r="AL13" s="1131"/>
      <c r="AM13" s="1131"/>
      <c r="AN13" s="1132"/>
      <c r="AO13" s="272">
        <v>130287</v>
      </c>
      <c r="AP13" s="272">
        <v>2954</v>
      </c>
      <c r="AQ13" s="273">
        <v>4482</v>
      </c>
      <c r="AR13" s="274">
        <v>-34.1</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490</v>
      </c>
      <c r="AL14" s="1131"/>
      <c r="AM14" s="1131"/>
      <c r="AN14" s="1132"/>
      <c r="AO14" s="272">
        <v>106736</v>
      </c>
      <c r="AP14" s="272">
        <v>2420</v>
      </c>
      <c r="AQ14" s="273">
        <v>2749</v>
      </c>
      <c r="AR14" s="274">
        <v>-12</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491</v>
      </c>
      <c r="AL15" s="1134"/>
      <c r="AM15" s="1134"/>
      <c r="AN15" s="1135"/>
      <c r="AO15" s="272">
        <v>-502107</v>
      </c>
      <c r="AP15" s="272">
        <v>-11383</v>
      </c>
      <c r="AQ15" s="273">
        <v>-7399</v>
      </c>
      <c r="AR15" s="274">
        <v>53.8</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6405248</v>
      </c>
      <c r="AP16" s="272">
        <v>145211</v>
      </c>
      <c r="AQ16" s="273">
        <v>129397</v>
      </c>
      <c r="AR16" s="274">
        <v>12.2</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496</v>
      </c>
      <c r="AL21" s="1137"/>
      <c r="AM21" s="1137"/>
      <c r="AN21" s="1138"/>
      <c r="AO21" s="285">
        <v>14.44</v>
      </c>
      <c r="AP21" s="286">
        <v>11.07</v>
      </c>
      <c r="AQ21" s="287">
        <v>3.37</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497</v>
      </c>
      <c r="AL22" s="1137"/>
      <c r="AM22" s="1137"/>
      <c r="AN22" s="1138"/>
      <c r="AO22" s="290">
        <v>97.7</v>
      </c>
      <c r="AP22" s="291">
        <v>97.2</v>
      </c>
      <c r="AQ22" s="292">
        <v>0.5</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479</v>
      </c>
      <c r="AP30" s="260"/>
      <c r="AQ30" s="261" t="s">
        <v>480</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501</v>
      </c>
      <c r="AL32" s="1121"/>
      <c r="AM32" s="1121"/>
      <c r="AN32" s="1122"/>
      <c r="AO32" s="300">
        <v>2366626</v>
      </c>
      <c r="AP32" s="300">
        <v>53653</v>
      </c>
      <c r="AQ32" s="301">
        <v>74841</v>
      </c>
      <c r="AR32" s="302">
        <v>-28.3</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502</v>
      </c>
      <c r="AL33" s="1121"/>
      <c r="AM33" s="1121"/>
      <c r="AN33" s="1122"/>
      <c r="AO33" s="300" t="s">
        <v>488</v>
      </c>
      <c r="AP33" s="300" t="s">
        <v>488</v>
      </c>
      <c r="AQ33" s="301" t="s">
        <v>488</v>
      </c>
      <c r="AR33" s="302" t="s">
        <v>488</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503</v>
      </c>
      <c r="AL34" s="1121"/>
      <c r="AM34" s="1121"/>
      <c r="AN34" s="1122"/>
      <c r="AO34" s="300" t="s">
        <v>488</v>
      </c>
      <c r="AP34" s="300" t="s">
        <v>488</v>
      </c>
      <c r="AQ34" s="301">
        <v>1</v>
      </c>
      <c r="AR34" s="302" t="s">
        <v>488</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504</v>
      </c>
      <c r="AL35" s="1121"/>
      <c r="AM35" s="1121"/>
      <c r="AN35" s="1122"/>
      <c r="AO35" s="300">
        <v>298151</v>
      </c>
      <c r="AP35" s="300">
        <v>6759</v>
      </c>
      <c r="AQ35" s="301">
        <v>16683</v>
      </c>
      <c r="AR35" s="302">
        <v>-59.5</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505</v>
      </c>
      <c r="AL36" s="1121"/>
      <c r="AM36" s="1121"/>
      <c r="AN36" s="1122"/>
      <c r="AO36" s="300">
        <v>3673</v>
      </c>
      <c r="AP36" s="300">
        <v>83</v>
      </c>
      <c r="AQ36" s="301">
        <v>2411</v>
      </c>
      <c r="AR36" s="302">
        <v>-96.6</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506</v>
      </c>
      <c r="AL37" s="1121"/>
      <c r="AM37" s="1121"/>
      <c r="AN37" s="1122"/>
      <c r="AO37" s="300">
        <v>94</v>
      </c>
      <c r="AP37" s="300">
        <v>2</v>
      </c>
      <c r="AQ37" s="301">
        <v>548</v>
      </c>
      <c r="AR37" s="302">
        <v>-99.6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507</v>
      </c>
      <c r="AL38" s="1124"/>
      <c r="AM38" s="1124"/>
      <c r="AN38" s="1125"/>
      <c r="AO38" s="303" t="s">
        <v>488</v>
      </c>
      <c r="AP38" s="303" t="s">
        <v>488</v>
      </c>
      <c r="AQ38" s="304">
        <v>7</v>
      </c>
      <c r="AR38" s="292" t="s">
        <v>488</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508</v>
      </c>
      <c r="AL39" s="1124"/>
      <c r="AM39" s="1124"/>
      <c r="AN39" s="1125"/>
      <c r="AO39" s="300">
        <v>-12564</v>
      </c>
      <c r="AP39" s="300">
        <v>-285</v>
      </c>
      <c r="AQ39" s="301">
        <v>-3756</v>
      </c>
      <c r="AR39" s="302">
        <v>-92.4</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509</v>
      </c>
      <c r="AL40" s="1121"/>
      <c r="AM40" s="1121"/>
      <c r="AN40" s="1122"/>
      <c r="AO40" s="300">
        <v>-1909453</v>
      </c>
      <c r="AP40" s="300">
        <v>-43288</v>
      </c>
      <c r="AQ40" s="301">
        <v>-63247</v>
      </c>
      <c r="AR40" s="302">
        <v>-31.6</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746527</v>
      </c>
      <c r="AP41" s="300">
        <v>16924</v>
      </c>
      <c r="AQ41" s="301">
        <v>27488</v>
      </c>
      <c r="AR41" s="302">
        <v>-38.4</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479</v>
      </c>
      <c r="AN49" s="1115" t="s">
        <v>512</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513</v>
      </c>
      <c r="AO50" s="317" t="s">
        <v>514</v>
      </c>
      <c r="AP50" s="318" t="s">
        <v>515</v>
      </c>
      <c r="AQ50" s="319" t="s">
        <v>516</v>
      </c>
      <c r="AR50" s="320" t="s">
        <v>517</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998445</v>
      </c>
      <c r="AN51" s="322">
        <v>20642</v>
      </c>
      <c r="AO51" s="323">
        <v>-49.5</v>
      </c>
      <c r="AP51" s="324">
        <v>92632</v>
      </c>
      <c r="AQ51" s="325">
        <v>32</v>
      </c>
      <c r="AR51" s="326">
        <v>-81.5</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747189</v>
      </c>
      <c r="AN52" s="330">
        <v>15447</v>
      </c>
      <c r="AO52" s="331">
        <v>-48.4</v>
      </c>
      <c r="AP52" s="332">
        <v>47978</v>
      </c>
      <c r="AQ52" s="333">
        <v>32.799999999999997</v>
      </c>
      <c r="AR52" s="334">
        <v>-81.2</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1268207</v>
      </c>
      <c r="AN53" s="322">
        <v>26828</v>
      </c>
      <c r="AO53" s="323">
        <v>30</v>
      </c>
      <c r="AP53" s="324">
        <v>96469</v>
      </c>
      <c r="AQ53" s="325">
        <v>4.0999999999999996</v>
      </c>
      <c r="AR53" s="326">
        <v>25.9</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806091</v>
      </c>
      <c r="AN54" s="330">
        <v>17052</v>
      </c>
      <c r="AO54" s="331">
        <v>10.4</v>
      </c>
      <c r="AP54" s="332">
        <v>49775</v>
      </c>
      <c r="AQ54" s="333">
        <v>3.7</v>
      </c>
      <c r="AR54" s="334">
        <v>6.7</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2617028</v>
      </c>
      <c r="AN55" s="322">
        <v>56696</v>
      </c>
      <c r="AO55" s="323">
        <v>111.3</v>
      </c>
      <c r="AP55" s="324">
        <v>85743</v>
      </c>
      <c r="AQ55" s="325">
        <v>-11.1</v>
      </c>
      <c r="AR55" s="326">
        <v>122.4</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1584406</v>
      </c>
      <c r="AN56" s="330">
        <v>34325</v>
      </c>
      <c r="AO56" s="331">
        <v>101.3</v>
      </c>
      <c r="AP56" s="332">
        <v>45231</v>
      </c>
      <c r="AQ56" s="333">
        <v>-9.1</v>
      </c>
      <c r="AR56" s="334">
        <v>110.4</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2641201</v>
      </c>
      <c r="AN57" s="322">
        <v>58545</v>
      </c>
      <c r="AO57" s="323">
        <v>3.3</v>
      </c>
      <c r="AP57" s="324">
        <v>92509</v>
      </c>
      <c r="AQ57" s="325">
        <v>7.9</v>
      </c>
      <c r="AR57" s="326">
        <v>-4.5999999999999996</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2016008</v>
      </c>
      <c r="AN58" s="330">
        <v>44687</v>
      </c>
      <c r="AO58" s="331">
        <v>30.2</v>
      </c>
      <c r="AP58" s="332">
        <v>52274</v>
      </c>
      <c r="AQ58" s="333">
        <v>15.6</v>
      </c>
      <c r="AR58" s="334">
        <v>14.6</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2443458</v>
      </c>
      <c r="AN59" s="322">
        <v>55395</v>
      </c>
      <c r="AO59" s="323">
        <v>-5.4</v>
      </c>
      <c r="AP59" s="324">
        <v>98544</v>
      </c>
      <c r="AQ59" s="325">
        <v>6.5</v>
      </c>
      <c r="AR59" s="326">
        <v>-11.9</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1521584</v>
      </c>
      <c r="AN60" s="330">
        <v>34495</v>
      </c>
      <c r="AO60" s="331">
        <v>-22.8</v>
      </c>
      <c r="AP60" s="332">
        <v>55816</v>
      </c>
      <c r="AQ60" s="333">
        <v>6.8</v>
      </c>
      <c r="AR60" s="334">
        <v>-29.6</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1993668</v>
      </c>
      <c r="AN61" s="337">
        <v>43621</v>
      </c>
      <c r="AO61" s="338">
        <v>17.899999999999999</v>
      </c>
      <c r="AP61" s="339">
        <v>93179</v>
      </c>
      <c r="AQ61" s="340">
        <v>7.9</v>
      </c>
      <c r="AR61" s="326">
        <v>10</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1335056</v>
      </c>
      <c r="AN62" s="330">
        <v>29201</v>
      </c>
      <c r="AO62" s="331">
        <v>14.1</v>
      </c>
      <c r="AP62" s="332">
        <v>50215</v>
      </c>
      <c r="AQ62" s="333">
        <v>10</v>
      </c>
      <c r="AR62" s="334">
        <v>4.0999999999999996</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hZbVUeqWkxVxR3Xf8swh9l9jnHOC5h0YKkTLA5SM8ZJRlmMQHkwxTpgENIyZx6hx2j3rV2nC5C7I2N6zddmSkA==" saltValue="v++YCpxnj9B6YT44yHd2y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ooNjWR06MaPAlFGSzs4CJST0uQzt9r2800P9AopkVRAQoX7Ih+M/ZLmpb5jlo9Nblvxt9imH1cWzxysp5/BtjA==" saltValue="1rQ6oXAuh6ZGQn3mMU6pP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PTtcJuTHVSXasl8san4zhhFSvD77XCEhRPZKt3mctbxp42eFbuFo3ZLjT7reDTcdgS6B21kvQ4cr4z2qqf6pHQ==" saltValue="AFBkPIiDeCOj66B3y9etj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17.649999999999999</v>
      </c>
      <c r="G47" s="12">
        <v>17.84</v>
      </c>
      <c r="H47" s="12">
        <v>17.87</v>
      </c>
      <c r="I47" s="12">
        <v>19.98</v>
      </c>
      <c r="J47" s="13">
        <v>22.6</v>
      </c>
    </row>
    <row r="48" spans="2:10" ht="57.75" customHeight="1" x14ac:dyDescent="0.2">
      <c r="B48" s="14"/>
      <c r="C48" s="1141" t="s">
        <v>4</v>
      </c>
      <c r="D48" s="1141"/>
      <c r="E48" s="1142"/>
      <c r="F48" s="15">
        <v>3.03</v>
      </c>
      <c r="G48" s="16">
        <v>5.59</v>
      </c>
      <c r="H48" s="16">
        <v>6.11</v>
      </c>
      <c r="I48" s="16">
        <v>4.5</v>
      </c>
      <c r="J48" s="17">
        <v>5.35</v>
      </c>
    </row>
    <row r="49" spans="2:10" ht="57.75" customHeight="1" thickBot="1" x14ac:dyDescent="0.25">
      <c r="B49" s="18"/>
      <c r="C49" s="1143" t="s">
        <v>5</v>
      </c>
      <c r="D49" s="1143"/>
      <c r="E49" s="1144"/>
      <c r="F49" s="19" t="s">
        <v>531</v>
      </c>
      <c r="G49" s="20">
        <v>2.99</v>
      </c>
      <c r="H49" s="20" t="s">
        <v>532</v>
      </c>
      <c r="I49" s="20" t="s">
        <v>533</v>
      </c>
      <c r="J49" s="21">
        <v>2.67</v>
      </c>
    </row>
    <row r="50" spans="2:10" ht="13" x14ac:dyDescent="0.2"/>
  </sheetData>
  <sheetProtection algorithmName="SHA-512" hashValue="XW7MflngXfTv45GPOrlYLg0M2xqz+LuiXvJy9xKU/+hcEU26i2Dr8bsHdMPxjN/q49S1xBXbLMEQUN/3+ouAuw==" saltValue="eivDih0ODVHFlxbu4Exk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