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ss210078\e財政第２班\24_財政事情・財政分析\07_財政状況資料集（H22決算～）\R6年度決算\07_完成（１回目）\"/>
    </mc:Choice>
  </mc:AlternateContent>
  <xr:revisionPtr revIDLastSave="0" documentId="13_ncr:1_{CFFCB29B-A3EE-44F8-9A1C-B647B53B623C}" xr6:coauthVersionLast="47" xr6:coauthVersionMax="47" xr10:uidLastSave="{00000000-0000-0000-0000-000000000000}"/>
  <bookViews>
    <workbookView xWindow="0" yWindow="0" windowWidth="14610" windowHeight="1558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CO34" i="10"/>
  <c r="BW34" i="10"/>
  <c r="BW35" i="10" s="1"/>
  <c r="BW36" i="10" s="1"/>
  <c r="BW37" i="10" s="1"/>
  <c r="BW38" i="10" s="1"/>
  <c r="BW39" i="10" s="1"/>
  <c r="BW40" i="10" s="1"/>
  <c r="BW41" i="10" s="1"/>
  <c r="BW42" i="10" s="1"/>
  <c r="BW43" i="10" s="1"/>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l="1"/>
  <c r="AM35" i="10" s="1"/>
  <c r="BE34" i="10" l="1"/>
</calcChain>
</file>

<file path=xl/sharedStrings.xml><?xml version="1.0" encoding="utf-8"?>
<sst xmlns="http://schemas.openxmlformats.org/spreadsheetml/2006/main" count="1139" uniqueCount="569">
  <si>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</si>
  <si>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</si>
  <si>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</si>
  <si>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</si>
  <si>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</si>
  <si>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</si>
  <si>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</si>
  <si>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</si>
  <si>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</si>
  <si>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</si>
  <si>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</si>
  <si>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</si>
  <si>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</si>
  <si>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</si>
  <si>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</si>
  <si>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</si>
  <si>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</si>
  <si>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</si>
  <si>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</si>
  <si>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</si>
  <si>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</si>
  <si>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</si>
  <si>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</si>
  <si>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</si>
  <si>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</si>
  <si>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</si>
  <si>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</si>
  <si>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</si>
  <si>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</si>
  <si>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</si>
  <si>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</si>
  <si>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</si>
  <si>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</si>
  <si>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</si>
  <si>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</si>
  <si>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</si>
  <si>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</si>
  <si>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</si>
  <si>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</si>
  <si>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</si>
  <si>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</si>
  <si>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</si>
  <si>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</si>
  <si>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</si>
  <si>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</si>
  <si>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</si>
  <si>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</si>
  <si>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</si>
  <si>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</si>
  <si>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</si>
  <si>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</si>
  <si>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</si>
  <si>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</si>
  <si>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</si>
  <si>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</si>
  <si>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</si>
  <si>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</si>
  <si>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</si>
  <si>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</si>
  <si>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</si>
  <si>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</si>
  <si>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</si>
  <si>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</si>
  <si>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</si>
  <si>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</si>
  <si>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</si>
  <si>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</si>
  <si>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</si>
  <si>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</si>
  <si>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</si>
  <si>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</si>
  <si>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</si>
  <si>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</si>
  <si>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</si>
  <si>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</si>
  <si>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</si>
  <si>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</si>
  <si>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</si>
  <si>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</si>
  <si>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</si>
  <si>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</si>
  <si>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</si>
  <si>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</si>
  <si>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</si>
  <si>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</si>
  <si>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</si>
  <si>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</si>
  <si>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</si>
  <si>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</si>
  <si>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</si>
  <si>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</si>
  <si>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</si>
  <si>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</si>
  <si>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</si>
  <si>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鳥羽市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</si>
  <si>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</si>
  <si>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</si>
  <si>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</si>
  <si>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</si>
  <si>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</si>
  <si>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</si>
  <si>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</si>
  <si>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</si>
  <si>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</si>
  <si>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</si>
  <si>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</si>
  <si>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</si>
  <si>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</si>
  <si>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</si>
  <si>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</si>
  <si>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</si>
  <si>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</si>
  <si>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</si>
  <si>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</si>
  <si>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</si>
  <si>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</si>
  <si>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</si>
  <si>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</si>
  <si>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</si>
  <si>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</si>
  <si>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</si>
  <si>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</si>
  <si>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</si>
  <si>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</si>
  <si>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</si>
  <si>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</si>
  <si>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</si>
  <si>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</si>
  <si>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</si>
  <si>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</si>
  <si>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</si>
  <si>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</si>
  <si>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</si>
  <si>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</si>
  <si>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</si>
  <si>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</si>
  <si>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</si>
  <si>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</si>
  <si>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</si>
  <si>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</si>
  <si>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</si>
  <si>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-2.5</t>
    <phoneticPr fontId="5"/>
  </si>
  <si>
    <t>基準財政需要額</t>
    <phoneticPr fontId="25"/>
  </si>
  <si>
    <t>うち日本人(％)</t>
    <phoneticPr fontId="5"/>
  </si>
  <si>
    <t>-3.0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</si>
  <si>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</si>
  <si>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</si>
  <si>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</si>
  <si>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</si>
  <si>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</si>
  <si>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</si>
  <si>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</si>
  <si>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</si>
  <si>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</si>
  <si>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</si>
  <si>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</si>
  <si>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</si>
  <si>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</si>
  <si>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</si>
  <si>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</si>
  <si>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</si>
  <si>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</si>
  <si>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</si>
  <si>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</si>
  <si>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</si>
  <si>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</si>
  <si>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</si>
  <si>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</si>
  <si>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</si>
  <si>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</si>
  <si>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</si>
  <si>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</si>
  <si>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</si>
  <si>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</si>
  <si>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</si>
  <si>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</si>
  <si>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</si>
  <si>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</si>
  <si>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</si>
  <si>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</si>
  <si>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</si>
  <si>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</si>
  <si>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</si>
  <si>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</si>
  <si>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</si>
  <si>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</si>
  <si>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</si>
  <si>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</si>
  <si>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</si>
  <si>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</si>
  <si>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</si>
  <si>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</si>
  <si>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</si>
  <si>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</si>
  <si>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</si>
  <si>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</si>
  <si>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</si>
  <si>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</si>
  <si>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</si>
  <si>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</si>
  <si>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</si>
  <si>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</si>
  <si>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</si>
  <si>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三重県鳥羽市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</si>
  <si>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</si>
  <si>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</si>
  <si>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</si>
  <si>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</si>
  <si>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</si>
  <si>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</si>
  <si>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</si>
  <si>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</si>
  <si>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</si>
  <si>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</si>
  <si>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</si>
  <si>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</si>
  <si>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</si>
  <si>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</si>
  <si>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</si>
  <si>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</si>
  <si>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</si>
  <si>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</si>
  <si>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</si>
  <si>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</si>
  <si>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</si>
  <si>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</si>
  <si>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</si>
  <si>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</si>
  <si>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</si>
  <si>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</si>
  <si>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</si>
  <si>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</si>
  <si>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</si>
  <si>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</si>
  <si>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</si>
  <si>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</si>
  <si>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</si>
  <si>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</si>
  <si>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</si>
  <si>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</si>
  <si>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</si>
  <si>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</si>
  <si>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</si>
  <si>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</si>
  <si>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</si>
  <si>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</si>
  <si>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</si>
  <si>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</si>
  <si>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</si>
  <si>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</si>
  <si>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</si>
  <si>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</si>
  <si>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</si>
  <si>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</si>
  <si>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</si>
  <si>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</si>
  <si>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</si>
  <si>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</si>
  <si>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</si>
  <si>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</si>
  <si>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</si>
  <si>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</si>
  <si>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</si>
  <si>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</si>
  <si>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</si>
  <si>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</si>
  <si>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</si>
  <si>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</si>
  <si>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</si>
  <si>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</si>
  <si>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</si>
  <si>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</si>
  <si>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</si>
  <si>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</si>
  <si>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</si>
  <si>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</si>
  <si>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</si>
  <si>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</si>
  <si>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</si>
  <si>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</si>
  <si>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</si>
  <si>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</si>
  <si>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</si>
  <si>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</si>
  <si>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</si>
  <si>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</si>
  <si>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</si>
  <si>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</si>
  <si>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</si>
  <si>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</si>
  <si>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</si>
  <si>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</si>
  <si>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</si>
  <si>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</si>
  <si>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</si>
  <si>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</si>
  <si>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</si>
  <si>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</si>
  <si>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</si>
  <si>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</si>
  <si>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</si>
  <si>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</si>
  <si>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</si>
  <si>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</si>
  <si>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</si>
  <si>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</si>
  <si>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</si>
  <si>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</si>
  <si>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</si>
  <si>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</si>
  <si>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</si>
  <si>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</si>
  <si>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</si>
  <si>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</si>
  <si>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</si>
  <si>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</si>
  <si>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</si>
  <si>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</si>
  <si>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</si>
  <si>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交通</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</si>
  <si>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</si>
  <si>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</si>
  <si>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</si>
  <si>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</si>
  <si>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</si>
  <si>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</si>
  <si>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</si>
  <si>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</si>
  <si>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</si>
  <si>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</si>
  <si>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</si>
  <si>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</si>
  <si>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</si>
  <si>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</si>
  <si>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</si>
  <si>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</si>
  <si>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</si>
  <si>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</si>
  <si>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</si>
  <si>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</si>
  <si>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</si>
  <si>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</si>
  <si>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</si>
  <si>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</si>
  <si>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</si>
  <si>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</si>
  <si>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</si>
  <si>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</si>
  <si>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</si>
  <si>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</si>
  <si>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</si>
  <si>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</si>
  <si>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</si>
  <si>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</si>
  <si>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三重県鳥羽市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</si>
  <si>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</si>
  <si>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</si>
  <si>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</si>
  <si>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</si>
  <si>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</si>
  <si>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</si>
  <si>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</si>
  <si>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</si>
  <si>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</si>
  <si>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</si>
  <si>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</si>
  <si>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</si>
  <si>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</si>
  <si>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</si>
  <si>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</si>
  <si>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</si>
  <si>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</si>
  <si>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</si>
  <si>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</si>
  <si>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</si>
  <si>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</si>
  <si>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</si>
  <si>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</si>
  <si>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</si>
  <si>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</si>
  <si>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</si>
  <si>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</si>
  <si>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</si>
  <si>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</si>
  <si>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</si>
  <si>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</si>
  <si>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</si>
  <si>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</si>
  <si>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</si>
  <si>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</si>
  <si>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</si>
  <si>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水道事業会計</t>
    <phoneticPr fontId="5"/>
  </si>
  <si>
    <t>法適用企業</t>
    <phoneticPr fontId="5"/>
  </si>
  <si>
    <t>下水道事業会計</t>
    <phoneticPr fontId="5"/>
  </si>
  <si>
    <t>定期航路事業特別会計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</si>
  <si>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</si>
  <si>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</si>
  <si>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</si>
  <si>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</si>
  <si>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</si>
  <si>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</si>
  <si>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</si>
  <si>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</si>
  <si>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</si>
  <si>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</si>
  <si>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</si>
  <si>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</si>
  <si>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</si>
  <si>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</si>
  <si>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</si>
  <si>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</si>
  <si>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</si>
  <si>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</si>
  <si>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</si>
  <si>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</si>
  <si>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</si>
  <si>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</si>
  <si>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</si>
  <si>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</si>
  <si>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</si>
  <si>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</si>
  <si>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</si>
  <si>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</si>
  <si>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</si>
  <si>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</si>
  <si>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</si>
  <si>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</si>
  <si>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</si>
  <si>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</si>
  <si>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</si>
  <si>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</si>
  <si>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</si>
  <si>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</si>
  <si>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</si>
  <si>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</si>
  <si>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</si>
  <si>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</si>
  <si>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</si>
  <si>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</si>
  <si>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</si>
  <si>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</si>
  <si>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</si>
  <si>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</si>
  <si>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</si>
  <si>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</si>
  <si>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</si>
  <si>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</si>
  <si>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</si>
  <si>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</si>
  <si>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</si>
  <si>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</si>
  <si>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</si>
  <si>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</si>
  <si>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</si>
  <si>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</si>
  <si>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</si>
  <si>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</si>
  <si>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</si>
  <si>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</si>
  <si>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</si>
  <si>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</si>
  <si>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</si>
  <si>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</si>
  <si>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</si>
  <si>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</si>
  <si>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</si>
  <si>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</si>
  <si>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</si>
  <si>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</si>
  <si>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</si>
  <si>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</si>
  <si>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</si>
  <si>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</si>
  <si>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</si>
  <si>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</si>
  <si>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</si>
  <si>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</si>
  <si>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</si>
  <si>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</si>
  <si>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</si>
  <si>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</si>
  <si>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</si>
  <si>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</si>
  <si>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</si>
  <si>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</si>
  <si>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</si>
  <si>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</si>
  <si>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</si>
  <si>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</si>
  <si>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</si>
  <si>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</si>
  <si>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</si>
  <si>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</si>
  <si>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</si>
  <si>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</si>
  <si>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</si>
  <si>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</si>
  <si>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</si>
  <si>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</si>
  <si>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</si>
  <si>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</si>
  <si>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</si>
  <si>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</si>
  <si>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</si>
  <si>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</si>
  <si>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</si>
  <si>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</si>
  <si>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</si>
  <si>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</si>
  <si>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</si>
  <si>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</si>
  <si>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</si>
  <si>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</si>
  <si>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</si>
  <si>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</si>
  <si>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</si>
  <si>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</si>
  <si>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</si>
  <si>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</si>
  <si>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</si>
  <si>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</si>
  <si>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</si>
  <si>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</si>
  <si>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</si>
  <si>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</si>
  <si>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</si>
  <si>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</si>
  <si>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</si>
  <si>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</si>
  <si>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</si>
  <si>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</si>
  <si>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0.44</t>
  </si>
  <si>
    <t>水道事業会計</t>
  </si>
  <si>
    <t>一般会計</t>
  </si>
  <si>
    <t>介護保険事業特別会計</t>
  </si>
  <si>
    <t>国民健康保険事業特別会計</t>
  </si>
  <si>
    <t>下水道事業会計</t>
  </si>
  <si>
    <t>後期高齢者医療特別会計</t>
  </si>
  <si>
    <t>定期航路事業特別会計</t>
  </si>
  <si>
    <t>その他会計（赤字）</t>
  </si>
  <si>
    <t>その他会計（黒字）</t>
  </si>
  <si>
    <t>R02</t>
    <phoneticPr fontId="5"/>
  </si>
  <si>
    <t>R03</t>
    <phoneticPr fontId="5"/>
  </si>
  <si>
    <t>R04</t>
    <phoneticPr fontId="5"/>
  </si>
  <si>
    <t>R05</t>
    <phoneticPr fontId="5"/>
  </si>
  <si>
    <t>R06</t>
    <phoneticPr fontId="5"/>
  </si>
  <si>
    <t>ふるさと創生基金</t>
    <rPh sb="4" eb="8">
      <t>ソウセイキキン</t>
    </rPh>
    <phoneticPr fontId="5"/>
  </si>
  <si>
    <t>都市計画事業基金</t>
    <rPh sb="0" eb="8">
      <t>トシケイカクジギョウキキン</t>
    </rPh>
    <phoneticPr fontId="2"/>
  </si>
  <si>
    <t>公共施設管理適正化基金</t>
    <rPh sb="0" eb="4">
      <t>コウキョウシセツ</t>
    </rPh>
    <rPh sb="4" eb="6">
      <t>カンリ</t>
    </rPh>
    <rPh sb="6" eb="9">
      <t>テキセイカ</t>
    </rPh>
    <rPh sb="9" eb="11">
      <t>キキン</t>
    </rPh>
    <phoneticPr fontId="2"/>
  </si>
  <si>
    <t>職員退職手当基金</t>
    <rPh sb="0" eb="2">
      <t>ショクイン</t>
    </rPh>
    <rPh sb="2" eb="6">
      <t>タイショクテアテ</t>
    </rPh>
    <rPh sb="6" eb="8">
      <t>キキン</t>
    </rPh>
    <phoneticPr fontId="2"/>
  </si>
  <si>
    <t>観光振興基金</t>
    <rPh sb="0" eb="2">
      <t>カンコウ</t>
    </rPh>
    <rPh sb="2" eb="6">
      <t>シンコウキキン</t>
    </rPh>
    <phoneticPr fontId="2"/>
  </si>
  <si>
    <t>-</t>
    <phoneticPr fontId="2"/>
  </si>
  <si>
    <t>鳥羽志勢広域連合（一般会計）</t>
    <rPh sb="0" eb="2">
      <t>トバ</t>
    </rPh>
    <rPh sb="2" eb="3">
      <t>シ</t>
    </rPh>
    <rPh sb="3" eb="4">
      <t>セイ</t>
    </rPh>
    <rPh sb="4" eb="8">
      <t>コウイキレンゴウ</t>
    </rPh>
    <rPh sb="9" eb="13">
      <t>イッパンカイケイ</t>
    </rPh>
    <phoneticPr fontId="2"/>
  </si>
  <si>
    <t>志摩広域行政組合（一般会計）</t>
    <rPh sb="0" eb="2">
      <t>シマ</t>
    </rPh>
    <rPh sb="2" eb="4">
      <t>コウイキ</t>
    </rPh>
    <rPh sb="4" eb="8">
      <t>ギョウセイクミアイ</t>
    </rPh>
    <rPh sb="9" eb="13">
      <t>イッパンカイケイ</t>
    </rPh>
    <phoneticPr fontId="2"/>
  </si>
  <si>
    <t>志摩広域行政組合（才庭寮特別会計）</t>
    <rPh sb="0" eb="2">
      <t>シマ</t>
    </rPh>
    <rPh sb="2" eb="4">
      <t>コウイキ</t>
    </rPh>
    <rPh sb="4" eb="8">
      <t>ギョウセイクミアイ</t>
    </rPh>
    <rPh sb="9" eb="12">
      <t>サイニワリョウ</t>
    </rPh>
    <rPh sb="12" eb="16">
      <t>トクベツカイケイ</t>
    </rPh>
    <phoneticPr fontId="2"/>
  </si>
  <si>
    <t>志摩広域行政組合（ともやま苑特別会計）</t>
    <rPh sb="0" eb="2">
      <t>シマ</t>
    </rPh>
    <rPh sb="2" eb="8">
      <t>コウイキギョウセイクミアイ</t>
    </rPh>
    <rPh sb="13" eb="14">
      <t>エン</t>
    </rPh>
    <rPh sb="14" eb="18">
      <t>トクベツカイケイ</t>
    </rPh>
    <phoneticPr fontId="2"/>
  </si>
  <si>
    <t>志摩広域行政組合（福祉センター特別会計）</t>
    <rPh sb="0" eb="2">
      <t>シマ</t>
    </rPh>
    <rPh sb="2" eb="8">
      <t>コウイキギョウセイクミアイ</t>
    </rPh>
    <rPh sb="9" eb="11">
      <t>フクシ</t>
    </rPh>
    <rPh sb="15" eb="19">
      <t>トクベツカイケイ</t>
    </rPh>
    <phoneticPr fontId="2"/>
  </si>
  <si>
    <t>三重県後期高齢者医療広域連合（一般会計）</t>
    <rPh sb="0" eb="3">
      <t>ミエケン</t>
    </rPh>
    <rPh sb="3" eb="8">
      <t>コウキコウレイシャ</t>
    </rPh>
    <rPh sb="8" eb="10">
      <t>イリョウ</t>
    </rPh>
    <rPh sb="10" eb="14">
      <t>コウイキレンゴウ</t>
    </rPh>
    <rPh sb="15" eb="19">
      <t>イッパンカイケイ</t>
    </rPh>
    <phoneticPr fontId="2"/>
  </si>
  <si>
    <t>三重県後期高齢者医療広域連合（後期高齢者医療特別会計）</t>
    <rPh sb="0" eb="3">
      <t>ミエケン</t>
    </rPh>
    <rPh sb="3" eb="8">
      <t>コウキコウレイシャ</t>
    </rPh>
    <rPh sb="8" eb="10">
      <t>イリョウ</t>
    </rPh>
    <rPh sb="10" eb="14">
      <t>コウイキレンゴウ</t>
    </rPh>
    <rPh sb="15" eb="20">
      <t>コウキコウレイシャ</t>
    </rPh>
    <rPh sb="20" eb="22">
      <t>イリョウ</t>
    </rPh>
    <rPh sb="22" eb="26">
      <t>トクベツカイケイ</t>
    </rPh>
    <phoneticPr fontId="2"/>
  </si>
  <si>
    <t>三重地方税管理回収機構（一般会計）</t>
    <rPh sb="0" eb="2">
      <t>ミエ</t>
    </rPh>
    <rPh sb="2" eb="5">
      <t>チホウゼイ</t>
    </rPh>
    <rPh sb="5" eb="7">
      <t>カンリ</t>
    </rPh>
    <rPh sb="7" eb="9">
      <t>カイシュウ</t>
    </rPh>
    <rPh sb="9" eb="11">
      <t>キコウ</t>
    </rPh>
    <rPh sb="12" eb="16">
      <t>イッパンカイケイ</t>
    </rPh>
    <phoneticPr fontId="2"/>
  </si>
  <si>
    <t>三重地方税管理回収機構（滞納整理拡充事業特別会計）</t>
    <rPh sb="0" eb="2">
      <t>ミエ</t>
    </rPh>
    <rPh sb="2" eb="5">
      <t>チホウゼイ</t>
    </rPh>
    <rPh sb="5" eb="7">
      <t>カンリ</t>
    </rPh>
    <rPh sb="7" eb="9">
      <t>カイシュウ</t>
    </rPh>
    <rPh sb="9" eb="11">
      <t>キコウ</t>
    </rPh>
    <rPh sb="12" eb="16">
      <t>タイノウセイリ</t>
    </rPh>
    <rPh sb="16" eb="20">
      <t>カクジュウジギョウ</t>
    </rPh>
    <rPh sb="20" eb="24">
      <t>トクベツカイケイ</t>
    </rPh>
    <phoneticPr fontId="2"/>
  </si>
  <si>
    <t>三重県市町総合事務組合（一般会計）</t>
    <rPh sb="0" eb="3">
      <t>ミエケン</t>
    </rPh>
    <rPh sb="3" eb="11">
      <t>シマチソウゴウジムクミアイ</t>
    </rPh>
    <rPh sb="12" eb="16">
      <t>イッパンカイケイ</t>
    </rPh>
    <phoneticPr fontId="2"/>
  </si>
  <si>
    <t>三重県市町総合事務組合（共同研修特別会計）</t>
    <rPh sb="0" eb="3">
      <t>ミエケン</t>
    </rPh>
    <rPh sb="3" eb="5">
      <t>シマチ</t>
    </rPh>
    <rPh sb="5" eb="11">
      <t>ソウゴウジムクミアイ</t>
    </rPh>
    <rPh sb="12" eb="16">
      <t>キョウドウケンシュウ</t>
    </rPh>
    <rPh sb="16" eb="20">
      <t>トクベツカイケイ</t>
    </rPh>
    <phoneticPr fontId="2"/>
  </si>
  <si>
    <t>三重県市町総合事務組合（デジタル地図特別会計）</t>
    <rPh sb="0" eb="3">
      <t>ミエケン</t>
    </rPh>
    <rPh sb="3" eb="5">
      <t>シマチ</t>
    </rPh>
    <rPh sb="5" eb="11">
      <t>ソウゴウジムクミアイ</t>
    </rPh>
    <rPh sb="16" eb="18">
      <t>チズ</t>
    </rPh>
    <rPh sb="18" eb="22">
      <t>トクベツカイケイ</t>
    </rPh>
    <phoneticPr fontId="2"/>
  </si>
  <si>
    <t>三重県市町総合事務組合（物品特別会計）</t>
    <rPh sb="0" eb="3">
      <t>ミエケン</t>
    </rPh>
    <rPh sb="3" eb="11">
      <t>シマチソウゴウジムクミアイ</t>
    </rPh>
    <rPh sb="12" eb="14">
      <t>ブッピン</t>
    </rPh>
    <rPh sb="14" eb="18">
      <t>トクベツカイケイ</t>
    </rPh>
    <phoneticPr fontId="2"/>
  </si>
  <si>
    <t>三重県市町総合事務組合（退職手当特別会計）</t>
    <rPh sb="0" eb="3">
      <t>ミエケン</t>
    </rPh>
    <rPh sb="3" eb="5">
      <t>シマチ</t>
    </rPh>
    <rPh sb="5" eb="11">
      <t>ソウゴウジムクミアイ</t>
    </rPh>
    <rPh sb="12" eb="16">
      <t>タイショクテアテ</t>
    </rPh>
    <rPh sb="16" eb="20">
      <t>トクベツカイケイ</t>
    </rPh>
    <phoneticPr fontId="2"/>
  </si>
  <si>
    <t>三重県市町総合事務組合（消防救急無線特別会計）</t>
    <rPh sb="0" eb="3">
      <t>ミエケン</t>
    </rPh>
    <rPh sb="3" eb="11">
      <t>シマチソウゴウジムクミアイ</t>
    </rPh>
    <rPh sb="12" eb="18">
      <t>ショウボウキュウキュウムセン</t>
    </rPh>
    <rPh sb="18" eb="22">
      <t>トクベツカイケイ</t>
    </rPh>
    <phoneticPr fontId="2"/>
  </si>
  <si>
    <t>三重県市町総合事務組合（公平委員会特別会計）</t>
    <rPh sb="0" eb="3">
      <t>ミエケン</t>
    </rPh>
    <rPh sb="3" eb="5">
      <t>シマチ</t>
    </rPh>
    <rPh sb="5" eb="11">
      <t>ソウゴウジムクミアイ</t>
    </rPh>
    <rPh sb="12" eb="17">
      <t>コウヘイイインカイ</t>
    </rPh>
    <rPh sb="17" eb="21">
      <t>トクベツカイケイ</t>
    </rPh>
    <phoneticPr fontId="2"/>
  </si>
  <si>
    <t>鳥羽市開発公社</t>
    <rPh sb="0" eb="3">
      <t>トバシ</t>
    </rPh>
    <rPh sb="3" eb="7">
      <t>カイハツコウシャ</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</si>
</sst>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theme/theme1.xml" Type="http://schemas.openxmlformats.org/officeDocument/2006/relationships/theme"/><Relationship Id="rId16" Target="styles.xml" Type="http://schemas.openxmlformats.org/officeDocument/2006/relationships/styles"/><Relationship Id="rId17" Target="sharedStrings.xml" Type="http://schemas.openxmlformats.org/officeDocument/2006/relationships/sharedStrings"/><Relationship Id="rId18"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92632</c:v>
                </c:pt>
                <c:pt idx="1">
                  <c:v>96469</c:v>
                </c:pt>
                <c:pt idx="2">
                  <c:v>85743</c:v>
                </c:pt>
                <c:pt idx="3">
                  <c:v>92509</c:v>
                </c:pt>
                <c:pt idx="4">
                  <c:v>98544</c:v>
                </c:pt>
              </c:numCache>
            </c:numRef>
          </c:val>
          <c:smooth val="0"/>
          <c:extLst>
            <c:ext xmlns:c16="http://schemas.microsoft.com/office/drawing/2014/chart" uri="{C3380CC4-5D6E-409C-BE32-E72D297353CC}">
              <c16:uniqueId val="{00000000-E60F-4C2F-9412-5C3B09668B9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119065</c:v>
                </c:pt>
                <c:pt idx="1">
                  <c:v>57910</c:v>
                </c:pt>
                <c:pt idx="2">
                  <c:v>35267</c:v>
                </c:pt>
                <c:pt idx="3">
                  <c:v>68435</c:v>
                </c:pt>
                <c:pt idx="4">
                  <c:v>63322</c:v>
                </c:pt>
              </c:numCache>
            </c:numRef>
          </c:val>
          <c:smooth val="0"/>
          <c:extLst>
            <c:ext xmlns:c16="http://schemas.microsoft.com/office/drawing/2014/chart" uri="{C3380CC4-5D6E-409C-BE32-E72D297353CC}">
              <c16:uniqueId val="{00000001-E60F-4C2F-9412-5C3B09668B9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7.57</c:v>
                </c:pt>
                <c:pt idx="1">
                  <c:v>12.26</c:v>
                </c:pt>
                <c:pt idx="2">
                  <c:v>9.15</c:v>
                </c:pt>
                <c:pt idx="3">
                  <c:v>6.93</c:v>
                </c:pt>
                <c:pt idx="4">
                  <c:v>8.61</c:v>
                </c:pt>
              </c:numCache>
            </c:numRef>
          </c:val>
          <c:extLst>
            <c:ext xmlns:c16="http://schemas.microsoft.com/office/drawing/2014/chart" uri="{C3380CC4-5D6E-409C-BE32-E72D297353CC}">
              <c16:uniqueId val="{00000000-00DE-49D7-BA18-CD6E37C6CDE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10.77</c:v>
                </c:pt>
                <c:pt idx="1">
                  <c:v>12.13</c:v>
                </c:pt>
                <c:pt idx="2">
                  <c:v>15.92</c:v>
                </c:pt>
                <c:pt idx="3">
                  <c:v>20.11</c:v>
                </c:pt>
                <c:pt idx="4">
                  <c:v>23.13</c:v>
                </c:pt>
              </c:numCache>
            </c:numRef>
          </c:val>
          <c:extLst>
            <c:ext xmlns:c16="http://schemas.microsoft.com/office/drawing/2014/chart" uri="{C3380CC4-5D6E-409C-BE32-E72D297353CC}">
              <c16:uniqueId val="{00000001-00DE-49D7-BA18-CD6E37C6CDE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4.83</c:v>
                </c:pt>
                <c:pt idx="1">
                  <c:v>7.13</c:v>
                </c:pt>
                <c:pt idx="2">
                  <c:v>-0.44</c:v>
                </c:pt>
                <c:pt idx="3">
                  <c:v>1.92</c:v>
                </c:pt>
                <c:pt idx="4">
                  <c:v>4.84</c:v>
                </c:pt>
              </c:numCache>
            </c:numRef>
          </c:val>
          <c:smooth val="0"/>
          <c:extLst>
            <c:ext xmlns:c16="http://schemas.microsoft.com/office/drawing/2014/chart" uri="{C3380CC4-5D6E-409C-BE32-E72D297353CC}">
              <c16:uniqueId val="{00000002-00DE-49D7-BA18-CD6E37C6CDE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0</c:v>
                </c:pt>
                <c:pt idx="9">
                  <c:v>0</c:v>
                </c:pt>
              </c:numCache>
            </c:numRef>
          </c:val>
          <c:extLst>
            <c:ext xmlns:c16="http://schemas.microsoft.com/office/drawing/2014/chart" uri="{C3380CC4-5D6E-409C-BE32-E72D297353CC}">
              <c16:uniqueId val="{00000000-CF4B-41DD-BC91-B934A548269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F4B-41DD-BC91-B934A548269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F4B-41DD-BC91-B934A5482697}"/>
            </c:ext>
          </c:extLst>
        </c:ser>
        <c:ser>
          <c:idx val="3"/>
          <c:order val="3"/>
          <c:tx>
            <c:strRef>
              <c:f>データシート!$A$30</c:f>
              <c:strCache>
                <c:ptCount val="1"/>
                <c:pt idx="0">
                  <c:v>定期航路事業特別会計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CF4B-41DD-BC91-B934A5482697}"/>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0.06</c:v>
                </c:pt>
                <c:pt idx="2">
                  <c:v>#N/A</c:v>
                </c:pt>
                <c:pt idx="3">
                  <c:v>7.0000000000000007E-2</c:v>
                </c:pt>
                <c:pt idx="4">
                  <c:v>#N/A</c:v>
                </c:pt>
                <c:pt idx="5">
                  <c:v>7.0000000000000007E-2</c:v>
                </c:pt>
                <c:pt idx="6">
                  <c:v>#N/A</c:v>
                </c:pt>
                <c:pt idx="7">
                  <c:v>0.28000000000000003</c:v>
                </c:pt>
                <c:pt idx="8">
                  <c:v>#N/A</c:v>
                </c:pt>
                <c:pt idx="9">
                  <c:v>0.08</c:v>
                </c:pt>
              </c:numCache>
            </c:numRef>
          </c:val>
          <c:extLst>
            <c:ext xmlns:c16="http://schemas.microsoft.com/office/drawing/2014/chart" uri="{C3380CC4-5D6E-409C-BE32-E72D297353CC}">
              <c16:uniqueId val="{00000004-CF4B-41DD-BC91-B934A5482697}"/>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0.27</c:v>
                </c:pt>
              </c:numCache>
            </c:numRef>
          </c:val>
          <c:extLst>
            <c:ext xmlns:c16="http://schemas.microsoft.com/office/drawing/2014/chart" uri="{C3380CC4-5D6E-409C-BE32-E72D297353CC}">
              <c16:uniqueId val="{00000005-CF4B-41DD-BC91-B934A5482697}"/>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1.25</c:v>
                </c:pt>
                <c:pt idx="2">
                  <c:v>#N/A</c:v>
                </c:pt>
                <c:pt idx="3">
                  <c:v>1.33</c:v>
                </c:pt>
                <c:pt idx="4">
                  <c:v>#N/A</c:v>
                </c:pt>
                <c:pt idx="5">
                  <c:v>0.98</c:v>
                </c:pt>
                <c:pt idx="6">
                  <c:v>#N/A</c:v>
                </c:pt>
                <c:pt idx="7">
                  <c:v>0.63</c:v>
                </c:pt>
                <c:pt idx="8">
                  <c:v>#N/A</c:v>
                </c:pt>
                <c:pt idx="9">
                  <c:v>0.77</c:v>
                </c:pt>
              </c:numCache>
            </c:numRef>
          </c:val>
          <c:extLst>
            <c:ext xmlns:c16="http://schemas.microsoft.com/office/drawing/2014/chart" uri="{C3380CC4-5D6E-409C-BE32-E72D297353CC}">
              <c16:uniqueId val="{00000006-CF4B-41DD-BC91-B934A5482697}"/>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1.73</c:v>
                </c:pt>
                <c:pt idx="2">
                  <c:v>#N/A</c:v>
                </c:pt>
                <c:pt idx="3">
                  <c:v>0.74</c:v>
                </c:pt>
                <c:pt idx="4">
                  <c:v>#N/A</c:v>
                </c:pt>
                <c:pt idx="5">
                  <c:v>0.53</c:v>
                </c:pt>
                <c:pt idx="6">
                  <c:v>#N/A</c:v>
                </c:pt>
                <c:pt idx="7">
                  <c:v>1.41</c:v>
                </c:pt>
                <c:pt idx="8">
                  <c:v>#N/A</c:v>
                </c:pt>
                <c:pt idx="9">
                  <c:v>1.93</c:v>
                </c:pt>
              </c:numCache>
            </c:numRef>
          </c:val>
          <c:extLst>
            <c:ext xmlns:c16="http://schemas.microsoft.com/office/drawing/2014/chart" uri="{C3380CC4-5D6E-409C-BE32-E72D297353CC}">
              <c16:uniqueId val="{00000007-CF4B-41DD-BC91-B934A5482697}"/>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7.56</c:v>
                </c:pt>
                <c:pt idx="2">
                  <c:v>#N/A</c:v>
                </c:pt>
                <c:pt idx="3">
                  <c:v>12.25</c:v>
                </c:pt>
                <c:pt idx="4">
                  <c:v>#N/A</c:v>
                </c:pt>
                <c:pt idx="5">
                  <c:v>9.14</c:v>
                </c:pt>
                <c:pt idx="6">
                  <c:v>#N/A</c:v>
                </c:pt>
                <c:pt idx="7">
                  <c:v>6.92</c:v>
                </c:pt>
                <c:pt idx="8">
                  <c:v>#N/A</c:v>
                </c:pt>
                <c:pt idx="9">
                  <c:v>8.6</c:v>
                </c:pt>
              </c:numCache>
            </c:numRef>
          </c:val>
          <c:extLst>
            <c:ext xmlns:c16="http://schemas.microsoft.com/office/drawing/2014/chart" uri="{C3380CC4-5D6E-409C-BE32-E72D297353CC}">
              <c16:uniqueId val="{00000008-CF4B-41DD-BC91-B934A5482697}"/>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31.16</c:v>
                </c:pt>
                <c:pt idx="2">
                  <c:v>#N/A</c:v>
                </c:pt>
                <c:pt idx="3">
                  <c:v>29.92</c:v>
                </c:pt>
                <c:pt idx="4">
                  <c:v>#N/A</c:v>
                </c:pt>
                <c:pt idx="5">
                  <c:v>31.73</c:v>
                </c:pt>
                <c:pt idx="6">
                  <c:v>#N/A</c:v>
                </c:pt>
                <c:pt idx="7">
                  <c:v>32.020000000000003</c:v>
                </c:pt>
                <c:pt idx="8">
                  <c:v>#N/A</c:v>
                </c:pt>
                <c:pt idx="9">
                  <c:v>31.9</c:v>
                </c:pt>
              </c:numCache>
            </c:numRef>
          </c:val>
          <c:extLst>
            <c:ext xmlns:c16="http://schemas.microsoft.com/office/drawing/2014/chart" uri="{C3380CC4-5D6E-409C-BE32-E72D297353CC}">
              <c16:uniqueId val="{00000009-CF4B-41DD-BC91-B934A548269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1155</c:v>
                </c:pt>
                <c:pt idx="5">
                  <c:v>1143</c:v>
                </c:pt>
                <c:pt idx="8">
                  <c:v>1150</c:v>
                </c:pt>
                <c:pt idx="11">
                  <c:v>1110</c:v>
                </c:pt>
                <c:pt idx="14">
                  <c:v>1076</c:v>
                </c:pt>
              </c:numCache>
            </c:numRef>
          </c:val>
          <c:extLst>
            <c:ext xmlns:c16="http://schemas.microsoft.com/office/drawing/2014/chart" uri="{C3380CC4-5D6E-409C-BE32-E72D297353CC}">
              <c16:uniqueId val="{00000000-8477-43A3-A251-51B206C8F7F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477-43A3-A251-51B206C8F7F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477-43A3-A251-51B206C8F7F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185</c:v>
                </c:pt>
                <c:pt idx="3">
                  <c:v>150</c:v>
                </c:pt>
                <c:pt idx="6">
                  <c:v>119</c:v>
                </c:pt>
                <c:pt idx="9">
                  <c:v>118</c:v>
                </c:pt>
                <c:pt idx="12">
                  <c:v>115</c:v>
                </c:pt>
              </c:numCache>
            </c:numRef>
          </c:val>
          <c:extLst>
            <c:ext xmlns:c16="http://schemas.microsoft.com/office/drawing/2014/chart" uri="{C3380CC4-5D6E-409C-BE32-E72D297353CC}">
              <c16:uniqueId val="{00000003-8477-43A3-A251-51B206C8F7F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119</c:v>
                </c:pt>
                <c:pt idx="3">
                  <c:v>107</c:v>
                </c:pt>
                <c:pt idx="6">
                  <c:v>109</c:v>
                </c:pt>
                <c:pt idx="9">
                  <c:v>83</c:v>
                </c:pt>
                <c:pt idx="12">
                  <c:v>51</c:v>
                </c:pt>
              </c:numCache>
            </c:numRef>
          </c:val>
          <c:extLst>
            <c:ext xmlns:c16="http://schemas.microsoft.com/office/drawing/2014/chart" uri="{C3380CC4-5D6E-409C-BE32-E72D297353CC}">
              <c16:uniqueId val="{00000004-8477-43A3-A251-51B206C8F7F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477-43A3-A251-51B206C8F7F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477-43A3-A251-51B206C8F7F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1336</c:v>
                </c:pt>
                <c:pt idx="3">
                  <c:v>1344</c:v>
                </c:pt>
                <c:pt idx="6">
                  <c:v>1364</c:v>
                </c:pt>
                <c:pt idx="9">
                  <c:v>1369</c:v>
                </c:pt>
                <c:pt idx="12">
                  <c:v>1375</c:v>
                </c:pt>
              </c:numCache>
            </c:numRef>
          </c:val>
          <c:extLst>
            <c:ext xmlns:c16="http://schemas.microsoft.com/office/drawing/2014/chart" uri="{C3380CC4-5D6E-409C-BE32-E72D297353CC}">
              <c16:uniqueId val="{00000007-8477-43A3-A251-51B206C8F7F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485</c:v>
                </c:pt>
                <c:pt idx="2">
                  <c:v>#N/A</c:v>
                </c:pt>
                <c:pt idx="3">
                  <c:v>#N/A</c:v>
                </c:pt>
                <c:pt idx="4">
                  <c:v>458</c:v>
                </c:pt>
                <c:pt idx="5">
                  <c:v>#N/A</c:v>
                </c:pt>
                <c:pt idx="6">
                  <c:v>#N/A</c:v>
                </c:pt>
                <c:pt idx="7">
                  <c:v>442</c:v>
                </c:pt>
                <c:pt idx="8">
                  <c:v>#N/A</c:v>
                </c:pt>
                <c:pt idx="9">
                  <c:v>#N/A</c:v>
                </c:pt>
                <c:pt idx="10">
                  <c:v>460</c:v>
                </c:pt>
                <c:pt idx="11">
                  <c:v>#N/A</c:v>
                </c:pt>
                <c:pt idx="12">
                  <c:v>#N/A</c:v>
                </c:pt>
                <c:pt idx="13">
                  <c:v>465</c:v>
                </c:pt>
                <c:pt idx="14">
                  <c:v>#N/A</c:v>
                </c:pt>
              </c:numCache>
            </c:numRef>
          </c:val>
          <c:smooth val="0"/>
          <c:extLst>
            <c:ext xmlns:c16="http://schemas.microsoft.com/office/drawing/2014/chart" uri="{C3380CC4-5D6E-409C-BE32-E72D297353CC}">
              <c16:uniqueId val="{00000008-8477-43A3-A251-51B206C8F7F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9771</c:v>
                </c:pt>
                <c:pt idx="5">
                  <c:v>9558</c:v>
                </c:pt>
                <c:pt idx="8">
                  <c:v>8920</c:v>
                </c:pt>
                <c:pt idx="11">
                  <c:v>8516</c:v>
                </c:pt>
                <c:pt idx="14">
                  <c:v>7793</c:v>
                </c:pt>
              </c:numCache>
            </c:numRef>
          </c:val>
          <c:extLst>
            <c:ext xmlns:c16="http://schemas.microsoft.com/office/drawing/2014/chart" uri="{C3380CC4-5D6E-409C-BE32-E72D297353CC}">
              <c16:uniqueId val="{00000000-7E56-46AE-B5B7-F513D8939FE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862</c:v>
                </c:pt>
                <c:pt idx="5">
                  <c:v>880</c:v>
                </c:pt>
                <c:pt idx="8">
                  <c:v>805</c:v>
                </c:pt>
                <c:pt idx="11">
                  <c:v>772</c:v>
                </c:pt>
                <c:pt idx="14">
                  <c:v>706</c:v>
                </c:pt>
              </c:numCache>
            </c:numRef>
          </c:val>
          <c:extLst>
            <c:ext xmlns:c16="http://schemas.microsoft.com/office/drawing/2014/chart" uri="{C3380CC4-5D6E-409C-BE32-E72D297353CC}">
              <c16:uniqueId val="{00000001-7E56-46AE-B5B7-F513D8939FE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2133</c:v>
                </c:pt>
                <c:pt idx="5">
                  <c:v>2961</c:v>
                </c:pt>
                <c:pt idx="8">
                  <c:v>3761</c:v>
                </c:pt>
                <c:pt idx="11">
                  <c:v>4209</c:v>
                </c:pt>
                <c:pt idx="14">
                  <c:v>4564</c:v>
                </c:pt>
              </c:numCache>
            </c:numRef>
          </c:val>
          <c:extLst>
            <c:ext xmlns:c16="http://schemas.microsoft.com/office/drawing/2014/chart" uri="{C3380CC4-5D6E-409C-BE32-E72D297353CC}">
              <c16:uniqueId val="{00000002-7E56-46AE-B5B7-F513D8939FE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E56-46AE-B5B7-F513D8939FE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E56-46AE-B5B7-F513D8939FE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9</c:v>
                </c:pt>
                <c:pt idx="3">
                  <c:v>6</c:v>
                </c:pt>
                <c:pt idx="6">
                  <c:v>3</c:v>
                </c:pt>
                <c:pt idx="9">
                  <c:v>0</c:v>
                </c:pt>
                <c:pt idx="12">
                  <c:v>0</c:v>
                </c:pt>
              </c:numCache>
            </c:numRef>
          </c:val>
          <c:extLst>
            <c:ext xmlns:c16="http://schemas.microsoft.com/office/drawing/2014/chart" uri="{C3380CC4-5D6E-409C-BE32-E72D297353CC}">
              <c16:uniqueId val="{00000005-7E56-46AE-B5B7-F513D8939FE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1829</c:v>
                </c:pt>
                <c:pt idx="3">
                  <c:v>1821</c:v>
                </c:pt>
                <c:pt idx="6">
                  <c:v>1753</c:v>
                </c:pt>
                <c:pt idx="9">
                  <c:v>1792</c:v>
                </c:pt>
                <c:pt idx="12">
                  <c:v>1771</c:v>
                </c:pt>
              </c:numCache>
            </c:numRef>
          </c:val>
          <c:extLst>
            <c:ext xmlns:c16="http://schemas.microsoft.com/office/drawing/2014/chart" uri="{C3380CC4-5D6E-409C-BE32-E72D297353CC}">
              <c16:uniqueId val="{00000006-7E56-46AE-B5B7-F513D8939FE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914</c:v>
                </c:pt>
                <c:pt idx="3">
                  <c:v>769</c:v>
                </c:pt>
                <c:pt idx="6">
                  <c:v>653</c:v>
                </c:pt>
                <c:pt idx="9">
                  <c:v>537</c:v>
                </c:pt>
                <c:pt idx="12">
                  <c:v>425</c:v>
                </c:pt>
              </c:numCache>
            </c:numRef>
          </c:val>
          <c:extLst>
            <c:ext xmlns:c16="http://schemas.microsoft.com/office/drawing/2014/chart" uri="{C3380CC4-5D6E-409C-BE32-E72D297353CC}">
              <c16:uniqueId val="{00000007-7E56-46AE-B5B7-F513D8939FE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638</c:v>
                </c:pt>
                <c:pt idx="3">
                  <c:v>501</c:v>
                </c:pt>
                <c:pt idx="6">
                  <c:v>373</c:v>
                </c:pt>
                <c:pt idx="9">
                  <c:v>326</c:v>
                </c:pt>
                <c:pt idx="12">
                  <c:v>330</c:v>
                </c:pt>
              </c:numCache>
            </c:numRef>
          </c:val>
          <c:extLst>
            <c:ext xmlns:c16="http://schemas.microsoft.com/office/drawing/2014/chart" uri="{C3380CC4-5D6E-409C-BE32-E72D297353CC}">
              <c16:uniqueId val="{00000008-7E56-46AE-B5B7-F513D8939FE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7E56-46AE-B5B7-F513D8939FE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12342</c:v>
                </c:pt>
                <c:pt idx="3">
                  <c:v>12144</c:v>
                </c:pt>
                <c:pt idx="6">
                  <c:v>11302</c:v>
                </c:pt>
                <c:pt idx="9">
                  <c:v>10645</c:v>
                </c:pt>
                <c:pt idx="12">
                  <c:v>9940</c:v>
                </c:pt>
              </c:numCache>
            </c:numRef>
          </c:val>
          <c:extLst>
            <c:ext xmlns:c16="http://schemas.microsoft.com/office/drawing/2014/chart" uri="{C3380CC4-5D6E-409C-BE32-E72D297353CC}">
              <c16:uniqueId val="{0000000A-7E56-46AE-B5B7-F513D8939FE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2966</c:v>
                </c:pt>
                <c:pt idx="2">
                  <c:v>#N/A</c:v>
                </c:pt>
                <c:pt idx="3">
                  <c:v>#N/A</c:v>
                </c:pt>
                <c:pt idx="4">
                  <c:v>1842</c:v>
                </c:pt>
                <c:pt idx="5">
                  <c:v>#N/A</c:v>
                </c:pt>
                <c:pt idx="6">
                  <c:v>#N/A</c:v>
                </c:pt>
                <c:pt idx="7">
                  <c:v>599</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E56-46AE-B5B7-F513D8939FE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1080</c:v>
                </c:pt>
                <c:pt idx="1">
                  <c:v>1362</c:v>
                </c:pt>
                <c:pt idx="2">
                  <c:v>1574</c:v>
                </c:pt>
              </c:numCache>
            </c:numRef>
          </c:val>
          <c:extLst>
            <c:ext xmlns:c16="http://schemas.microsoft.com/office/drawing/2014/chart" uri="{C3380CC4-5D6E-409C-BE32-E72D297353CC}">
              <c16:uniqueId val="{00000000-B6C8-4ECB-8406-527BC6C47F3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608</c:v>
                </c:pt>
                <c:pt idx="1">
                  <c:v>609</c:v>
                </c:pt>
                <c:pt idx="2">
                  <c:v>594</c:v>
                </c:pt>
              </c:numCache>
            </c:numRef>
          </c:val>
          <c:extLst>
            <c:ext xmlns:c16="http://schemas.microsoft.com/office/drawing/2014/chart" uri="{C3380CC4-5D6E-409C-BE32-E72D297353CC}">
              <c16:uniqueId val="{00000001-B6C8-4ECB-8406-527BC6C47F3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1949</c:v>
                </c:pt>
                <c:pt idx="1">
                  <c:v>2135</c:v>
                </c:pt>
                <c:pt idx="2">
                  <c:v>2301</c:v>
                </c:pt>
              </c:numCache>
            </c:numRef>
          </c:val>
          <c:extLst>
            <c:ext xmlns:c16="http://schemas.microsoft.com/office/drawing/2014/chart" uri="{C3380CC4-5D6E-409C-BE32-E72D297353CC}">
              <c16:uniqueId val="{00000002-B6C8-4ECB-8406-527BC6C47F3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三重県鳥羽市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６年度は、元利償還金が増加し、分子の主な構成要素である公営企業地方債償還に充てた繰出金が特定環境保全公共下水道事業特別会計が企業会計へ移行したことにより大幅に減少したものの、分母となる標準財政規模が前年度からわずかに増加したことにより、前年度と比較し単年度では前年度同水準の</a:t>
          </a:r>
          <a:r>
            <a:rPr kumimoji="1" lang="en-US" altLang="ja-JP" sz="1400">
              <a:latin typeface="ＭＳ ゴシック" pitchFamily="49" charset="-128"/>
              <a:ea typeface="ＭＳ ゴシック" pitchFamily="49" charset="-128"/>
            </a:rPr>
            <a:t>8.0%</a:t>
          </a:r>
          <a:r>
            <a:rPr kumimoji="1" lang="ja-JP" altLang="en-US" sz="1400">
              <a:latin typeface="ＭＳ ゴシック" pitchFamily="49" charset="-128"/>
              <a:ea typeface="ＭＳ ゴシック" pitchFamily="49" charset="-128"/>
            </a:rPr>
            <a:t>となった。</a:t>
          </a:r>
        </a:p>
        <a:p>
          <a:r>
            <a:rPr kumimoji="1" lang="ja-JP" altLang="en-US" sz="1400">
              <a:latin typeface="ＭＳ ゴシック" pitchFamily="49" charset="-128"/>
              <a:ea typeface="ＭＳ ゴシック" pitchFamily="49" charset="-128"/>
            </a:rPr>
            <a:t>３か年平均では、令和３年度の単年度実質公債費率と令和６年度の単年度実質公債費率との差により、前年度と比較し</a:t>
          </a:r>
          <a:r>
            <a:rPr kumimoji="1" lang="en-US" altLang="ja-JP" sz="1400">
              <a:latin typeface="ＭＳ ゴシック" pitchFamily="49" charset="-128"/>
              <a:ea typeface="ＭＳ ゴシック" pitchFamily="49" charset="-128"/>
            </a:rPr>
            <a:t>0.1</a:t>
          </a:r>
          <a:r>
            <a:rPr kumimoji="1" lang="ja-JP" altLang="en-US" sz="1400">
              <a:latin typeface="ＭＳ ゴシック" pitchFamily="49" charset="-128"/>
              <a:ea typeface="ＭＳ ゴシック" pitchFamily="49" charset="-128"/>
            </a:rPr>
            <a:t>ポイント増の</a:t>
          </a:r>
          <a:r>
            <a:rPr kumimoji="1" lang="en-US" altLang="ja-JP" sz="1400">
              <a:latin typeface="ＭＳ ゴシック" pitchFamily="49" charset="-128"/>
              <a:ea typeface="ＭＳ ゴシック" pitchFamily="49" charset="-128"/>
            </a:rPr>
            <a:t>7.8%</a:t>
          </a:r>
          <a:r>
            <a:rPr kumimoji="1" lang="ja-JP" altLang="en-US" sz="1400">
              <a:latin typeface="ＭＳ ゴシック" pitchFamily="49" charset="-128"/>
              <a:ea typeface="ＭＳ ゴシック" pitchFamily="49" charset="-128"/>
            </a:rPr>
            <a:t>となった。</a:t>
          </a:r>
        </a:p>
        <a:p>
          <a:r>
            <a:rPr kumimoji="1" lang="ja-JP" altLang="en-US" sz="1400">
              <a:latin typeface="ＭＳ ゴシック" pitchFamily="49" charset="-128"/>
              <a:ea typeface="ＭＳ ゴシック" pitchFamily="49" charset="-128"/>
            </a:rPr>
            <a:t>今後も、より有利な地方債の活用に努め、健全な財政運営に努めていく。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満期一括償還地方債の起債は無し。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三重県鳥羽市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地方債現在高が減少したことに加え、充当可能基金が増加したことにより、充当可能財源等が将来負担額を上回り、令和６年度は「－％」となった。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三重県鳥羽市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ふるさと納税寄附金の増収により、ふるさと創生基金残高が増となったことや、決算剰余金を中心とした財政調整基金への積み立てにより、基金全体としての残高が増加した。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各種基金の使途に基づき、緊急の財政需要にも対応できるよう、計画的な積み立てと取り崩しに努める。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ふるさと創生基金：ふるさと創生事業の推進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都市計画事業基金：都市計画区域内の事業への活用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公共施設管理適正化基金：庁舎の改修事業等に活用</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ふるさと創生基金：ふるさと納税寄附金の増により基金残高が増加した。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都市計画事業基金：今後見込まれる公債費や事業費の増加に備え、単年度における財政負担を緩和するため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積み立てを行ったことから、基金残高が増加した。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各種基金の使途に基づき、計画的な積み立てと取り崩しに努める。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前年度決算剰余金の一部を積み立てたほか、令和６年度は取り崩しを行わなかったことから基金残高が増となった。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災害等が発生した際への備えや予算編成の際の財源不足を補うため、引き続き適正に管理を行い、基金の確保に努める。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計画的な積み立て及び預金利息の積み立てを行ったが、取崩額が積立額を上回ったことから、基金残高が減となった。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地方債等の償還に備えて、計画的な運用を行う。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三重県鳥羽市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16,424
15,912
107.34
13,899,960
13,311,778
585,822
6,806,143
9,939,844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a:t>
          </a:r>
          <a:r>
            <a:rPr kumimoji="1" lang="en-US" altLang="ja-JP" sz="1300">
              <a:latin typeface="ＭＳ Ｐゴシック" panose="020B0600070205080204" pitchFamily="50" charset="-128"/>
              <a:ea typeface="ＭＳ Ｐゴシック" panose="020B0600070205080204" pitchFamily="50" charset="-128"/>
            </a:rPr>
            <a:t>0.41</a:t>
          </a:r>
          <a:r>
            <a:rPr kumimoji="1" lang="ja-JP" altLang="en-US" sz="1300">
              <a:latin typeface="ＭＳ Ｐゴシック" panose="020B0600070205080204" pitchFamily="50" charset="-128"/>
              <a:ea typeface="ＭＳ Ｐゴシック" panose="020B0600070205080204" pitchFamily="50" charset="-128"/>
            </a:rPr>
            <a:t>で、令和５年度からわずかに回復し、</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の増となった。しかし、基準財政収入額を基準財政需要額が大きく上回っており、長期的な低下傾向にある。今後も、人口減少などの要因により基準財政収入額の減少が見込まれることから、自主財源の確保と歳出の効率化が引き続き重要な課題で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3001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1270</xdr:rowOff>
    </xdr:from>
    <xdr:to>
      <xdr:col>23</xdr:col>
      <xdr:colOff>133350</xdr:colOff>
      <xdr:row>42</xdr:row>
      <xdr:rowOff>25400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114800" y="720217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166387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195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1270</xdr:rowOff>
    </xdr:from>
    <xdr:to>
      <xdr:col>19</xdr:col>
      <xdr:colOff>133350</xdr:colOff>
      <xdr:row>42</xdr:row>
      <xdr:rowOff>25400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20217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46990</xdr:rowOff>
    </xdr:from>
    <xdr:to>
      <xdr:col>19</xdr:col>
      <xdr:colOff>184150</xdr:colOff>
      <xdr:row>42</xdr:row>
      <xdr:rowOff>148590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133367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334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124460</xdr:rowOff>
    </xdr:from>
    <xdr:to>
      <xdr:col>15</xdr:col>
      <xdr:colOff>82550</xdr:colOff>
      <xdr:row>42</xdr:row>
      <xdr:rowOff>1270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15391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109237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100330</xdr:rowOff>
    </xdr:from>
    <xdr:to>
      <xdr:col>11</xdr:col>
      <xdr:colOff>31750</xdr:colOff>
      <xdr:row>41</xdr:row>
      <xdr:rowOff>124460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12978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22860</xdr:rowOff>
    </xdr:from>
    <xdr:to>
      <xdr:col>11</xdr:col>
      <xdr:colOff>82550</xdr:colOff>
      <xdr:row>42</xdr:row>
      <xdr:rowOff>124460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109237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121920</xdr:rowOff>
    </xdr:from>
    <xdr:to>
      <xdr:col>23</xdr:col>
      <xdr:colOff>184150</xdr:colOff>
      <xdr:row>42</xdr:row>
      <xdr:rowOff>52070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138447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99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146050</xdr:rowOff>
    </xdr:from>
    <xdr:to>
      <xdr:col>19</xdr:col>
      <xdr:colOff>184150</xdr:colOff>
      <xdr:row>42</xdr:row>
      <xdr:rowOff>76200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121920</xdr:rowOff>
    </xdr:from>
    <xdr:to>
      <xdr:col>15</xdr:col>
      <xdr:colOff>133350</xdr:colOff>
      <xdr:row>42</xdr:row>
      <xdr:rowOff>52070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62247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92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73660</xdr:rowOff>
    </xdr:from>
    <xdr:to>
      <xdr:col>11</xdr:col>
      <xdr:colOff>82550</xdr:colOff>
      <xdr:row>42</xdr:row>
      <xdr:rowOff>3810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13987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49530</xdr:rowOff>
    </xdr:from>
    <xdr:to>
      <xdr:col>7</xdr:col>
      <xdr:colOff>31750</xdr:colOff>
      <xdr:row>41</xdr:row>
      <xdr:rowOff>151130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161307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法的な健全化基準はすべてクリアしているものの、経常収支比率・公債費負担比率の両面で財政弾力性の低下が見られる。経常収支比率は</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付近で推移しており、財政弾力性の観点から引き続き注視が必要な水準である。なお、令和３年度の改善はコロナ禍の特需による一時的なものであり、構造的な硬直化傾向は続いている。人件費及び扶助費の増加が財政硬直化の主な要因であり、人件費の適正化と扶助費増加への対応、歳出の効率化及び自主財源の確保が引き続き重要な課題であ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126093</xdr:rowOff>
    </xdr:from>
    <xdr:to>
      <xdr:col>23</xdr:col>
      <xdr:colOff>133350</xdr:colOff>
      <xdr:row>67</xdr:row>
      <xdr:rowOff>17962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98743"/>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161489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17962</xdr:rowOff>
    </xdr:from>
    <xdr:to>
      <xdr:col>24</xdr:col>
      <xdr:colOff>12700</xdr:colOff>
      <xdr:row>67</xdr:row>
      <xdr:rowOff>17962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0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41020</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126093</xdr:rowOff>
    </xdr:from>
    <xdr:to>
      <xdr:col>24</xdr:col>
      <xdr:colOff>12700</xdr:colOff>
      <xdr:row>57</xdr:row>
      <xdr:rowOff>126093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9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76200</xdr:rowOff>
    </xdr:from>
    <xdr:to>
      <xdr:col>23</xdr:col>
      <xdr:colOff>133350</xdr:colOff>
      <xdr:row>59</xdr:row>
      <xdr:rowOff>86541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191750"/>
          <a:ext cx="8382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25961</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312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53884</xdr:rowOff>
    </xdr:from>
    <xdr:to>
      <xdr:col>23</xdr:col>
      <xdr:colOff>184150</xdr:colOff>
      <xdr:row>60</xdr:row>
      <xdr:rowOff>155484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4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24493</xdr:rowOff>
    </xdr:from>
    <xdr:to>
      <xdr:col>19</xdr:col>
      <xdr:colOff>133350</xdr:colOff>
      <xdr:row>59</xdr:row>
      <xdr:rowOff>76200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140043"/>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129920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1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6350</xdr:rowOff>
    </xdr:from>
    <xdr:to>
      <xdr:col>15</xdr:col>
      <xdr:colOff>82550</xdr:colOff>
      <xdr:row>59</xdr:row>
      <xdr:rowOff>24493</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9950450"/>
          <a:ext cx="889000"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19413</xdr:rowOff>
    </xdr:from>
    <xdr:to>
      <xdr:col>15</xdr:col>
      <xdr:colOff>133350</xdr:colOff>
      <xdr:row>60</xdr:row>
      <xdr:rowOff>121013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105790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392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6350</xdr:rowOff>
    </xdr:from>
    <xdr:to>
      <xdr:col>11</xdr:col>
      <xdr:colOff>31750</xdr:colOff>
      <xdr:row>59</xdr:row>
      <xdr:rowOff>89988</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9950450"/>
          <a:ext cx="889000" cy="25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59872</xdr:rowOff>
    </xdr:from>
    <xdr:to>
      <xdr:col>11</xdr:col>
      <xdr:colOff>82550</xdr:colOff>
      <xdr:row>59</xdr:row>
      <xdr:rowOff>161472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146249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2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26307</xdr:rowOff>
    </xdr:from>
    <xdr:to>
      <xdr:col>7</xdr:col>
      <xdr:colOff>31750</xdr:colOff>
      <xdr:row>60</xdr:row>
      <xdr:rowOff>127907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112684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39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35741</xdr:rowOff>
    </xdr:from>
    <xdr:to>
      <xdr:col>23</xdr:col>
      <xdr:colOff>184150</xdr:colOff>
      <xdr:row>59</xdr:row>
      <xdr:rowOff>137341</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15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52268</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9996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25400</xdr:rowOff>
    </xdr:from>
    <xdr:to>
      <xdr:col>19</xdr:col>
      <xdr:colOff>184150</xdr:colOff>
      <xdr:row>59</xdr:row>
      <xdr:rowOff>127000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137177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9909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145143</xdr:rowOff>
    </xdr:from>
    <xdr:to>
      <xdr:col>15</xdr:col>
      <xdr:colOff>133350</xdr:colOff>
      <xdr:row>59</xdr:row>
      <xdr:rowOff>75293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08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85470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985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57</xdr:row>
      <xdr:rowOff>127000</xdr:rowOff>
    </xdr:from>
    <xdr:to>
      <xdr:col>11</xdr:col>
      <xdr:colOff>82550</xdr:colOff>
      <xdr:row>58</xdr:row>
      <xdr:rowOff>57150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989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56</xdr:row>
      <xdr:rowOff>67327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39188</xdr:rowOff>
    </xdr:from>
    <xdr:to>
      <xdr:col>7</xdr:col>
      <xdr:colOff>31750</xdr:colOff>
      <xdr:row>59</xdr:row>
      <xdr:rowOff>140788</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154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150965</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9923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[291,574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値よりも高い水準で推移しているが、これは、４つの有人離島をはじめ、集落が点在する本市の地理的事情によるものである。令和６年度においては、退職金の増加等により人件費が増加した一方、物件費は物価高騰の影響を受けながらも各種委託料の見直しにより減少した。しかし、今後も物価高騰等の社会情勢の変化による増加が見込まれることから、引き続き「職員定数管理計画」及び「公共施設管理計画」に基づき、適正な管理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24236</xdr:rowOff>
    </xdr:from>
    <xdr:to>
      <xdr:col>23</xdr:col>
      <xdr:colOff>133350</xdr:colOff>
      <xdr:row>88</xdr:row>
      <xdr:rowOff>68480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911686"/>
          <a:ext cx="0" cy="124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40557</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12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68480</xdr:rowOff>
    </xdr:from>
    <xdr:to>
      <xdr:col>24</xdr:col>
      <xdr:colOff>12700</xdr:colOff>
      <xdr:row>88</xdr:row>
      <xdr:rowOff>68480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5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110613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5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24236</xdr:rowOff>
    </xdr:from>
    <xdr:to>
      <xdr:col>24</xdr:col>
      <xdr:colOff>12700</xdr:colOff>
      <xdr:row>81</xdr:row>
      <xdr:rowOff>24236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91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58516</xdr:rowOff>
    </xdr:from>
    <xdr:to>
      <xdr:col>23</xdr:col>
      <xdr:colOff>133350</xdr:colOff>
      <xdr:row>81</xdr:row>
      <xdr:rowOff>64007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3945966"/>
          <a:ext cx="838200" cy="5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53462</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3769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170813</xdr:rowOff>
    </xdr:from>
    <xdr:to>
      <xdr:col>23</xdr:col>
      <xdr:colOff>184150</xdr:colOff>
      <xdr:row>81</xdr:row>
      <xdr:rowOff>100963</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38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57272</xdr:rowOff>
    </xdr:from>
    <xdr:to>
      <xdr:col>19</xdr:col>
      <xdr:colOff>133350</xdr:colOff>
      <xdr:row>81</xdr:row>
      <xdr:rowOff>58516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3944722"/>
          <a:ext cx="889000" cy="1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166974</xdr:rowOff>
    </xdr:from>
    <xdr:to>
      <xdr:col>19</xdr:col>
      <xdr:colOff>184150</xdr:colOff>
      <xdr:row>81</xdr:row>
      <xdr:rowOff>97124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388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107301</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6518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54349</xdr:rowOff>
    </xdr:from>
    <xdr:to>
      <xdr:col>15</xdr:col>
      <xdr:colOff>82550</xdr:colOff>
      <xdr:row>81</xdr:row>
      <xdr:rowOff>57272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3941799"/>
          <a:ext cx="889000" cy="2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165796</xdr:rowOff>
    </xdr:from>
    <xdr:to>
      <xdr:col>15</xdr:col>
      <xdr:colOff>133350</xdr:colOff>
      <xdr:row>81</xdr:row>
      <xdr:rowOff>95946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388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106123</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650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49383</xdr:rowOff>
    </xdr:from>
    <xdr:to>
      <xdr:col>11</xdr:col>
      <xdr:colOff>31750</xdr:colOff>
      <xdr:row>81</xdr:row>
      <xdr:rowOff>54349</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3936833"/>
          <a:ext cx="889000" cy="4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164181</xdr:rowOff>
    </xdr:from>
    <xdr:to>
      <xdr:col>11</xdr:col>
      <xdr:colOff>82550</xdr:colOff>
      <xdr:row>81</xdr:row>
      <xdr:rowOff>94331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388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104508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649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161362</xdr:rowOff>
    </xdr:from>
    <xdr:to>
      <xdr:col>7</xdr:col>
      <xdr:colOff>31750</xdr:colOff>
      <xdr:row>81</xdr:row>
      <xdr:rowOff>91512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387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101689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646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13207</xdr:rowOff>
    </xdr:from>
    <xdr:to>
      <xdr:col>23</xdr:col>
      <xdr:colOff>184150</xdr:colOff>
      <xdr:row>81</xdr:row>
      <xdr:rowOff>114807</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3900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61484</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948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7716</xdr:rowOff>
    </xdr:from>
    <xdr:to>
      <xdr:col>19</xdr:col>
      <xdr:colOff>184150</xdr:colOff>
      <xdr:row>81</xdr:row>
      <xdr:rowOff>109316</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89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94093</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9815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6472</xdr:rowOff>
    </xdr:from>
    <xdr:to>
      <xdr:col>15</xdr:col>
      <xdr:colOff>133350</xdr:colOff>
      <xdr:row>81</xdr:row>
      <xdr:rowOff>108072</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89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92849</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980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3549</xdr:rowOff>
    </xdr:from>
    <xdr:to>
      <xdr:col>11</xdr:col>
      <xdr:colOff>82550</xdr:colOff>
      <xdr:row>81</xdr:row>
      <xdr:rowOff>105149</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890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89926</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977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170033</xdr:rowOff>
    </xdr:from>
    <xdr:to>
      <xdr:col>7</xdr:col>
      <xdr:colOff>31750</xdr:colOff>
      <xdr:row>81</xdr:row>
      <xdr:rowOff>100183</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886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84960</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972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ラスパイレス指数は、前年度から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ポイント減少の</a:t>
          </a:r>
          <a:r>
            <a:rPr kumimoji="1" lang="en-US" altLang="ja-JP" sz="1300">
              <a:latin typeface="ＭＳ Ｐゴシック" panose="020B0600070205080204" pitchFamily="50" charset="-128"/>
              <a:ea typeface="ＭＳ Ｐゴシック" panose="020B0600070205080204" pitchFamily="50" charset="-128"/>
            </a:rPr>
            <a:t>95.9</a:t>
          </a:r>
          <a:r>
            <a:rPr kumimoji="1" lang="ja-JP" altLang="en-US" sz="1300">
              <a:latin typeface="ＭＳ Ｐゴシック" panose="020B0600070205080204" pitchFamily="50" charset="-128"/>
              <a:ea typeface="ＭＳ Ｐゴシック" panose="020B0600070205080204" pitchFamily="50" charset="-128"/>
            </a:rPr>
            <a:t>となり、類似団体内平均値を下回っている。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引き続き、人事院勧告及び公務員制度改革の動向を注視し、給与の適正化に努める。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89</xdr:row>
      <xdr:rowOff>18143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65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13607</xdr:rowOff>
    </xdr:from>
    <xdr:to>
      <xdr:col>81</xdr:col>
      <xdr:colOff>44450</xdr:colOff>
      <xdr:row>84</xdr:row>
      <xdr:rowOff>48079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6179800" y="14415407"/>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158948</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56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150586</xdr:rowOff>
    </xdr:from>
    <xdr:to>
      <xdr:col>77</xdr:col>
      <xdr:colOff>44450</xdr:colOff>
      <xdr:row>84</xdr:row>
      <xdr:rowOff>48079</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5290800" y="14380936"/>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119034</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692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150586</xdr:rowOff>
    </xdr:from>
    <xdr:to>
      <xdr:col>72</xdr:col>
      <xdr:colOff>203200</xdr:colOff>
      <xdr:row>84</xdr:row>
      <xdr:rowOff>65314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4380936"/>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136270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48079</xdr:rowOff>
    </xdr:from>
    <xdr:to>
      <xdr:col>68</xdr:col>
      <xdr:colOff>152400</xdr:colOff>
      <xdr:row>84</xdr:row>
      <xdr:rowOff>65314</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444987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153506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134257</xdr:rowOff>
    </xdr:from>
    <xdr:to>
      <xdr:col>81</xdr:col>
      <xdr:colOff>95250</xdr:colOff>
      <xdr:row>84</xdr:row>
      <xdr:rowOff>64407</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36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150784</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20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168729</xdr:rowOff>
    </xdr:from>
    <xdr:to>
      <xdr:col>77</xdr:col>
      <xdr:colOff>95250</xdr:colOff>
      <xdr:row>84</xdr:row>
      <xdr:rowOff>98879</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39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109056</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1679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99786</xdr:rowOff>
    </xdr:from>
    <xdr:to>
      <xdr:col>73</xdr:col>
      <xdr:colOff>44450</xdr:colOff>
      <xdr:row>84</xdr:row>
      <xdr:rowOff>29936</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33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40113</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09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14514</xdr:rowOff>
    </xdr:from>
    <xdr:to>
      <xdr:col>68</xdr:col>
      <xdr:colOff>203200</xdr:colOff>
      <xdr:row>84</xdr:row>
      <xdr:rowOff>116114</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126291</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1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168729</xdr:rowOff>
    </xdr:from>
    <xdr:to>
      <xdr:col>64</xdr:col>
      <xdr:colOff>152400</xdr:colOff>
      <xdr:row>84</xdr:row>
      <xdr:rowOff>98879</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39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109056</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167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４つの有人離島をはじめ、集落が点在する本市の地理的事情から、診療所や保育所などの公共施設に相応の職員配置が不可欠であり、類似団体内平均値を上回っている。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「職員定数管理計画」に基づき、適正な定数管理に取り組んでおり、今後は管理職の離職抑制・人材育成と</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推進による業務効率化を両輪として、持続可能な職員体制の構築に努める。</a:t>
          </a: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166412</xdr:rowOff>
    </xdr:from>
    <xdr:to>
      <xdr:col>81</xdr:col>
      <xdr:colOff>44450</xdr:colOff>
      <xdr:row>66</xdr:row>
      <xdr:rowOff>76919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110512"/>
          <a:ext cx="0" cy="1282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48996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364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76919</xdr:rowOff>
    </xdr:from>
    <xdr:to>
      <xdr:col>81</xdr:col>
      <xdr:colOff>133350</xdr:colOff>
      <xdr:row>66</xdr:row>
      <xdr:rowOff>76919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39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81339</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853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166412</xdr:rowOff>
    </xdr:from>
    <xdr:to>
      <xdr:col>81</xdr:col>
      <xdr:colOff>133350</xdr:colOff>
      <xdr:row>58</xdr:row>
      <xdr:rowOff>166412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11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100626</xdr:rowOff>
    </xdr:from>
    <xdr:to>
      <xdr:col>81</xdr:col>
      <xdr:colOff>44450</xdr:colOff>
      <xdr:row>63</xdr:row>
      <xdr:rowOff>144060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901976"/>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157624</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273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141097</xdr:rowOff>
    </xdr:from>
    <xdr:to>
      <xdr:col>81</xdr:col>
      <xdr:colOff>95250</xdr:colOff>
      <xdr:row>61</xdr:row>
      <xdr:rowOff>71247</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4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100626</xdr:rowOff>
    </xdr:from>
    <xdr:to>
      <xdr:col>77</xdr:col>
      <xdr:colOff>44450</xdr:colOff>
      <xdr:row>63</xdr:row>
      <xdr:rowOff>123148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5290800" y="10901976"/>
          <a:ext cx="889000" cy="22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124206</xdr:rowOff>
    </xdr:from>
    <xdr:to>
      <xdr:col>77</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64533</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180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113495</xdr:rowOff>
    </xdr:from>
    <xdr:to>
      <xdr:col>72</xdr:col>
      <xdr:colOff>203200</xdr:colOff>
      <xdr:row>63</xdr:row>
      <xdr:rowOff>123148</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914845"/>
          <a:ext cx="889000" cy="9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110532</xdr:rowOff>
    </xdr:from>
    <xdr:to>
      <xdr:col>73</xdr:col>
      <xdr:colOff>44450</xdr:colOff>
      <xdr:row>61</xdr:row>
      <xdr:rowOff>40682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50859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166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84540</xdr:rowOff>
    </xdr:from>
    <xdr:to>
      <xdr:col>68</xdr:col>
      <xdr:colOff>152400</xdr:colOff>
      <xdr:row>63</xdr:row>
      <xdr:rowOff>113495</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885890"/>
          <a:ext cx="889000" cy="28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43621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75946</xdr:rowOff>
    </xdr:from>
    <xdr:to>
      <xdr:col>64</xdr:col>
      <xdr:colOff>152400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16273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13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93260</xdr:rowOff>
    </xdr:from>
    <xdr:to>
      <xdr:col>81</xdr:col>
      <xdr:colOff>95250</xdr:colOff>
      <xdr:row>64</xdr:row>
      <xdr:rowOff>23410</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89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65337</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86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49826</xdr:rowOff>
    </xdr:from>
    <xdr:to>
      <xdr:col>77</xdr:col>
      <xdr:colOff>95250</xdr:colOff>
      <xdr:row>63</xdr:row>
      <xdr:rowOff>151426</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851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136203</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937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72348</xdr:rowOff>
    </xdr:from>
    <xdr:to>
      <xdr:col>73</xdr:col>
      <xdr:colOff>44450</xdr:colOff>
      <xdr:row>64</xdr:row>
      <xdr:rowOff>2498</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87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158725</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960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62695</xdr:rowOff>
    </xdr:from>
    <xdr:to>
      <xdr:col>68</xdr:col>
      <xdr:colOff>203200</xdr:colOff>
      <xdr:row>63</xdr:row>
      <xdr:rowOff>164295</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86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149072</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950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33740</xdr:rowOff>
    </xdr:from>
    <xdr:to>
      <xdr:col>64</xdr:col>
      <xdr:colOff>152400</xdr:colOff>
      <xdr:row>63</xdr:row>
      <xdr:rowOff>135340</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83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120117</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92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単年度比率では同水準を維持したものの、令和３年度と比較し令和６年度における比率が増加したため、３か年平均では</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ポイントの上昇となった。早期健全化基準（</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）を大幅に下回っており、公債費負担は健全な水準を維持している。地方債残高も令和６年度末に</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億円を下回り、元金償還は令和６年度をピークに令和７年度以降は減少傾向に転じる見通しである。一方、今後の金利上昇による利子負担の増加が見込まれることから、引き続き計画的な投資的事業の実施などにより、起債に大きく依存することのない財政運営に努める。</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65299</xdr:rowOff>
    </xdr:from>
    <xdr:to>
      <xdr:col>81</xdr:col>
      <xdr:colOff>44450</xdr:colOff>
      <xdr:row>44</xdr:row>
      <xdr:rowOff>6244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066049"/>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149771</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6244</xdr:rowOff>
    </xdr:from>
    <xdr:to>
      <xdr:col>81</xdr:col>
      <xdr:colOff>133350</xdr:colOff>
      <xdr:row>44</xdr:row>
      <xdr:rowOff>6244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5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151676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0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65299</xdr:rowOff>
    </xdr:from>
    <xdr:to>
      <xdr:col>81</xdr:col>
      <xdr:colOff>133350</xdr:colOff>
      <xdr:row>35</xdr:row>
      <xdr:rowOff>65299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06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163301</xdr:rowOff>
    </xdr:from>
    <xdr:to>
      <xdr:col>81</xdr:col>
      <xdr:colOff>44450</xdr:colOff>
      <xdr:row>36</xdr:row>
      <xdr:rowOff>165312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335501"/>
          <a:ext cx="8382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108708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280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163301</xdr:rowOff>
    </xdr:from>
    <xdr:to>
      <xdr:col>77</xdr:col>
      <xdr:colOff>44450</xdr:colOff>
      <xdr:row>36</xdr:row>
      <xdr:rowOff>167322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6335501"/>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138642</xdr:rowOff>
    </xdr:from>
    <xdr:to>
      <xdr:col>77</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53569</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397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167322</xdr:rowOff>
    </xdr:from>
    <xdr:to>
      <xdr:col>72</xdr:col>
      <xdr:colOff>203200</xdr:colOff>
      <xdr:row>37</xdr:row>
      <xdr:rowOff>7938</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339522"/>
          <a:ext cx="8890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51558</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7938</xdr:rowOff>
    </xdr:from>
    <xdr:to>
      <xdr:col>68</xdr:col>
      <xdr:colOff>152400</xdr:colOff>
      <xdr:row>37</xdr:row>
      <xdr:rowOff>24024</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351588"/>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136631</xdr:rowOff>
    </xdr:from>
    <xdr:to>
      <xdr:col>68</xdr:col>
      <xdr:colOff>203200</xdr:colOff>
      <xdr:row>37</xdr:row>
      <xdr:rowOff>66781</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51558</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142663</xdr:rowOff>
    </xdr:from>
    <xdr:to>
      <xdr:col>64</xdr:col>
      <xdr:colOff>152400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82990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114512</xdr:rowOff>
    </xdr:from>
    <xdr:to>
      <xdr:col>81</xdr:col>
      <xdr:colOff>95250</xdr:colOff>
      <xdr:row>37</xdr:row>
      <xdr:rowOff>44662</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28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131039</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131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112501</xdr:rowOff>
    </xdr:from>
    <xdr:to>
      <xdr:col>77</xdr:col>
      <xdr:colOff>95250</xdr:colOff>
      <xdr:row>37</xdr:row>
      <xdr:rowOff>42651</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284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52828</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0535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116522</xdr:rowOff>
    </xdr:from>
    <xdr:to>
      <xdr:col>73</xdr:col>
      <xdr:colOff>44450</xdr:colOff>
      <xdr:row>37</xdr:row>
      <xdr:rowOff>46672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288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56849</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057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128588</xdr:rowOff>
    </xdr:from>
    <xdr:to>
      <xdr:col>68</xdr:col>
      <xdr:colOff>203200</xdr:colOff>
      <xdr:row>37</xdr:row>
      <xdr:rowOff>58738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30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68915</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069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144674</xdr:rowOff>
    </xdr:from>
    <xdr:to>
      <xdr:col>64</xdr:col>
      <xdr:colOff>152400</xdr:colOff>
      <xdr:row>37</xdr:row>
      <xdr:rowOff>74824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316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59601</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403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２年連続で算定なしとなっており、将来への財政的な備えは着実に強化されている。地方債残高の縮減と基金残高の積み増しが相まって、財政の健全性は向上している。一方、今後は金利上昇による利子負担の増加が見込まれることから、引き続き計画的な投資的事業の実施などにより、起債に大きく依存することのない財政運営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88265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609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60342</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88265</xdr:rowOff>
    </xdr:from>
    <xdr:to>
      <xdr:col>81</xdr:col>
      <xdr:colOff>133350</xdr:colOff>
      <xdr:row>23</xdr:row>
      <xdr:rowOff>88265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14</xdr:row>
      <xdr:rowOff>109784</xdr:rowOff>
    </xdr:from>
    <xdr:to>
      <xdr:col>72</xdr:col>
      <xdr:colOff>203200</xdr:colOff>
      <xdr:row>16</xdr:row>
      <xdr:rowOff>33655</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4401800" y="2510084"/>
          <a:ext cx="889000" cy="266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32402</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4327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60325</xdr:rowOff>
    </xdr:from>
    <xdr:to>
      <xdr:col>81</xdr:col>
      <xdr:colOff>95250</xdr:colOff>
      <xdr:row>14</xdr:row>
      <xdr:rowOff>161925</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6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16</xdr:row>
      <xdr:rowOff>33655</xdr:rowOff>
    </xdr:from>
    <xdr:to>
      <xdr:col>68</xdr:col>
      <xdr:colOff>152400</xdr:colOff>
      <xdr:row>17</xdr:row>
      <xdr:rowOff>159808</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3512800" y="2776855"/>
          <a:ext cx="889000" cy="297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56303</xdr:rowOff>
    </xdr:from>
    <xdr:to>
      <xdr:col>77</xdr:col>
      <xdr:colOff>95250</xdr:colOff>
      <xdr:row>14</xdr:row>
      <xdr:rowOff>157903</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5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168080</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2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130034</xdr:rowOff>
    </xdr:from>
    <xdr:to>
      <xdr:col>73</xdr:col>
      <xdr:colOff>44450</xdr:colOff>
      <xdr:row>15</xdr:row>
      <xdr:rowOff>60184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53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44961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616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85937</xdr:rowOff>
    </xdr:from>
    <xdr:to>
      <xdr:col>68</xdr:col>
      <xdr:colOff>203200</xdr:colOff>
      <xdr:row>16</xdr:row>
      <xdr:rowOff>16087</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65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26264</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42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132997</xdr:rowOff>
    </xdr:from>
    <xdr:to>
      <xdr:col>64</xdr:col>
      <xdr:colOff>152400</xdr:colOff>
      <xdr:row>17</xdr:row>
      <xdr:rowOff>63147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87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73324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645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58984</xdr:rowOff>
    </xdr:from>
    <xdr:to>
      <xdr:col>73</xdr:col>
      <xdr:colOff>44450</xdr:colOff>
      <xdr:row>14</xdr:row>
      <xdr:rowOff>160584</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5240000" y="2459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170761</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909800" y="2228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154305</xdr:rowOff>
    </xdr:from>
    <xdr:to>
      <xdr:col>68</xdr:col>
      <xdr:colOff>203200</xdr:colOff>
      <xdr:row>16</xdr:row>
      <xdr:rowOff>84455</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4351000" y="272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69232</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020800" y="2812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109008</xdr:rowOff>
    </xdr:from>
    <xdr:to>
      <xdr:col>64</xdr:col>
      <xdr:colOff>152400</xdr:colOff>
      <xdr:row>18</xdr:row>
      <xdr:rowOff>39158</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3462000" y="302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23935</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131800" y="311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三重県鳥羽市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16,424
15,912
107.34
13,899,960
13,311,778
585,822
6,806,143
9,939,844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退職手当の増加などにより、前年度と比較し</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増加した。４つの有人離島をはじめ、集落が点在する本市の地理的事情から、診療所や保育所などの公共施設に相応の職員配置が不可欠であり、類似団体内平均値を上回っている。「職員定数管理計画」に基づき、適正な定数管理に取り組んでおり、今後は管理職の離職抑制・人材育成と</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推進による業務効率化を両輪として、持続可能な職員体制の構築に努める。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110998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83075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1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110998</xdr:rowOff>
    </xdr:from>
    <xdr:to>
      <xdr:col>24</xdr:col>
      <xdr:colOff>114300</xdr:colOff>
      <xdr:row>41</xdr:row>
      <xdr:rowOff>110998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4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117856</xdr:rowOff>
    </xdr:from>
    <xdr:to>
      <xdr:col>24</xdr:col>
      <xdr:colOff>25400</xdr:colOff>
      <xdr:row>39</xdr:row>
      <xdr:rowOff>33274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632956"/>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90441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62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73914</xdr:rowOff>
    </xdr:from>
    <xdr:to>
      <xdr:col>24</xdr:col>
      <xdr:colOff>76200</xdr:colOff>
      <xdr:row>38</xdr:row>
      <xdr:rowOff>4064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117856</xdr:rowOff>
    </xdr:from>
    <xdr:to>
      <xdr:col>19</xdr:col>
      <xdr:colOff>187325</xdr:colOff>
      <xdr:row>39</xdr:row>
      <xdr:rowOff>28702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63295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28194</xdr:rowOff>
    </xdr:from>
    <xdr:to>
      <xdr:col>20</xdr:col>
      <xdr:colOff>38100</xdr:colOff>
      <xdr:row>37</xdr:row>
      <xdr:rowOff>129794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139971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40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81280</xdr:rowOff>
    </xdr:from>
    <xdr:to>
      <xdr:col>15</xdr:col>
      <xdr:colOff>98425</xdr:colOff>
      <xdr:row>39</xdr:row>
      <xdr:rowOff>28702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596380"/>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130827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81280</xdr:rowOff>
    </xdr:from>
    <xdr:to>
      <xdr:col>11</xdr:col>
      <xdr:colOff>9525</xdr:colOff>
      <xdr:row>39</xdr:row>
      <xdr:rowOff>92710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59638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103395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51054</xdr:rowOff>
    </xdr:from>
    <xdr:to>
      <xdr:col>6</xdr:col>
      <xdr:colOff>171450</xdr:colOff>
      <xdr:row>37</xdr:row>
      <xdr:rowOff>152654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162831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153924</xdr:rowOff>
    </xdr:from>
    <xdr:to>
      <xdr:col>24</xdr:col>
      <xdr:colOff>76200</xdr:colOff>
      <xdr:row>39</xdr:row>
      <xdr:rowOff>84074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66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126001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641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67056</xdr:rowOff>
    </xdr:from>
    <xdr:to>
      <xdr:col>20</xdr:col>
      <xdr:colOff>38100</xdr:colOff>
      <xdr:row>38</xdr:row>
      <xdr:rowOff>168656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5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153433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668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149352</xdr:rowOff>
    </xdr:from>
    <xdr:to>
      <xdr:col>15</xdr:col>
      <xdr:colOff>149225</xdr:colOff>
      <xdr:row>39</xdr:row>
      <xdr:rowOff>79502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66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64279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750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30480</xdr:rowOff>
    </xdr:from>
    <xdr:to>
      <xdr:col>11</xdr:col>
      <xdr:colOff>60325</xdr:colOff>
      <xdr:row>38</xdr:row>
      <xdr:rowOff>132080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116857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41910</xdr:rowOff>
    </xdr:from>
    <xdr:to>
      <xdr:col>6</xdr:col>
      <xdr:colOff>171450</xdr:colOff>
      <xdr:row>39</xdr:row>
      <xdr:rowOff>143510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128287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81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物価高騰の影響を受けつつも各種委託料の見直しにより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ポイント減少した。一方、今後も社会情勢の変化による増加が見込まれることから、継続的な事業の見直しを行い、経費の適正化に努める。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20</xdr:row>
      <xdr:rowOff>157480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901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129557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5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157480</xdr:rowOff>
    </xdr:from>
    <xdr:to>
      <xdr:col>82</xdr:col>
      <xdr:colOff>196850</xdr:colOff>
      <xdr:row>20</xdr:row>
      <xdr:rowOff>157480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8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12700</xdr:rowOff>
    </xdr:from>
    <xdr:to>
      <xdr:col>82</xdr:col>
      <xdr:colOff>107950</xdr:colOff>
      <xdr:row>16</xdr:row>
      <xdr:rowOff>35560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7559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153670</xdr:rowOff>
    </xdr:from>
    <xdr:to>
      <xdr:col>78</xdr:col>
      <xdr:colOff>69850</xdr:colOff>
      <xdr:row>16</xdr:row>
      <xdr:rowOff>35560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7254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170197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1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62230</xdr:rowOff>
    </xdr:from>
    <xdr:to>
      <xdr:col>73</xdr:col>
      <xdr:colOff>180975</xdr:colOff>
      <xdr:row>15</xdr:row>
      <xdr:rowOff>153670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6339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147337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62230</xdr:rowOff>
    </xdr:from>
    <xdr:to>
      <xdr:col>69</xdr:col>
      <xdr:colOff>92075</xdr:colOff>
      <xdr:row>15</xdr:row>
      <xdr:rowOff>107950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6339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148590</xdr:rowOff>
    </xdr:from>
    <xdr:to>
      <xdr:col>69</xdr:col>
      <xdr:colOff>142875</xdr:colOff>
      <xdr:row>16</xdr:row>
      <xdr:rowOff>78740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63517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109237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149877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156210</xdr:rowOff>
    </xdr:from>
    <xdr:to>
      <xdr:col>78</xdr:col>
      <xdr:colOff>120650</xdr:colOff>
      <xdr:row>16</xdr:row>
      <xdr:rowOff>86360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96537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496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102870</xdr:rowOff>
    </xdr:from>
    <xdr:to>
      <xdr:col>74</xdr:col>
      <xdr:colOff>31750</xdr:colOff>
      <xdr:row>16</xdr:row>
      <xdr:rowOff>33020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67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43197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44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11430</xdr:rowOff>
    </xdr:from>
    <xdr:to>
      <xdr:col>69</xdr:col>
      <xdr:colOff>142875</xdr:colOff>
      <xdr:row>15</xdr:row>
      <xdr:rowOff>113030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58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123207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35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57150</xdr:rowOff>
    </xdr:from>
    <xdr:to>
      <xdr:col>65</xdr:col>
      <xdr:colOff>53975</xdr:colOff>
      <xdr:row>15</xdr:row>
      <xdr:rowOff>158750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の増加となった。増加の主な要因は、障害者自立支援給付費・生活扶助事業の継続的な増加に加え、児童手当制度の拡充及び定額減税調整給付金給付事業の新規計上によるものである。一方、低所得世帯等への各種給付金事業の終了が増加を抑制した。障害者自立支援給付費や生活保護費は今後も増加傾向が続く見通しであり、引き続き適切な給付管理と財源確保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36957"/>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116115</xdr:rowOff>
    </xdr:from>
    <xdr:to>
      <xdr:col>24</xdr:col>
      <xdr:colOff>25400</xdr:colOff>
      <xdr:row>55</xdr:row>
      <xdr:rowOff>9978</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374415"/>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116312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46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116115</xdr:rowOff>
    </xdr:from>
    <xdr:to>
      <xdr:col>19</xdr:col>
      <xdr:colOff>187325</xdr:colOff>
      <xdr:row>54</xdr:row>
      <xdr:rowOff>148772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3744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59162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60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83457</xdr:rowOff>
    </xdr:from>
    <xdr:to>
      <xdr:col>15</xdr:col>
      <xdr:colOff>98425</xdr:colOff>
      <xdr:row>54</xdr:row>
      <xdr:rowOff>148772</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3417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26505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83457</xdr:rowOff>
    </xdr:from>
    <xdr:to>
      <xdr:col>11</xdr:col>
      <xdr:colOff>9525</xdr:colOff>
      <xdr:row>54</xdr:row>
      <xdr:rowOff>159657</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341757"/>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78922</xdr:rowOff>
    </xdr:from>
    <xdr:to>
      <xdr:col>11</xdr:col>
      <xdr:colOff>60325</xdr:colOff>
      <xdr:row>56</xdr:row>
      <xdr:rowOff>9072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165299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9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130628</xdr:rowOff>
    </xdr:from>
    <xdr:to>
      <xdr:col>24</xdr:col>
      <xdr:colOff>76200</xdr:colOff>
      <xdr:row>55</xdr:row>
      <xdr:rowOff>60778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38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147155</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65315</xdr:rowOff>
    </xdr:from>
    <xdr:to>
      <xdr:col>20</xdr:col>
      <xdr:colOff>38100</xdr:colOff>
      <xdr:row>54</xdr:row>
      <xdr:rowOff>166915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32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5642</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092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97972</xdr:rowOff>
    </xdr:from>
    <xdr:to>
      <xdr:col>15</xdr:col>
      <xdr:colOff>149225</xdr:colOff>
      <xdr:row>55</xdr:row>
      <xdr:rowOff>28122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35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38299</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12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32657</xdr:rowOff>
    </xdr:from>
    <xdr:to>
      <xdr:col>11</xdr:col>
      <xdr:colOff>60325</xdr:colOff>
      <xdr:row>54</xdr:row>
      <xdr:rowOff>134257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29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144434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059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108857</xdr:rowOff>
    </xdr:from>
    <xdr:to>
      <xdr:col>6</xdr:col>
      <xdr:colOff>171450</xdr:colOff>
      <xdr:row>55</xdr:row>
      <xdr:rowOff>39007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49184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から特定環境保全公共下水道事業特別会計が企業会計へ移行したことによる繰出金が皆減したことにより、前年度と比較し大きく減少した。一方、今後は少子高齢化の進展により、社会保障関連の繰出金は増加傾向が続く見通しであることから、各特別会計の健全な運営に向けた取り組みを継続す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114300</xdr:rowOff>
    </xdr:from>
    <xdr:to>
      <xdr:col>82</xdr:col>
      <xdr:colOff>107950</xdr:colOff>
      <xdr:row>61</xdr:row>
      <xdr:rowOff>133350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29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105427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133350</xdr:rowOff>
    </xdr:from>
    <xdr:to>
      <xdr:col>82</xdr:col>
      <xdr:colOff>196850</xdr:colOff>
      <xdr:row>61</xdr:row>
      <xdr:rowOff>133350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29227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114300</xdr:rowOff>
    </xdr:from>
    <xdr:to>
      <xdr:col>82</xdr:col>
      <xdr:colOff>196850</xdr:colOff>
      <xdr:row>52</xdr:row>
      <xdr:rowOff>114300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127000</xdr:rowOff>
    </xdr:from>
    <xdr:to>
      <xdr:col>82</xdr:col>
      <xdr:colOff>107950</xdr:colOff>
      <xdr:row>57</xdr:row>
      <xdr:rowOff>120650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728200"/>
          <a:ext cx="8382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92727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82550</xdr:rowOff>
    </xdr:from>
    <xdr:to>
      <xdr:col>78</xdr:col>
      <xdr:colOff>69850</xdr:colOff>
      <xdr:row>57</xdr:row>
      <xdr:rowOff>120650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855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82550</xdr:rowOff>
    </xdr:from>
    <xdr:to>
      <xdr:col>73</xdr:col>
      <xdr:colOff>180975</xdr:colOff>
      <xdr:row>57</xdr:row>
      <xdr:rowOff>95250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855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86377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69850</xdr:rowOff>
    </xdr:from>
    <xdr:to>
      <xdr:col>69</xdr:col>
      <xdr:colOff>92075</xdr:colOff>
      <xdr:row>57</xdr:row>
      <xdr:rowOff>95250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98425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92727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69850</xdr:rowOff>
    </xdr:from>
    <xdr:to>
      <xdr:col>78</xdr:col>
      <xdr:colOff>120650</xdr:colOff>
      <xdr:row>58</xdr:row>
      <xdr:rowOff>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10177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31750</xdr:rowOff>
    </xdr:from>
    <xdr:to>
      <xdr:col>74</xdr:col>
      <xdr:colOff>31750</xdr:colOff>
      <xdr:row>57</xdr:row>
      <xdr:rowOff>133350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143527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44450</xdr:rowOff>
    </xdr:from>
    <xdr:to>
      <xdr:col>69</xdr:col>
      <xdr:colOff>142875</xdr:colOff>
      <xdr:row>57</xdr:row>
      <xdr:rowOff>146050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156227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130827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鳥羽志勢広域連合分担金等の減少により、前年度と比較し</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類似団体内平均値を下回っているが、今後も適宜、補助金等の見直しを行い、健全な財政運営を図る。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5114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51562</xdr:rowOff>
    </xdr:from>
    <xdr:to>
      <xdr:col>82</xdr:col>
      <xdr:colOff>107950</xdr:colOff>
      <xdr:row>35</xdr:row>
      <xdr:rowOff>74422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05231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136144</xdr:rowOff>
    </xdr:from>
    <xdr:to>
      <xdr:col>78</xdr:col>
      <xdr:colOff>69850</xdr:colOff>
      <xdr:row>35</xdr:row>
      <xdr:rowOff>74422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5965444"/>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127000</xdr:rowOff>
    </xdr:from>
    <xdr:to>
      <xdr:col>73</xdr:col>
      <xdr:colOff>180975</xdr:colOff>
      <xdr:row>34</xdr:row>
      <xdr:rowOff>136144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59563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99060</xdr:rowOff>
    </xdr:from>
    <xdr:to>
      <xdr:col>74</xdr:col>
      <xdr:colOff>31750</xdr:colOff>
      <xdr:row>37</xdr:row>
      <xdr:rowOff>29210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13987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127000</xdr:rowOff>
    </xdr:from>
    <xdr:to>
      <xdr:col>69</xdr:col>
      <xdr:colOff>92075</xdr:colOff>
      <xdr:row>34</xdr:row>
      <xdr:rowOff>163576</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595630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167149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27703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762</xdr:rowOff>
    </xdr:from>
    <xdr:to>
      <xdr:col>82</xdr:col>
      <xdr:colOff>158750</xdr:colOff>
      <xdr:row>35</xdr:row>
      <xdr:rowOff>102362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00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17289</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584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23622</xdr:rowOff>
    </xdr:from>
    <xdr:to>
      <xdr:col>78</xdr:col>
      <xdr:colOff>120650</xdr:colOff>
      <xdr:row>35</xdr:row>
      <xdr:rowOff>125222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135399</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793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85344</xdr:rowOff>
    </xdr:from>
    <xdr:to>
      <xdr:col>74</xdr:col>
      <xdr:colOff>31750</xdr:colOff>
      <xdr:row>35</xdr:row>
      <xdr:rowOff>15494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591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25671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683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76200</xdr:rowOff>
    </xdr:from>
    <xdr:to>
      <xdr:col>69</xdr:col>
      <xdr:colOff>142875</xdr:colOff>
      <xdr:row>35</xdr:row>
      <xdr:rowOff>6350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16527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112776</xdr:rowOff>
    </xdr:from>
    <xdr:to>
      <xdr:col>65</xdr:col>
      <xdr:colOff>53975</xdr:colOff>
      <xdr:row>35</xdr:row>
      <xdr:rowOff>42926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594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53103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710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公債費は、前年度と比較し</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ポイントの減少となった。地方債現在高は令和６年度末で</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億円を切り、着実な縮減が続いている。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今後も、引き続き計画的な地方債の発行管理に努め、財政の健全性を維持していく。</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29845</xdr:rowOff>
    </xdr:from>
    <xdr:to>
      <xdr:col>24</xdr:col>
      <xdr:colOff>25400</xdr:colOff>
      <xdr:row>80</xdr:row>
      <xdr:rowOff>54611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17145"/>
          <a:ext cx="0" cy="105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116222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6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29845</xdr:rowOff>
    </xdr:from>
    <xdr:to>
      <xdr:col>24</xdr:col>
      <xdr:colOff>114300</xdr:colOff>
      <xdr:row>74</xdr:row>
      <xdr:rowOff>29845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1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14605</xdr:rowOff>
    </xdr:from>
    <xdr:to>
      <xdr:col>24</xdr:col>
      <xdr:colOff>25400</xdr:colOff>
      <xdr:row>75</xdr:row>
      <xdr:rowOff>16510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287335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142257</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658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125730</xdr:rowOff>
    </xdr:from>
    <xdr:to>
      <xdr:col>24</xdr:col>
      <xdr:colOff>76200</xdr:colOff>
      <xdr:row>75</xdr:row>
      <xdr:rowOff>55880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12700</xdr:rowOff>
    </xdr:from>
    <xdr:to>
      <xdr:col>19</xdr:col>
      <xdr:colOff>187325</xdr:colOff>
      <xdr:row>75</xdr:row>
      <xdr:rowOff>16510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28714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139065</xdr:rowOff>
    </xdr:from>
    <xdr:to>
      <xdr:col>20</xdr:col>
      <xdr:colOff>38100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53992</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912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165100</xdr:rowOff>
    </xdr:from>
    <xdr:to>
      <xdr:col>15</xdr:col>
      <xdr:colOff>98425</xdr:colOff>
      <xdr:row>75</xdr:row>
      <xdr:rowOff>12700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28524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144780</xdr:rowOff>
    </xdr:from>
    <xdr:to>
      <xdr:col>15</xdr:col>
      <xdr:colOff>149225</xdr:colOff>
      <xdr:row>75</xdr:row>
      <xdr:rowOff>74930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59707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91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165100</xdr:rowOff>
    </xdr:from>
    <xdr:to>
      <xdr:col>11</xdr:col>
      <xdr:colOff>9525</xdr:colOff>
      <xdr:row>75</xdr:row>
      <xdr:rowOff>22225</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28524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123825</xdr:rowOff>
    </xdr:from>
    <xdr:to>
      <xdr:col>11</xdr:col>
      <xdr:colOff>60325</xdr:colOff>
      <xdr:row>75</xdr:row>
      <xdr:rowOff>53975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38752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897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135255</xdr:rowOff>
    </xdr:from>
    <xdr:to>
      <xdr:col>6</xdr:col>
      <xdr:colOff>171450</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75582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135255</xdr:rowOff>
    </xdr:from>
    <xdr:to>
      <xdr:col>24</xdr:col>
      <xdr:colOff>76200</xdr:colOff>
      <xdr:row>75</xdr:row>
      <xdr:rowOff>65405</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82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107332</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79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137160</xdr:rowOff>
    </xdr:from>
    <xdr:to>
      <xdr:col>20</xdr:col>
      <xdr:colOff>38100</xdr:colOff>
      <xdr:row>75</xdr:row>
      <xdr:rowOff>67310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82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77487</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59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133350</xdr:rowOff>
    </xdr:from>
    <xdr:to>
      <xdr:col>15</xdr:col>
      <xdr:colOff>149225</xdr:colOff>
      <xdr:row>75</xdr:row>
      <xdr:rowOff>63500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82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73677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58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114300</xdr:rowOff>
    </xdr:from>
    <xdr:to>
      <xdr:col>11</xdr:col>
      <xdr:colOff>60325</xdr:colOff>
      <xdr:row>75</xdr:row>
      <xdr:rowOff>44450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54627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57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142875</xdr:rowOff>
    </xdr:from>
    <xdr:to>
      <xdr:col>6</xdr:col>
      <xdr:colOff>171450</xdr:colOff>
      <xdr:row>75</xdr:row>
      <xdr:rowOff>73025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83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57802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916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人件費や扶助費の増加により、前年度比</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の増加となった。職員給与改定による人件費の増加のほか、扶助費については、一部には一時的な増加要因も含まれているが、児童手当制度の拡充、障害者自立支援給付費・生活保護費の増加など構造的な要因による増加が主な要因であり、今後も歳出の増加が見込まれることから、引き続き必要経費の精査を行い、経費縮減に努め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108712</xdr:rowOff>
    </xdr:from>
    <xdr:to>
      <xdr:col>82</xdr:col>
      <xdr:colOff>107950</xdr:colOff>
      <xdr:row>80</xdr:row>
      <xdr:rowOff>76708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453112"/>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23639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19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108712</xdr:rowOff>
    </xdr:from>
    <xdr:to>
      <xdr:col>82</xdr:col>
      <xdr:colOff>196850</xdr:colOff>
      <xdr:row>72</xdr:row>
      <xdr:rowOff>108712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4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106426</xdr:rowOff>
    </xdr:from>
    <xdr:to>
      <xdr:col>82</xdr:col>
      <xdr:colOff>107950</xdr:colOff>
      <xdr:row>75</xdr:row>
      <xdr:rowOff>124714</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296517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148862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17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46990</xdr:rowOff>
    </xdr:from>
    <xdr:to>
      <xdr:col>78</xdr:col>
      <xdr:colOff>69850</xdr:colOff>
      <xdr:row>75</xdr:row>
      <xdr:rowOff>106426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290574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45990</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24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12700</xdr:rowOff>
    </xdr:from>
    <xdr:to>
      <xdr:col>73</xdr:col>
      <xdr:colOff>180975</xdr:colOff>
      <xdr:row>75</xdr:row>
      <xdr:rowOff>46990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270000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12700</xdr:rowOff>
    </xdr:from>
    <xdr:to>
      <xdr:col>69</xdr:col>
      <xdr:colOff>92075</xdr:colOff>
      <xdr:row>75</xdr:row>
      <xdr:rowOff>110998</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2700000"/>
          <a:ext cx="889000" cy="26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32275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73914</xdr:rowOff>
    </xdr:from>
    <xdr:to>
      <xdr:col>82</xdr:col>
      <xdr:colOff>158750</xdr:colOff>
      <xdr:row>76</xdr:row>
      <xdr:rowOff>4065</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29326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90441</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777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55626</xdr:rowOff>
    </xdr:from>
    <xdr:to>
      <xdr:col>78</xdr:col>
      <xdr:colOff>120650</xdr:colOff>
      <xdr:row>75</xdr:row>
      <xdr:rowOff>157226</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291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167403</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683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167640</xdr:rowOff>
    </xdr:from>
    <xdr:to>
      <xdr:col>74</xdr:col>
      <xdr:colOff>31750</xdr:colOff>
      <xdr:row>75</xdr:row>
      <xdr:rowOff>97790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107967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6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133350</xdr:rowOff>
    </xdr:from>
    <xdr:to>
      <xdr:col>69</xdr:col>
      <xdr:colOff>142875</xdr:colOff>
      <xdr:row>74</xdr:row>
      <xdr:rowOff>63500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264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73677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41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60198</xdr:rowOff>
    </xdr:from>
    <xdr:to>
      <xdr:col>65</xdr:col>
      <xdr:colOff>53975</xdr:colOff>
      <xdr:row>75</xdr:row>
      <xdr:rowOff>161798</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291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525</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687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三重県鳥羽市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171444</xdr:rowOff>
    </xdr:from>
    <xdr:to>
      <xdr:col>29</xdr:col>
      <xdr:colOff>127000</xdr:colOff>
      <xdr:row>20</xdr:row>
      <xdr:rowOff>51057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105019"/>
          <a:ext cx="0" cy="14226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23134</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9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51057</xdr:rowOff>
    </xdr:from>
    <xdr:to>
      <xdr:col>30</xdr:col>
      <xdr:colOff>25400</xdr:colOff>
      <xdr:row>20</xdr:row>
      <xdr:rowOff>51057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527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86371</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4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171444</xdr:rowOff>
    </xdr:from>
    <xdr:to>
      <xdr:col>30</xdr:col>
      <xdr:colOff>25400</xdr:colOff>
      <xdr:row>11</xdr:row>
      <xdr:rowOff>171444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105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72688</xdr:rowOff>
    </xdr:from>
    <xdr:to>
      <xdr:col>29</xdr:col>
      <xdr:colOff>127000</xdr:colOff>
      <xdr:row>15</xdr:row>
      <xdr:rowOff>169367</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2692063"/>
          <a:ext cx="647700" cy="966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120696</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9115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148619</xdr:rowOff>
    </xdr:from>
    <xdr:to>
      <xdr:col>29</xdr:col>
      <xdr:colOff>177800</xdr:colOff>
      <xdr:row>17</xdr:row>
      <xdr:rowOff>78769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939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169367</xdr:rowOff>
    </xdr:from>
    <xdr:to>
      <xdr:col>26</xdr:col>
      <xdr:colOff>50800</xdr:colOff>
      <xdr:row>16</xdr:row>
      <xdr:rowOff>39513</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2788742"/>
          <a:ext cx="698500" cy="415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70637</xdr:rowOff>
    </xdr:from>
    <xdr:to>
      <xdr:col>26</xdr:col>
      <xdr:colOff>101600</xdr:colOff>
      <xdr:row>18</xdr:row>
      <xdr:rowOff>787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0329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157014</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3119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39513</xdr:rowOff>
    </xdr:from>
    <xdr:to>
      <xdr:col>22</xdr:col>
      <xdr:colOff>114300</xdr:colOff>
      <xdr:row>16</xdr:row>
      <xdr:rowOff>44771</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2830338"/>
          <a:ext cx="698500" cy="52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109395</xdr:rowOff>
    </xdr:from>
    <xdr:to>
      <xdr:col>22</xdr:col>
      <xdr:colOff>165100</xdr:colOff>
      <xdr:row>18</xdr:row>
      <xdr:rowOff>39545</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071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24322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15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44771</xdr:rowOff>
    </xdr:from>
    <xdr:to>
      <xdr:col>18</xdr:col>
      <xdr:colOff>177800</xdr:colOff>
      <xdr:row>16</xdr:row>
      <xdr:rowOff>118799</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2835596"/>
          <a:ext cx="698500" cy="740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119596</xdr:rowOff>
    </xdr:from>
    <xdr:to>
      <xdr:col>19</xdr:col>
      <xdr:colOff>38100</xdr:colOff>
      <xdr:row>18</xdr:row>
      <xdr:rowOff>49746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081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34523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168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159182</xdr:rowOff>
    </xdr:from>
    <xdr:to>
      <xdr:col>15</xdr:col>
      <xdr:colOff>101600</xdr:colOff>
      <xdr:row>18</xdr:row>
      <xdr:rowOff>89332</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21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74109</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20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21888</xdr:rowOff>
    </xdr:from>
    <xdr:to>
      <xdr:col>29</xdr:col>
      <xdr:colOff>177800</xdr:colOff>
      <xdr:row>15</xdr:row>
      <xdr:rowOff>123488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6412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38415</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48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118567</xdr:rowOff>
    </xdr:from>
    <xdr:to>
      <xdr:col>26</xdr:col>
      <xdr:colOff>101600</xdr:colOff>
      <xdr:row>16</xdr:row>
      <xdr:rowOff>48717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27379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58894</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5068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160163</xdr:rowOff>
    </xdr:from>
    <xdr:to>
      <xdr:col>22</xdr:col>
      <xdr:colOff>165100</xdr:colOff>
      <xdr:row>16</xdr:row>
      <xdr:rowOff>90313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27795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100490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54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165421</xdr:rowOff>
    </xdr:from>
    <xdr:to>
      <xdr:col>19</xdr:col>
      <xdr:colOff>38100</xdr:colOff>
      <xdr:row>16</xdr:row>
      <xdr:rowOff>95571</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27847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105748</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553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67999</xdr:rowOff>
    </xdr:from>
    <xdr:to>
      <xdr:col>15</xdr:col>
      <xdr:colOff>101600</xdr:colOff>
      <xdr:row>16</xdr:row>
      <xdr:rowOff>169599</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28588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8326</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62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154873</xdr:rowOff>
    </xdr:from>
    <xdr:to>
      <xdr:col>29</xdr:col>
      <xdr:colOff>127000</xdr:colOff>
      <xdr:row>39</xdr:row>
      <xdr:rowOff>34299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6079423"/>
          <a:ext cx="0" cy="15939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6376</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64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34299</xdr:rowOff>
    </xdr:from>
    <xdr:to>
      <xdr:col>30</xdr:col>
      <xdr:colOff>25400</xdr:colOff>
      <xdr:row>39</xdr:row>
      <xdr:rowOff>34299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6733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69800</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82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154873</xdr:rowOff>
    </xdr:from>
    <xdr:to>
      <xdr:col>30</xdr:col>
      <xdr:colOff>25400</xdr:colOff>
      <xdr:row>33</xdr:row>
      <xdr:rowOff>154873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6079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51016</xdr:rowOff>
    </xdr:from>
    <xdr:to>
      <xdr:col>29</xdr:col>
      <xdr:colOff>127000</xdr:colOff>
      <xdr:row>38</xdr:row>
      <xdr:rowOff>54070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5003800" y="7518616"/>
          <a:ext cx="647700" cy="30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38</xdr:row>
      <xdr:rowOff>35793</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75033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2760</xdr:rowOff>
    </xdr:from>
    <xdr:to>
      <xdr:col>29</xdr:col>
      <xdr:colOff>177800</xdr:colOff>
      <xdr:row>38</xdr:row>
      <xdr:rowOff>104360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747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54070</xdr:rowOff>
    </xdr:from>
    <xdr:to>
      <xdr:col>26</xdr:col>
      <xdr:colOff>50800</xdr:colOff>
      <xdr:row>38</xdr:row>
      <xdr:rowOff>59557</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4305300" y="7521670"/>
          <a:ext cx="698500" cy="54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592</xdr:rowOff>
    </xdr:from>
    <xdr:to>
      <xdr:col>26</xdr:col>
      <xdr:colOff>101600</xdr:colOff>
      <xdr:row>38</xdr:row>
      <xdr:rowOff>102192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74681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112369</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7237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58802</xdr:rowOff>
    </xdr:from>
    <xdr:to>
      <xdr:col>22</xdr:col>
      <xdr:colOff>114300</xdr:colOff>
      <xdr:row>38</xdr:row>
      <xdr:rowOff>59557</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3606800" y="7526402"/>
          <a:ext cx="698500" cy="7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1536</xdr:rowOff>
    </xdr:from>
    <xdr:to>
      <xdr:col>22</xdr:col>
      <xdr:colOff>165100</xdr:colOff>
      <xdr:row>38</xdr:row>
      <xdr:rowOff>103136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113313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7238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55641</xdr:rowOff>
    </xdr:from>
    <xdr:to>
      <xdr:col>18</xdr:col>
      <xdr:colOff>177800</xdr:colOff>
      <xdr:row>38</xdr:row>
      <xdr:rowOff>58802</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a:off x="2908300" y="7523241"/>
          <a:ext cx="698500" cy="31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5034</xdr:rowOff>
    </xdr:from>
    <xdr:to>
      <xdr:col>19</xdr:col>
      <xdr:colOff>38100</xdr:colOff>
      <xdr:row>38</xdr:row>
      <xdr:rowOff>106634</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116811</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724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10699</xdr:rowOff>
    </xdr:from>
    <xdr:to>
      <xdr:col>15</xdr:col>
      <xdr:colOff>101600</xdr:colOff>
      <xdr:row>38</xdr:row>
      <xdr:rowOff>112299</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97076</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7564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216</xdr:rowOff>
    </xdr:from>
    <xdr:to>
      <xdr:col>29</xdr:col>
      <xdr:colOff>177800</xdr:colOff>
      <xdr:row>38</xdr:row>
      <xdr:rowOff>101816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74678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188193</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731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3270</xdr:rowOff>
    </xdr:from>
    <xdr:to>
      <xdr:col>26</xdr:col>
      <xdr:colOff>101600</xdr:colOff>
      <xdr:row>38</xdr:row>
      <xdr:rowOff>104870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74708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89647</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7557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8757</xdr:rowOff>
    </xdr:from>
    <xdr:to>
      <xdr:col>22</xdr:col>
      <xdr:colOff>165100</xdr:colOff>
      <xdr:row>38</xdr:row>
      <xdr:rowOff>110357</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74763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95134</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756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8002</xdr:rowOff>
    </xdr:from>
    <xdr:to>
      <xdr:col>19</xdr:col>
      <xdr:colOff>38100</xdr:colOff>
      <xdr:row>38</xdr:row>
      <xdr:rowOff>109602</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74756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94379</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7561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4841</xdr:rowOff>
    </xdr:from>
    <xdr:to>
      <xdr:col>15</xdr:col>
      <xdr:colOff>101600</xdr:colOff>
      <xdr:row>38</xdr:row>
      <xdr:rowOff>106441</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74724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116618</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7241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三重県鳥羽市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16,424
15,912
107.34
13,899,960
13,311,778
585,822
6,806,143
9,939,844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55640</xdr:rowOff>
    </xdr:from>
    <xdr:to>
      <xdr:col>24</xdr:col>
      <xdr:colOff>62865</xdr:colOff>
      <xdr:row>38</xdr:row>
      <xdr:rowOff>169157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99140"/>
          <a:ext cx="1270" cy="148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1534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169157</xdr:rowOff>
    </xdr:from>
    <xdr:to>
      <xdr:col>24</xdr:col>
      <xdr:colOff>152400</xdr:colOff>
      <xdr:row>38</xdr:row>
      <xdr:rowOff>169157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2317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7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55640</xdr:rowOff>
    </xdr:from>
    <xdr:to>
      <xdr:col>24</xdr:col>
      <xdr:colOff>152400</xdr:colOff>
      <xdr:row>30</xdr:row>
      <xdr:rowOff>55640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9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7972</xdr:rowOff>
    </xdr:from>
    <xdr:to>
      <xdr:col>24</xdr:col>
      <xdr:colOff>63500</xdr:colOff>
      <xdr:row>33</xdr:row>
      <xdr:rowOff>154298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665822"/>
          <a:ext cx="838200" cy="146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88881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89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110454</xdr:rowOff>
    </xdr:from>
    <xdr:to>
      <xdr:col>24</xdr:col>
      <xdr:colOff>114300</xdr:colOff>
      <xdr:row>36</xdr:row>
      <xdr:rowOff>40604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1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103363</xdr:rowOff>
    </xdr:from>
    <xdr:to>
      <xdr:col>19</xdr:col>
      <xdr:colOff>177800</xdr:colOff>
      <xdr:row>33</xdr:row>
      <xdr:rowOff>154298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5761213"/>
          <a:ext cx="889000" cy="50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44094</xdr:rowOff>
    </xdr:from>
    <xdr:to>
      <xdr:col>20</xdr:col>
      <xdr:colOff>38100</xdr:colOff>
      <xdr:row>36</xdr:row>
      <xdr:rowOff>145694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136821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309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103363</xdr:rowOff>
    </xdr:from>
    <xdr:to>
      <xdr:col>15</xdr:col>
      <xdr:colOff>50800</xdr:colOff>
      <xdr:row>33</xdr:row>
      <xdr:rowOff>150172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761213"/>
          <a:ext cx="889000" cy="46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69099</xdr:rowOff>
    </xdr:from>
    <xdr:to>
      <xdr:col>15</xdr:col>
      <xdr:colOff>101600</xdr:colOff>
      <xdr:row>36</xdr:row>
      <xdr:rowOff>170699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161826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3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150172</xdr:rowOff>
    </xdr:from>
    <xdr:to>
      <xdr:col>10</xdr:col>
      <xdr:colOff>114300</xdr:colOff>
      <xdr:row>34</xdr:row>
      <xdr:rowOff>46137</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808022"/>
          <a:ext cx="889000" cy="67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76653</xdr:rowOff>
    </xdr:from>
    <xdr:to>
      <xdr:col>10</xdr:col>
      <xdr:colOff>165100</xdr:colOff>
      <xdr:row>37</xdr:row>
      <xdr:rowOff>6803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169380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34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125073</xdr:rowOff>
    </xdr:from>
    <xdr:to>
      <xdr:col>6</xdr:col>
      <xdr:colOff>38100</xdr:colOff>
      <xdr:row>37</xdr:row>
      <xdr:rowOff>55223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46350</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639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128622</xdr:rowOff>
    </xdr:from>
    <xdr:to>
      <xdr:col>24</xdr:col>
      <xdr:colOff>114300</xdr:colOff>
      <xdr:row>33</xdr:row>
      <xdr:rowOff>58772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61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151499</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466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103498</xdr:rowOff>
    </xdr:from>
    <xdr:to>
      <xdr:col>20</xdr:col>
      <xdr:colOff>38100</xdr:colOff>
      <xdr:row>34</xdr:row>
      <xdr:rowOff>33648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76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50175</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536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52563</xdr:rowOff>
    </xdr:from>
    <xdr:to>
      <xdr:col>15</xdr:col>
      <xdr:colOff>101600</xdr:colOff>
      <xdr:row>33</xdr:row>
      <xdr:rowOff>154163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710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170690</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485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99372</xdr:rowOff>
    </xdr:from>
    <xdr:to>
      <xdr:col>10</xdr:col>
      <xdr:colOff>165100</xdr:colOff>
      <xdr:row>34</xdr:row>
      <xdr:rowOff>29522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757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46049</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53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166787</xdr:rowOff>
    </xdr:from>
    <xdr:to>
      <xdr:col>6</xdr:col>
      <xdr:colOff>38100</xdr:colOff>
      <xdr:row>34</xdr:row>
      <xdr:rowOff>96937</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82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113464</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599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1894</xdr:rowOff>
    </xdr:from>
    <xdr:to>
      <xdr:col>24</xdr:col>
      <xdr:colOff>62865</xdr:colOff>
      <xdr:row>58</xdr:row>
      <xdr:rowOff>127539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17294"/>
          <a:ext cx="1270" cy="115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169437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127539</xdr:rowOff>
    </xdr:from>
    <xdr:to>
      <xdr:col>24</xdr:col>
      <xdr:colOff>152400</xdr:colOff>
      <xdr:row>58</xdr:row>
      <xdr:rowOff>127539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7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120021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925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5,102,826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1894</xdr:rowOff>
    </xdr:from>
    <xdr:to>
      <xdr:col>24</xdr:col>
      <xdr:colOff>152400</xdr:colOff>
      <xdr:row>52</xdr:row>
      <xdr:rowOff>1894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1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109502</xdr:rowOff>
    </xdr:from>
    <xdr:to>
      <xdr:col>24</xdr:col>
      <xdr:colOff>63500</xdr:colOff>
      <xdr:row>58</xdr:row>
      <xdr:rowOff>112431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53602"/>
          <a:ext cx="838200" cy="2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42436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986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64009</xdr:rowOff>
    </xdr:from>
    <xdr:to>
      <xdr:col>24</xdr:col>
      <xdr:colOff>114300</xdr:colOff>
      <xdr:row>58</xdr:row>
      <xdr:rowOff>165609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100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112431</xdr:rowOff>
    </xdr:from>
    <xdr:to>
      <xdr:col>19</xdr:col>
      <xdr:colOff>177800</xdr:colOff>
      <xdr:row>58</xdr:row>
      <xdr:rowOff>112753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56531"/>
          <a:ext cx="889000" cy="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65029</xdr:rowOff>
    </xdr:from>
    <xdr:to>
      <xdr:col>20</xdr:col>
      <xdr:colOff>38100</xdr:colOff>
      <xdr:row>58</xdr:row>
      <xdr:rowOff>166629</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100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157756</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10101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112753</xdr:rowOff>
    </xdr:from>
    <xdr:to>
      <xdr:col>15</xdr:col>
      <xdr:colOff>50800</xdr:colOff>
      <xdr:row>58</xdr:row>
      <xdr:rowOff>115519</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56853"/>
          <a:ext cx="889000" cy="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65420</xdr:rowOff>
    </xdr:from>
    <xdr:to>
      <xdr:col>15</xdr:col>
      <xdr:colOff>101600</xdr:colOff>
      <xdr:row>58</xdr:row>
      <xdr:rowOff>167020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1000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158147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10102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115519</xdr:rowOff>
    </xdr:from>
    <xdr:to>
      <xdr:col>10</xdr:col>
      <xdr:colOff>114300</xdr:colOff>
      <xdr:row>58</xdr:row>
      <xdr:rowOff>118557</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59619"/>
          <a:ext cx="889000" cy="3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66747</xdr:rowOff>
    </xdr:from>
    <xdr:to>
      <xdr:col>10</xdr:col>
      <xdr:colOff>165100</xdr:colOff>
      <xdr:row>58</xdr:row>
      <xdr:rowOff>168347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1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159474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1010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68156</xdr:rowOff>
    </xdr:from>
    <xdr:to>
      <xdr:col>6</xdr:col>
      <xdr:colOff>38100</xdr:colOff>
      <xdr:row>58</xdr:row>
      <xdr:rowOff>169756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160883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1010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58702</xdr:rowOff>
    </xdr:from>
    <xdr:to>
      <xdr:col>24</xdr:col>
      <xdr:colOff>114300</xdr:colOff>
      <xdr:row>58</xdr:row>
      <xdr:rowOff>160302</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02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18079</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90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61631</xdr:rowOff>
    </xdr:from>
    <xdr:to>
      <xdr:col>20</xdr:col>
      <xdr:colOff>38100</xdr:colOff>
      <xdr:row>58</xdr:row>
      <xdr:rowOff>163231</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05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8308</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780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61953</xdr:rowOff>
    </xdr:from>
    <xdr:to>
      <xdr:col>15</xdr:col>
      <xdr:colOff>101600</xdr:colOff>
      <xdr:row>58</xdr:row>
      <xdr:rowOff>163553</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06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8630</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781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64719</xdr:rowOff>
    </xdr:from>
    <xdr:to>
      <xdr:col>10</xdr:col>
      <xdr:colOff>165100</xdr:colOff>
      <xdr:row>58</xdr:row>
      <xdr:rowOff>166319</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0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11396</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784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67757</xdr:rowOff>
    </xdr:from>
    <xdr:to>
      <xdr:col>6</xdr:col>
      <xdr:colOff>38100</xdr:colOff>
      <xdr:row>58</xdr:row>
      <xdr:rowOff>169357</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1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14434</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787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99034</xdr:rowOff>
    </xdr:from>
    <xdr:to>
      <xdr:col>24</xdr:col>
      <xdr:colOff>62865</xdr:colOff>
      <xdr:row>79</xdr:row>
      <xdr:rowOff>33947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71984"/>
          <a:ext cx="1270" cy="130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37774</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2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33947</xdr:rowOff>
    </xdr:from>
    <xdr:to>
      <xdr:col>24</xdr:col>
      <xdr:colOff>152400</xdr:colOff>
      <xdr:row>79</xdr:row>
      <xdr:rowOff>33947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45711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47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99034</xdr:rowOff>
    </xdr:from>
    <xdr:to>
      <xdr:col>24</xdr:col>
      <xdr:colOff>152400</xdr:colOff>
      <xdr:row>71</xdr:row>
      <xdr:rowOff>99034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71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166255</xdr:rowOff>
    </xdr:from>
    <xdr:to>
      <xdr:col>24</xdr:col>
      <xdr:colOff>63500</xdr:colOff>
      <xdr:row>79</xdr:row>
      <xdr:rowOff>966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539355"/>
          <a:ext cx="838200" cy="6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26688</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28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3811</xdr:rowOff>
    </xdr:from>
    <xdr:to>
      <xdr:col>24</xdr:col>
      <xdr:colOff>114300</xdr:colOff>
      <xdr:row>78</xdr:row>
      <xdr:rowOff>105411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170498</xdr:rowOff>
    </xdr:from>
    <xdr:to>
      <xdr:col>19</xdr:col>
      <xdr:colOff>177800</xdr:colOff>
      <xdr:row>79</xdr:row>
      <xdr:rowOff>966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543598"/>
          <a:ext cx="889000" cy="1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35522</xdr:rowOff>
    </xdr:from>
    <xdr:to>
      <xdr:col>20</xdr:col>
      <xdr:colOff>38100</xdr:colOff>
      <xdr:row>78</xdr:row>
      <xdr:rowOff>137122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0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153649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8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165951</xdr:rowOff>
    </xdr:from>
    <xdr:to>
      <xdr:col>15</xdr:col>
      <xdr:colOff>50800</xdr:colOff>
      <xdr:row>78</xdr:row>
      <xdr:rowOff>170498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539051"/>
          <a:ext cx="889000" cy="4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28487</xdr:rowOff>
    </xdr:from>
    <xdr:to>
      <xdr:col>15</xdr:col>
      <xdr:colOff>101600</xdr:colOff>
      <xdr:row>78</xdr:row>
      <xdr:rowOff>130087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0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146614</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17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163754</xdr:rowOff>
    </xdr:from>
    <xdr:to>
      <xdr:col>10</xdr:col>
      <xdr:colOff>114300</xdr:colOff>
      <xdr:row>78</xdr:row>
      <xdr:rowOff>165951</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536854"/>
          <a:ext cx="889000" cy="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26619</xdr:rowOff>
    </xdr:from>
    <xdr:to>
      <xdr:col>10</xdr:col>
      <xdr:colOff>165100</xdr:colOff>
      <xdr:row>78</xdr:row>
      <xdr:rowOff>128219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144746</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17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44614</xdr:rowOff>
    </xdr:from>
    <xdr:to>
      <xdr:col>6</xdr:col>
      <xdr:colOff>38100</xdr:colOff>
      <xdr:row>78</xdr:row>
      <xdr:rowOff>146214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1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162741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19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115455</xdr:rowOff>
    </xdr:from>
    <xdr:to>
      <xdr:col>24</xdr:col>
      <xdr:colOff>114300</xdr:colOff>
      <xdr:row>79</xdr:row>
      <xdr:rowOff>45605</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8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30382</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403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121616</xdr:rowOff>
    </xdr:from>
    <xdr:to>
      <xdr:col>20</xdr:col>
      <xdr:colOff>38100</xdr:colOff>
      <xdr:row>79</xdr:row>
      <xdr:rowOff>51766</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94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42893</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87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119698</xdr:rowOff>
    </xdr:from>
    <xdr:to>
      <xdr:col>15</xdr:col>
      <xdr:colOff>101600</xdr:colOff>
      <xdr:row>79</xdr:row>
      <xdr:rowOff>49848</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9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40975</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85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115151</xdr:rowOff>
    </xdr:from>
    <xdr:to>
      <xdr:col>10</xdr:col>
      <xdr:colOff>165100</xdr:colOff>
      <xdr:row>79</xdr:row>
      <xdr:rowOff>45301</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88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36428</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80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112954</xdr:rowOff>
    </xdr:from>
    <xdr:to>
      <xdr:col>6</xdr:col>
      <xdr:colOff>38100</xdr:colOff>
      <xdr:row>79</xdr:row>
      <xdr:rowOff>43104</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86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34231</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78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26947</xdr:rowOff>
    </xdr:from>
    <xdr:to>
      <xdr:col>24</xdr:col>
      <xdr:colOff>62865</xdr:colOff>
      <xdr:row>97</xdr:row>
      <xdr:rowOff>142970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28897"/>
          <a:ext cx="1270" cy="114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146797</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7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142970</xdr:rowOff>
    </xdr:from>
    <xdr:to>
      <xdr:col>24</xdr:col>
      <xdr:colOff>152400</xdr:colOff>
      <xdr:row>97</xdr:row>
      <xdr:rowOff>142970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7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145074</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0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26947</xdr:rowOff>
    </xdr:from>
    <xdr:to>
      <xdr:col>24</xdr:col>
      <xdr:colOff>152400</xdr:colOff>
      <xdr:row>91</xdr:row>
      <xdr:rowOff>26947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28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139990</xdr:rowOff>
    </xdr:from>
    <xdr:to>
      <xdr:col>24</xdr:col>
      <xdr:colOff>63500</xdr:colOff>
      <xdr:row>97</xdr:row>
      <xdr:rowOff>13277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599190"/>
          <a:ext cx="838200" cy="44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95676</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2119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72799</xdr:rowOff>
    </xdr:from>
    <xdr:to>
      <xdr:col>24</xdr:col>
      <xdr:colOff>114300</xdr:colOff>
      <xdr:row>96</xdr:row>
      <xdr:rowOff>2949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6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13277</xdr:rowOff>
    </xdr:from>
    <xdr:to>
      <xdr:col>19</xdr:col>
      <xdr:colOff>177800</xdr:colOff>
      <xdr:row>97</xdr:row>
      <xdr:rowOff>71593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643927"/>
          <a:ext cx="889000" cy="58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112469</xdr:rowOff>
    </xdr:from>
    <xdr:to>
      <xdr:col>20</xdr:col>
      <xdr:colOff>38100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59146</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17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10762</xdr:rowOff>
    </xdr:from>
    <xdr:to>
      <xdr:col>15</xdr:col>
      <xdr:colOff>50800</xdr:colOff>
      <xdr:row>97</xdr:row>
      <xdr:rowOff>71593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641412"/>
          <a:ext cx="889000" cy="60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10544</xdr:rowOff>
    </xdr:from>
    <xdr:to>
      <xdr:col>15</xdr:col>
      <xdr:colOff>101600</xdr:colOff>
      <xdr:row>96</xdr:row>
      <xdr:rowOff>112144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128671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24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10762</xdr:rowOff>
    </xdr:from>
    <xdr:to>
      <xdr:col>10</xdr:col>
      <xdr:colOff>114300</xdr:colOff>
      <xdr:row>98</xdr:row>
      <xdr:rowOff>29865</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641412"/>
          <a:ext cx="889000" cy="190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102053</xdr:rowOff>
    </xdr:from>
    <xdr:to>
      <xdr:col>10</xdr:col>
      <xdr:colOff>165100</xdr:colOff>
      <xdr:row>96</xdr:row>
      <xdr:rowOff>32203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48730</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16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108156</xdr:rowOff>
    </xdr:from>
    <xdr:to>
      <xdr:col>6</xdr:col>
      <xdr:colOff>38100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54833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34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89190</xdr:rowOff>
    </xdr:from>
    <xdr:to>
      <xdr:col>24</xdr:col>
      <xdr:colOff>114300</xdr:colOff>
      <xdr:row>97</xdr:row>
      <xdr:rowOff>19340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54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67617</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526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133927</xdr:rowOff>
    </xdr:from>
    <xdr:to>
      <xdr:col>20</xdr:col>
      <xdr:colOff>38100</xdr:colOff>
      <xdr:row>97</xdr:row>
      <xdr:rowOff>64077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59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55204</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68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20793</xdr:rowOff>
    </xdr:from>
    <xdr:to>
      <xdr:col>15</xdr:col>
      <xdr:colOff>101600</xdr:colOff>
      <xdr:row>97</xdr:row>
      <xdr:rowOff>122393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65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113520</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744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131412</xdr:rowOff>
    </xdr:from>
    <xdr:to>
      <xdr:col>10</xdr:col>
      <xdr:colOff>165100</xdr:colOff>
      <xdr:row>97</xdr:row>
      <xdr:rowOff>61562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59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52689</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683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150515</xdr:rowOff>
    </xdr:from>
    <xdr:to>
      <xdr:col>6</xdr:col>
      <xdr:colOff>38100</xdr:colOff>
      <xdr:row>98</xdr:row>
      <xdr:rowOff>80665</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781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71792</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873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132783</xdr:rowOff>
    </xdr:from>
    <xdr:to>
      <xdr:col>54</xdr:col>
      <xdr:colOff>189865</xdr:colOff>
      <xdr:row>39</xdr:row>
      <xdr:rowOff>30645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104833"/>
          <a:ext cx="1270" cy="1612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34472</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30645</xdr:rowOff>
    </xdr:from>
    <xdr:to>
      <xdr:col>55</xdr:col>
      <xdr:colOff>88900</xdr:colOff>
      <xdr:row>39</xdr:row>
      <xdr:rowOff>30645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1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79460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88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132783</xdr:rowOff>
    </xdr:from>
    <xdr:to>
      <xdr:col>55</xdr:col>
      <xdr:colOff>88900</xdr:colOff>
      <xdr:row>29</xdr:row>
      <xdr:rowOff>132783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10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132620</xdr:rowOff>
    </xdr:from>
    <xdr:to>
      <xdr:col>55</xdr:col>
      <xdr:colOff>0</xdr:colOff>
      <xdr:row>37</xdr:row>
      <xdr:rowOff>156113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476270"/>
          <a:ext cx="838200" cy="23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70387</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2425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47510</xdr:rowOff>
    </xdr:from>
    <xdr:to>
      <xdr:col>55</xdr:col>
      <xdr:colOff>50800</xdr:colOff>
      <xdr:row>37</xdr:row>
      <xdr:rowOff>149110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127274</xdr:rowOff>
    </xdr:from>
    <xdr:to>
      <xdr:col>50</xdr:col>
      <xdr:colOff>114300</xdr:colOff>
      <xdr:row>37</xdr:row>
      <xdr:rowOff>156113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470924"/>
          <a:ext cx="889000" cy="28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46315</xdr:rowOff>
    </xdr:from>
    <xdr:to>
      <xdr:col>50</xdr:col>
      <xdr:colOff>165100</xdr:colOff>
      <xdr:row>37</xdr:row>
      <xdr:rowOff>147915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38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164442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165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127274</xdr:rowOff>
    </xdr:from>
    <xdr:to>
      <xdr:col>45</xdr:col>
      <xdr:colOff>177800</xdr:colOff>
      <xdr:row>38</xdr:row>
      <xdr:rowOff>20700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470924"/>
          <a:ext cx="889000" cy="64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50822</xdr:rowOff>
    </xdr:from>
    <xdr:to>
      <xdr:col>46</xdr:col>
      <xdr:colOff>38100</xdr:colOff>
      <xdr:row>37</xdr:row>
      <xdr:rowOff>152422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168949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169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25452</xdr:rowOff>
    </xdr:from>
    <xdr:to>
      <xdr:col>41</xdr:col>
      <xdr:colOff>50800</xdr:colOff>
      <xdr:row>38</xdr:row>
      <xdr:rowOff>20700</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197652"/>
          <a:ext cx="889000" cy="338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60276</xdr:rowOff>
    </xdr:from>
    <xdr:to>
      <xdr:col>41</xdr:col>
      <xdr:colOff>101600</xdr:colOff>
      <xdr:row>37</xdr:row>
      <xdr:rowOff>161876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6953</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179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80357</xdr:rowOff>
    </xdr:from>
    <xdr:to>
      <xdr:col>36</xdr:col>
      <xdr:colOff>165100</xdr:colOff>
      <xdr:row>36</xdr:row>
      <xdr:rowOff>10507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27034</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85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81820</xdr:rowOff>
    </xdr:from>
    <xdr:to>
      <xdr:col>55</xdr:col>
      <xdr:colOff>50800</xdr:colOff>
      <xdr:row>38</xdr:row>
      <xdr:rowOff>11970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42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60247</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403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105313</xdr:rowOff>
    </xdr:from>
    <xdr:to>
      <xdr:col>50</xdr:col>
      <xdr:colOff>165100</xdr:colOff>
      <xdr:row>38</xdr:row>
      <xdr:rowOff>35463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448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26591</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541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76474</xdr:rowOff>
    </xdr:from>
    <xdr:to>
      <xdr:col>46</xdr:col>
      <xdr:colOff>38100</xdr:colOff>
      <xdr:row>38</xdr:row>
      <xdr:rowOff>6624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42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169201</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51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141351</xdr:rowOff>
    </xdr:from>
    <xdr:to>
      <xdr:col>41</xdr:col>
      <xdr:colOff>101600</xdr:colOff>
      <xdr:row>38</xdr:row>
      <xdr:rowOff>71501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485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62627</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577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146102</xdr:rowOff>
    </xdr:from>
    <xdr:to>
      <xdr:col>36</xdr:col>
      <xdr:colOff>165100</xdr:colOff>
      <xdr:row>36</xdr:row>
      <xdr:rowOff>76252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14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67379</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239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13463</xdr:rowOff>
    </xdr:from>
    <xdr:to>
      <xdr:col>54</xdr:col>
      <xdr:colOff>189865</xdr:colOff>
      <xdr:row>58</xdr:row>
      <xdr:rowOff>27599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57413"/>
          <a:ext cx="1270" cy="1214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31426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27599</xdr:rowOff>
    </xdr:from>
    <xdr:to>
      <xdr:col>55</xdr:col>
      <xdr:colOff>88900</xdr:colOff>
      <xdr:row>58</xdr:row>
      <xdr:rowOff>27599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7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131590</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3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13463</xdr:rowOff>
    </xdr:from>
    <xdr:to>
      <xdr:col>55</xdr:col>
      <xdr:colOff>88900</xdr:colOff>
      <xdr:row>51</xdr:row>
      <xdr:rowOff>13463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57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169715</xdr:rowOff>
    </xdr:from>
    <xdr:to>
      <xdr:col>55</xdr:col>
      <xdr:colOff>0</xdr:colOff>
      <xdr:row>57</xdr:row>
      <xdr:rowOff>21642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770915"/>
          <a:ext cx="838200" cy="23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4134</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433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152707</xdr:rowOff>
    </xdr:from>
    <xdr:to>
      <xdr:col>55</xdr:col>
      <xdr:colOff>50800</xdr:colOff>
      <xdr:row>56</xdr:row>
      <xdr:rowOff>82857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58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169715</xdr:rowOff>
    </xdr:from>
    <xdr:to>
      <xdr:col>50</xdr:col>
      <xdr:colOff>114300</xdr:colOff>
      <xdr:row>57</xdr:row>
      <xdr:rowOff>149909</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770915"/>
          <a:ext cx="889000" cy="15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8849</xdr:rowOff>
    </xdr:from>
    <xdr:to>
      <xdr:col>50</xdr:col>
      <xdr:colOff>165100</xdr:colOff>
      <xdr:row>56</xdr:row>
      <xdr:rowOff>110449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1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126976</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385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46386</xdr:rowOff>
    </xdr:from>
    <xdr:to>
      <xdr:col>45</xdr:col>
      <xdr:colOff>177800</xdr:colOff>
      <xdr:row>57</xdr:row>
      <xdr:rowOff>149909</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819036"/>
          <a:ext cx="889000" cy="103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39783</xdr:rowOff>
    </xdr:from>
    <xdr:to>
      <xdr:col>46</xdr:col>
      <xdr:colOff>38100</xdr:colOff>
      <xdr:row>56</xdr:row>
      <xdr:rowOff>141383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4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157910</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416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109685</xdr:rowOff>
    </xdr:from>
    <xdr:to>
      <xdr:col>41</xdr:col>
      <xdr:colOff>50800</xdr:colOff>
      <xdr:row>57</xdr:row>
      <xdr:rowOff>46386</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539435"/>
          <a:ext cx="889000" cy="27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162194</xdr:rowOff>
    </xdr:from>
    <xdr:to>
      <xdr:col>41</xdr:col>
      <xdr:colOff>101600</xdr:colOff>
      <xdr:row>56</xdr:row>
      <xdr:rowOff>92344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108871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36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8286</xdr:rowOff>
    </xdr:from>
    <xdr:to>
      <xdr:col>36</xdr:col>
      <xdr:colOff>165100</xdr:colOff>
      <xdr:row>56</xdr:row>
      <xdr:rowOff>109886</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101013</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70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142292</xdr:rowOff>
    </xdr:from>
    <xdr:to>
      <xdr:col>55</xdr:col>
      <xdr:colOff>50800</xdr:colOff>
      <xdr:row>57</xdr:row>
      <xdr:rowOff>72442</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743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120719</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72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118915</xdr:rowOff>
    </xdr:from>
    <xdr:to>
      <xdr:col>50</xdr:col>
      <xdr:colOff>165100</xdr:colOff>
      <xdr:row>57</xdr:row>
      <xdr:rowOff>49065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7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40192</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812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99109</xdr:rowOff>
    </xdr:from>
    <xdr:to>
      <xdr:col>46</xdr:col>
      <xdr:colOff>38100</xdr:colOff>
      <xdr:row>58</xdr:row>
      <xdr:rowOff>29259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871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20386</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964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167036</xdr:rowOff>
    </xdr:from>
    <xdr:to>
      <xdr:col>41</xdr:col>
      <xdr:colOff>101600</xdr:colOff>
      <xdr:row>57</xdr:row>
      <xdr:rowOff>97186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76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88313</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860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58885</xdr:rowOff>
    </xdr:from>
    <xdr:to>
      <xdr:col>36</xdr:col>
      <xdr:colOff>165100</xdr:colOff>
      <xdr:row>55</xdr:row>
      <xdr:rowOff>160485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48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5562</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263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1974</xdr:rowOff>
    </xdr:from>
    <xdr:to>
      <xdr:col>54</xdr:col>
      <xdr:colOff>189865</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74924"/>
          <a:ext cx="1270" cy="1468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120101</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5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1974</xdr:rowOff>
    </xdr:from>
    <xdr:to>
      <xdr:col>55</xdr:col>
      <xdr:colOff>88900</xdr:colOff>
      <xdr:row>71</xdr:row>
      <xdr:rowOff>1974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7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20414</xdr:rowOff>
    </xdr:from>
    <xdr:to>
      <xdr:col>55</xdr:col>
      <xdr:colOff>0</xdr:colOff>
      <xdr:row>79</xdr:row>
      <xdr:rowOff>36623</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564964"/>
          <a:ext cx="838200" cy="16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158205</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188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135328</xdr:rowOff>
    </xdr:from>
    <xdr:to>
      <xdr:col>55</xdr:col>
      <xdr:colOff>50800</xdr:colOff>
      <xdr:row>78</xdr:row>
      <xdr:rowOff>65478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36623</xdr:rowOff>
    </xdr:from>
    <xdr:to>
      <xdr:col>50</xdr:col>
      <xdr:colOff>114300</xdr:colOff>
      <xdr:row>79</xdr:row>
      <xdr:rowOff>70315</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581173"/>
          <a:ext cx="889000" cy="3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xdr:rowOff>
    </xdr:from>
    <xdr:to>
      <xdr:col>50</xdr:col>
      <xdr:colOff>165100</xdr:colOff>
      <xdr:row>78</xdr:row>
      <xdr:rowOff>113973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130500</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16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131035</xdr:rowOff>
    </xdr:from>
    <xdr:to>
      <xdr:col>45</xdr:col>
      <xdr:colOff>177800</xdr:colOff>
      <xdr:row>79</xdr:row>
      <xdr:rowOff>70315</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332685"/>
          <a:ext cx="889000" cy="282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18154</xdr:rowOff>
    </xdr:from>
    <xdr:to>
      <xdr:col>46</xdr:col>
      <xdr:colOff>38100</xdr:colOff>
      <xdr:row>78</xdr:row>
      <xdr:rowOff>119754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136281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16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57916</xdr:rowOff>
    </xdr:from>
    <xdr:to>
      <xdr:col>41</xdr:col>
      <xdr:colOff>50800</xdr:colOff>
      <xdr:row>77</xdr:row>
      <xdr:rowOff>131035</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2745216"/>
          <a:ext cx="889000" cy="587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122472</xdr:rowOff>
    </xdr:from>
    <xdr:to>
      <xdr:col>41</xdr:col>
      <xdr:colOff>101600</xdr:colOff>
      <xdr:row>78</xdr:row>
      <xdr:rowOff>52622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2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43749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41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99654</xdr:rowOff>
    </xdr:from>
    <xdr:to>
      <xdr:col>36</xdr:col>
      <xdr:colOff>165100</xdr:colOff>
      <xdr:row>78</xdr:row>
      <xdr:rowOff>29804</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20931</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39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141064</xdr:rowOff>
    </xdr:from>
    <xdr:to>
      <xdr:col>55</xdr:col>
      <xdr:colOff>50800</xdr:colOff>
      <xdr:row>79</xdr:row>
      <xdr:rowOff>71214</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514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55991</xdr:rowOff>
    </xdr:from>
    <xdr:ext cx="469744"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42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157273</xdr:rowOff>
    </xdr:from>
    <xdr:to>
      <xdr:col>50</xdr:col>
      <xdr:colOff>165100</xdr:colOff>
      <xdr:row>79</xdr:row>
      <xdr:rowOff>87423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530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78550</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04428" y="13623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19515</xdr:rowOff>
    </xdr:from>
    <xdr:to>
      <xdr:col>46</xdr:col>
      <xdr:colOff>38100</xdr:colOff>
      <xdr:row>79</xdr:row>
      <xdr:rowOff>121115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56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112242</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15428" y="13656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80235</xdr:rowOff>
    </xdr:from>
    <xdr:to>
      <xdr:col>41</xdr:col>
      <xdr:colOff>101600</xdr:colOff>
      <xdr:row>78</xdr:row>
      <xdr:rowOff>10385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28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26912</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3057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7116</xdr:rowOff>
    </xdr:from>
    <xdr:to>
      <xdr:col>36</xdr:col>
      <xdr:colOff>165100</xdr:colOff>
      <xdr:row>74</xdr:row>
      <xdr:rowOff>108716</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26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125243</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2469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108010</xdr:rowOff>
    </xdr:from>
    <xdr:to>
      <xdr:col>54</xdr:col>
      <xdr:colOff>189865</xdr:colOff>
      <xdr:row>97</xdr:row>
      <xdr:rowOff>147369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38510"/>
          <a:ext cx="1270" cy="1239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151196</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78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147369</xdr:rowOff>
    </xdr:from>
    <xdr:to>
      <xdr:col>55</xdr:col>
      <xdr:colOff>88900</xdr:colOff>
      <xdr:row>97</xdr:row>
      <xdr:rowOff>147369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77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54687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31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108010</xdr:rowOff>
    </xdr:from>
    <xdr:to>
      <xdr:col>55</xdr:col>
      <xdr:colOff>88900</xdr:colOff>
      <xdr:row>90</xdr:row>
      <xdr:rowOff>108010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25868</xdr:rowOff>
    </xdr:from>
    <xdr:to>
      <xdr:col>55</xdr:col>
      <xdr:colOff>0</xdr:colOff>
      <xdr:row>96</xdr:row>
      <xdr:rowOff>59347</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485068"/>
          <a:ext cx="838200" cy="3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160515</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276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137638</xdr:rowOff>
    </xdr:from>
    <xdr:to>
      <xdr:col>55</xdr:col>
      <xdr:colOff>50800</xdr:colOff>
      <xdr:row>96</xdr:row>
      <xdr:rowOff>67788</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42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25868</xdr:rowOff>
    </xdr:from>
    <xdr:to>
      <xdr:col>50</xdr:col>
      <xdr:colOff>114300</xdr:colOff>
      <xdr:row>97</xdr:row>
      <xdr:rowOff>35967</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485068"/>
          <a:ext cx="889000" cy="181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155789</xdr:rowOff>
    </xdr:from>
    <xdr:to>
      <xdr:col>50</xdr:col>
      <xdr:colOff>165100</xdr:colOff>
      <xdr:row>96</xdr:row>
      <xdr:rowOff>85939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4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77066</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536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35967</xdr:rowOff>
    </xdr:from>
    <xdr:to>
      <xdr:col>45</xdr:col>
      <xdr:colOff>177800</xdr:colOff>
      <xdr:row>97</xdr:row>
      <xdr:rowOff>81173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666617"/>
          <a:ext cx="889000" cy="45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17526</xdr:rowOff>
    </xdr:from>
    <xdr:to>
      <xdr:col>46</xdr:col>
      <xdr:colOff>38100</xdr:colOff>
      <xdr:row>96</xdr:row>
      <xdr:rowOff>119126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135653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25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81173</xdr:rowOff>
    </xdr:from>
    <xdr:to>
      <xdr:col>41</xdr:col>
      <xdr:colOff>50800</xdr:colOff>
      <xdr:row>97</xdr:row>
      <xdr:rowOff>92546</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711823"/>
          <a:ext cx="889000" cy="11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1924</xdr:rowOff>
    </xdr:from>
    <xdr:to>
      <xdr:col>41</xdr:col>
      <xdr:colOff>101600</xdr:colOff>
      <xdr:row>96</xdr:row>
      <xdr:rowOff>103524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4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120051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23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27019</xdr:rowOff>
    </xdr:from>
    <xdr:to>
      <xdr:col>36</xdr:col>
      <xdr:colOff>165100</xdr:colOff>
      <xdr:row>96</xdr:row>
      <xdr:rowOff>128619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48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145146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261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8547</xdr:rowOff>
    </xdr:from>
    <xdr:to>
      <xdr:col>55</xdr:col>
      <xdr:colOff>50800</xdr:colOff>
      <xdr:row>96</xdr:row>
      <xdr:rowOff>110147</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467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158424</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44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146518</xdr:rowOff>
    </xdr:from>
    <xdr:to>
      <xdr:col>50</xdr:col>
      <xdr:colOff>165100</xdr:colOff>
      <xdr:row>96</xdr:row>
      <xdr:rowOff>76668</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43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93195</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209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156617</xdr:rowOff>
    </xdr:from>
    <xdr:to>
      <xdr:col>46</xdr:col>
      <xdr:colOff>38100</xdr:colOff>
      <xdr:row>97</xdr:row>
      <xdr:rowOff>86767</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615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77894</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708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30373</xdr:rowOff>
    </xdr:from>
    <xdr:to>
      <xdr:col>41</xdr:col>
      <xdr:colOff>101600</xdr:colOff>
      <xdr:row>97</xdr:row>
      <xdr:rowOff>131973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661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123100</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753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41746</xdr:rowOff>
    </xdr:from>
    <xdr:to>
      <xdr:col>36</xdr:col>
      <xdr:colOff>165100</xdr:colOff>
      <xdr:row>97</xdr:row>
      <xdr:rowOff>143346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67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134473</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765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20175</xdr:rowOff>
    </xdr:from>
    <xdr:to>
      <xdr:col>85</xdr:col>
      <xdr:colOff>126364</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63675"/>
          <a:ext cx="1269" cy="1621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131824</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8183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138302</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3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20175</xdr:rowOff>
    </xdr:from>
    <xdr:to>
      <xdr:col>86</xdr:col>
      <xdr:colOff>25400</xdr:colOff>
      <xdr:row>30</xdr:row>
      <xdr:rowOff>20175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6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62071</xdr:rowOff>
    </xdr:from>
    <xdr:to>
      <xdr:col>85</xdr:col>
      <xdr:colOff>127000</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748621"/>
          <a:ext cx="838200" cy="36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49275</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64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26398</xdr:rowOff>
    </xdr:from>
    <xdr:to>
      <xdr:col>85</xdr:col>
      <xdr:colOff>177800</xdr:colOff>
      <xdr:row>39</xdr:row>
      <xdr:rowOff>127998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71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62071</xdr:rowOff>
    </xdr:from>
    <xdr:to>
      <xdr:col>81</xdr:col>
      <xdr:colOff>50800</xdr:colOff>
      <xdr:row>39</xdr:row>
      <xdr:rowOff>73981</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748621"/>
          <a:ext cx="889000" cy="1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22652</xdr:rowOff>
    </xdr:from>
    <xdr:to>
      <xdr:col>81</xdr:col>
      <xdr:colOff>101600</xdr:colOff>
      <xdr:row>39</xdr:row>
      <xdr:rowOff>124252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70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115379</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801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73798</xdr:rowOff>
    </xdr:from>
    <xdr:to>
      <xdr:col>76</xdr:col>
      <xdr:colOff>114300</xdr:colOff>
      <xdr:row>39</xdr:row>
      <xdr:rowOff>73981</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60348"/>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19190</xdr:rowOff>
    </xdr:from>
    <xdr:to>
      <xdr:col>76</xdr:col>
      <xdr:colOff>165100</xdr:colOff>
      <xdr:row>39</xdr:row>
      <xdr:rowOff>120790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7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137317</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48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73798</xdr:rowOff>
    </xdr:from>
    <xdr:to>
      <xdr:col>71</xdr:col>
      <xdr:colOff>177800</xdr:colOff>
      <xdr:row>39</xdr:row>
      <xdr:rowOff>93607</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760348"/>
          <a:ext cx="889000" cy="19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15212</xdr:rowOff>
    </xdr:from>
    <xdr:to>
      <xdr:col>72</xdr:col>
      <xdr:colOff>38100</xdr:colOff>
      <xdr:row>39</xdr:row>
      <xdr:rowOff>116812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70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133339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7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18001</xdr:rowOff>
    </xdr:from>
    <xdr:to>
      <xdr:col>67</xdr:col>
      <xdr:colOff>101600</xdr:colOff>
      <xdr:row>39</xdr:row>
      <xdr:rowOff>119601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70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136128</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47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4824</xdr:rowOff>
    </xdr:from>
    <xdr:ext cx="249299"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913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11271</xdr:rowOff>
    </xdr:from>
    <xdr:to>
      <xdr:col>81</xdr:col>
      <xdr:colOff>101600</xdr:colOff>
      <xdr:row>39</xdr:row>
      <xdr:rowOff>112871</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97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129398</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14111" y="6473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23181</xdr:rowOff>
    </xdr:from>
    <xdr:to>
      <xdr:col>76</xdr:col>
      <xdr:colOff>165100</xdr:colOff>
      <xdr:row>39</xdr:row>
      <xdr:rowOff>124781</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709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115908</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57428" y="6802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22998</xdr:rowOff>
    </xdr:from>
    <xdr:to>
      <xdr:col>72</xdr:col>
      <xdr:colOff>38100</xdr:colOff>
      <xdr:row>39</xdr:row>
      <xdr:rowOff>124598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70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115725</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68428" y="6802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42807</xdr:rowOff>
    </xdr:from>
    <xdr:to>
      <xdr:col>67</xdr:col>
      <xdr:colOff>101600</xdr:colOff>
      <xdr:row>39</xdr:row>
      <xdr:rowOff>144407</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72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135534</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79428" y="6822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165429</xdr:rowOff>
    </xdr:from>
    <xdr:to>
      <xdr:col>85</xdr:col>
      <xdr:colOff>126364</xdr:colOff>
      <xdr:row>78</xdr:row>
      <xdr:rowOff>65349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66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69176</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4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65349</xdr:rowOff>
    </xdr:from>
    <xdr:to>
      <xdr:col>86</xdr:col>
      <xdr:colOff>25400</xdr:colOff>
      <xdr:row>78</xdr:row>
      <xdr:rowOff>65349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3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112106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4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165429</xdr:rowOff>
    </xdr:from>
    <xdr:to>
      <xdr:col>86</xdr:col>
      <xdr:colOff>25400</xdr:colOff>
      <xdr:row>70</xdr:row>
      <xdr:rowOff>165429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6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119746</xdr:rowOff>
    </xdr:from>
    <xdr:to>
      <xdr:col>85</xdr:col>
      <xdr:colOff>127000</xdr:colOff>
      <xdr:row>77</xdr:row>
      <xdr:rowOff>125310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321396"/>
          <a:ext cx="838200" cy="5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62627</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264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84200</xdr:rowOff>
    </xdr:from>
    <xdr:to>
      <xdr:col>85</xdr:col>
      <xdr:colOff>177800</xdr:colOff>
      <xdr:row>78</xdr:row>
      <xdr:rowOff>14350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8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125310</xdr:rowOff>
    </xdr:from>
    <xdr:to>
      <xdr:col>81</xdr:col>
      <xdr:colOff>50800</xdr:colOff>
      <xdr:row>77</xdr:row>
      <xdr:rowOff>129966</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326960"/>
          <a:ext cx="889000" cy="4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83582</xdr:rowOff>
    </xdr:from>
    <xdr:to>
      <xdr:col>81</xdr:col>
      <xdr:colOff>101600</xdr:colOff>
      <xdr:row>78</xdr:row>
      <xdr:rowOff>13732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4859</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37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129966</xdr:rowOff>
    </xdr:from>
    <xdr:to>
      <xdr:col>76</xdr:col>
      <xdr:colOff>114300</xdr:colOff>
      <xdr:row>77</xdr:row>
      <xdr:rowOff>137122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331616"/>
          <a:ext cx="889000" cy="7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83063</xdr:rowOff>
    </xdr:from>
    <xdr:to>
      <xdr:col>76</xdr:col>
      <xdr:colOff>165100</xdr:colOff>
      <xdr:row>78</xdr:row>
      <xdr:rowOff>13213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4340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37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137122</xdr:rowOff>
    </xdr:from>
    <xdr:to>
      <xdr:col>71</xdr:col>
      <xdr:colOff>177800</xdr:colOff>
      <xdr:row>77</xdr:row>
      <xdr:rowOff>141849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338772"/>
          <a:ext cx="889000" cy="4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88832</xdr:rowOff>
    </xdr:from>
    <xdr:to>
      <xdr:col>72</xdr:col>
      <xdr:colOff>38100</xdr:colOff>
      <xdr:row>78</xdr:row>
      <xdr:rowOff>18982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10109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38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99155</xdr:rowOff>
    </xdr:from>
    <xdr:to>
      <xdr:col>67</xdr:col>
      <xdr:colOff>101600</xdr:colOff>
      <xdr:row>78</xdr:row>
      <xdr:rowOff>29305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20432</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39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68946</xdr:rowOff>
    </xdr:from>
    <xdr:to>
      <xdr:col>85</xdr:col>
      <xdr:colOff>177800</xdr:colOff>
      <xdr:row>77</xdr:row>
      <xdr:rowOff>170546</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270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28323</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058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74510</xdr:rowOff>
    </xdr:from>
    <xdr:to>
      <xdr:col>81</xdr:col>
      <xdr:colOff>101600</xdr:colOff>
      <xdr:row>78</xdr:row>
      <xdr:rowOff>4660</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27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21187</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051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79166</xdr:rowOff>
    </xdr:from>
    <xdr:to>
      <xdr:col>76</xdr:col>
      <xdr:colOff>165100</xdr:colOff>
      <xdr:row>78</xdr:row>
      <xdr:rowOff>9316</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280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25843</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056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86322</xdr:rowOff>
    </xdr:from>
    <xdr:to>
      <xdr:col>72</xdr:col>
      <xdr:colOff>38100</xdr:colOff>
      <xdr:row>78</xdr:row>
      <xdr:rowOff>16472</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28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32999</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063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91049</xdr:rowOff>
    </xdr:from>
    <xdr:to>
      <xdr:col>67</xdr:col>
      <xdr:colOff>101600</xdr:colOff>
      <xdr:row>78</xdr:row>
      <xdr:rowOff>21199</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292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37726</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067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163291</xdr:rowOff>
    </xdr:from>
    <xdr:to>
      <xdr:col>85</xdr:col>
      <xdr:colOff>126364</xdr:colOff>
      <xdr:row>99</xdr:row>
      <xdr:rowOff>42774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93791"/>
          <a:ext cx="1269" cy="1422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46601</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2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42774</xdr:rowOff>
    </xdr:from>
    <xdr:to>
      <xdr:col>86</xdr:col>
      <xdr:colOff>25400</xdr:colOff>
      <xdr:row>99</xdr:row>
      <xdr:rowOff>42774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1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109968</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3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163291</xdr:rowOff>
    </xdr:from>
    <xdr:to>
      <xdr:col>86</xdr:col>
      <xdr:colOff>25400</xdr:colOff>
      <xdr:row>90</xdr:row>
      <xdr:rowOff>163291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93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35023</xdr:rowOff>
    </xdr:from>
    <xdr:to>
      <xdr:col>85</xdr:col>
      <xdr:colOff>127000</xdr:colOff>
      <xdr:row>98</xdr:row>
      <xdr:rowOff>45327</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6837123"/>
          <a:ext cx="838200" cy="10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56289</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858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77862</xdr:rowOff>
    </xdr:from>
    <xdr:to>
      <xdr:col>85</xdr:col>
      <xdr:colOff>177800</xdr:colOff>
      <xdr:row>99</xdr:row>
      <xdr:rowOff>8012</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87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45216</xdr:rowOff>
    </xdr:from>
    <xdr:to>
      <xdr:col>81</xdr:col>
      <xdr:colOff>50800</xdr:colOff>
      <xdr:row>98</xdr:row>
      <xdr:rowOff>45327</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4592300" y="16847316"/>
          <a:ext cx="889000" cy="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79449</xdr:rowOff>
    </xdr:from>
    <xdr:to>
      <xdr:col>81</xdr:col>
      <xdr:colOff>101600</xdr:colOff>
      <xdr:row>99</xdr:row>
      <xdr:rowOff>9599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88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726</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97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45216</xdr:rowOff>
    </xdr:from>
    <xdr:to>
      <xdr:col>76</xdr:col>
      <xdr:colOff>114300</xdr:colOff>
      <xdr:row>98</xdr:row>
      <xdr:rowOff>62286</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3703300" y="16847316"/>
          <a:ext cx="889000" cy="17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81347</xdr:rowOff>
    </xdr:from>
    <xdr:to>
      <xdr:col>76</xdr:col>
      <xdr:colOff>165100</xdr:colOff>
      <xdr:row>99</xdr:row>
      <xdr:rowOff>11497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2624</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97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62286</xdr:rowOff>
    </xdr:from>
    <xdr:to>
      <xdr:col>71</xdr:col>
      <xdr:colOff>177800</xdr:colOff>
      <xdr:row>98</xdr:row>
      <xdr:rowOff>91489</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864386"/>
          <a:ext cx="889000" cy="29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72574</xdr:rowOff>
    </xdr:from>
    <xdr:to>
      <xdr:col>72</xdr:col>
      <xdr:colOff>38100</xdr:colOff>
      <xdr:row>99</xdr:row>
      <xdr:rowOff>2724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165301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96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104654</xdr:rowOff>
    </xdr:from>
    <xdr:to>
      <xdr:col>67</xdr:col>
      <xdr:colOff>101600</xdr:colOff>
      <xdr:row>99</xdr:row>
      <xdr:rowOff>34804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25931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99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155673</xdr:rowOff>
    </xdr:from>
    <xdr:to>
      <xdr:col>85</xdr:col>
      <xdr:colOff>177800</xdr:colOff>
      <xdr:row>98</xdr:row>
      <xdr:rowOff>85823</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78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7100</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637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165977</xdr:rowOff>
    </xdr:from>
    <xdr:to>
      <xdr:col>81</xdr:col>
      <xdr:colOff>101600</xdr:colOff>
      <xdr:row>98</xdr:row>
      <xdr:rowOff>96127</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796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112654</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6571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165866</xdr:rowOff>
    </xdr:from>
    <xdr:to>
      <xdr:col>76</xdr:col>
      <xdr:colOff>165100</xdr:colOff>
      <xdr:row>98</xdr:row>
      <xdr:rowOff>96016</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796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112543</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6571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11486</xdr:rowOff>
    </xdr:from>
    <xdr:to>
      <xdr:col>72</xdr:col>
      <xdr:colOff>38100</xdr:colOff>
      <xdr:row>98</xdr:row>
      <xdr:rowOff>113086</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81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129613</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588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40689</xdr:rowOff>
    </xdr:from>
    <xdr:to>
      <xdr:col>67</xdr:col>
      <xdr:colOff>101600</xdr:colOff>
      <xdr:row>98</xdr:row>
      <xdr:rowOff>142289</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84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158816</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6618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13088</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328038"/>
          <a:ext cx="1269" cy="1457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131215</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10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13088</xdr:rowOff>
    </xdr:from>
    <xdr:to>
      <xdr:col>116</xdr:col>
      <xdr:colOff>152400</xdr:colOff>
      <xdr:row>31</xdr:row>
      <xdr:rowOff>13088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3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109230</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52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86353</xdr:rowOff>
    </xdr:from>
    <xdr:to>
      <xdr:col>116</xdr:col>
      <xdr:colOff>114300</xdr:colOff>
      <xdr:row>39</xdr:row>
      <xdr:rowOff>16503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71918</xdr:rowOff>
    </xdr:from>
    <xdr:to>
      <xdr:col>112</xdr:col>
      <xdr:colOff>38100</xdr:colOff>
      <xdr:row>39</xdr:row>
      <xdr:rowOff>2068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8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18595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362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93929</xdr:rowOff>
    </xdr:from>
    <xdr:to>
      <xdr:col>107</xdr:col>
      <xdr:colOff>101600</xdr:colOff>
      <xdr:row>39</xdr:row>
      <xdr:rowOff>24079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40606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384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101016</xdr:rowOff>
    </xdr:from>
    <xdr:to>
      <xdr:col>102</xdr:col>
      <xdr:colOff>165100</xdr:colOff>
      <xdr:row>39</xdr:row>
      <xdr:rowOff>31166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47693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39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91708</xdr:rowOff>
    </xdr:from>
    <xdr:to>
      <xdr:col>98</xdr:col>
      <xdr:colOff>38100</xdr:colOff>
      <xdr:row>39</xdr:row>
      <xdr:rowOff>21858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38385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38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99078</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71578"/>
          <a:ext cx="1269" cy="1488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45755</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44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99078</xdr:rowOff>
    </xdr:from>
    <xdr:to>
      <xdr:col>116</xdr:col>
      <xdr:colOff>152400</xdr:colOff>
      <xdr:row>50</xdr:row>
      <xdr:rowOff>99078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7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129181</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1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106304</xdr:rowOff>
    </xdr:from>
    <xdr:to>
      <xdr:col>116</xdr:col>
      <xdr:colOff>114300</xdr:colOff>
      <xdr:row>59</xdr:row>
      <xdr:rowOff>36454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119190</xdr:rowOff>
    </xdr:from>
    <xdr:to>
      <xdr:col>112</xdr:col>
      <xdr:colOff>38100</xdr:colOff>
      <xdr:row>59</xdr:row>
      <xdr:rowOff>49340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65867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3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30635</xdr:rowOff>
    </xdr:from>
    <xdr:to>
      <xdr:col>107</xdr:col>
      <xdr:colOff>50800</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146185"/>
          <a:ext cx="889000" cy="1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119997</xdr:rowOff>
    </xdr:from>
    <xdr:to>
      <xdr:col>107</xdr:col>
      <xdr:colOff>101600</xdr:colOff>
      <xdr:row>59</xdr:row>
      <xdr:rowOff>50147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66674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3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30635</xdr:rowOff>
    </xdr:from>
    <xdr:to>
      <xdr:col>102</xdr:col>
      <xdr:colOff>114300</xdr:colOff>
      <xdr:row>59</xdr:row>
      <xdr:rowOff>30932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10146185"/>
          <a:ext cx="889000" cy="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122344</xdr:rowOff>
    </xdr:from>
    <xdr:to>
      <xdr:col>102</xdr:col>
      <xdr:colOff>165100</xdr:colOff>
      <xdr:row>59</xdr:row>
      <xdr:rowOff>52494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6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69021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41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117185</xdr:rowOff>
    </xdr:from>
    <xdr:to>
      <xdr:col>98</xdr:col>
      <xdr:colOff>38100</xdr:colOff>
      <xdr:row>59</xdr:row>
      <xdr:rowOff>47335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6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63862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3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84731</xdr:rowOff>
    </xdr:from>
    <xdr:ext cx="249299"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88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151285</xdr:rowOff>
    </xdr:from>
    <xdr:to>
      <xdr:col>102</xdr:col>
      <xdr:colOff>165100</xdr:colOff>
      <xdr:row>59</xdr:row>
      <xdr:rowOff>81435</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9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72562</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1018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151582</xdr:rowOff>
    </xdr:from>
    <xdr:to>
      <xdr:col>98</xdr:col>
      <xdr:colOff>38100</xdr:colOff>
      <xdr:row>59</xdr:row>
      <xdr:rowOff>81732</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95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72859</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10188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145606</xdr:rowOff>
    </xdr:from>
    <xdr:to>
      <xdr:col>116</xdr:col>
      <xdr:colOff>62864</xdr:colOff>
      <xdr:row>77</xdr:row>
      <xdr:rowOff>158311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47106"/>
          <a:ext cx="1269" cy="1212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162138</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36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158311</xdr:rowOff>
    </xdr:from>
    <xdr:to>
      <xdr:col>116</xdr:col>
      <xdr:colOff>152400</xdr:colOff>
      <xdr:row>77</xdr:row>
      <xdr:rowOff>158311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35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92283</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2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145606</xdr:rowOff>
    </xdr:from>
    <xdr:to>
      <xdr:col>116</xdr:col>
      <xdr:colOff>152400</xdr:colOff>
      <xdr:row>70</xdr:row>
      <xdr:rowOff>145606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4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54908</xdr:rowOff>
    </xdr:from>
    <xdr:to>
      <xdr:col>116</xdr:col>
      <xdr:colOff>63500</xdr:colOff>
      <xdr:row>73</xdr:row>
      <xdr:rowOff>120345</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1323300" y="12570758"/>
          <a:ext cx="838200" cy="65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129601</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816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151174</xdr:rowOff>
    </xdr:from>
    <xdr:to>
      <xdr:col>116</xdr:col>
      <xdr:colOff>114300</xdr:colOff>
      <xdr:row>75</xdr:row>
      <xdr:rowOff>81324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3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137338</xdr:rowOff>
    </xdr:from>
    <xdr:to>
      <xdr:col>111</xdr:col>
      <xdr:colOff>177800</xdr:colOff>
      <xdr:row>73</xdr:row>
      <xdr:rowOff>54908</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0434300" y="12481738"/>
          <a:ext cx="889000" cy="89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136639</xdr:rowOff>
    </xdr:from>
    <xdr:to>
      <xdr:col>112</xdr:col>
      <xdr:colOff>38100</xdr:colOff>
      <xdr:row>75</xdr:row>
      <xdr:rowOff>66789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57916</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916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137338</xdr:rowOff>
    </xdr:from>
    <xdr:to>
      <xdr:col>107</xdr:col>
      <xdr:colOff>50800</xdr:colOff>
      <xdr:row>74</xdr:row>
      <xdr:rowOff>10331</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2481738"/>
          <a:ext cx="889000" cy="215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170149</xdr:rowOff>
    </xdr:from>
    <xdr:to>
      <xdr:col>107</xdr:col>
      <xdr:colOff>101600</xdr:colOff>
      <xdr:row>75</xdr:row>
      <xdr:rowOff>100299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5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91426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95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144234</xdr:rowOff>
    </xdr:from>
    <xdr:to>
      <xdr:col>102</xdr:col>
      <xdr:colOff>114300</xdr:colOff>
      <xdr:row>74</xdr:row>
      <xdr:rowOff>10331</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8656300" y="12660084"/>
          <a:ext cx="889000" cy="37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8719</xdr:rowOff>
    </xdr:from>
    <xdr:to>
      <xdr:col>102</xdr:col>
      <xdr:colOff>165100</xdr:colOff>
      <xdr:row>75</xdr:row>
      <xdr:rowOff>110319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67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101446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960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45238</xdr:rowOff>
    </xdr:from>
    <xdr:to>
      <xdr:col>98</xdr:col>
      <xdr:colOff>38100</xdr:colOff>
      <xdr:row>75</xdr:row>
      <xdr:rowOff>146838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137965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99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69545</xdr:rowOff>
    </xdr:from>
    <xdr:to>
      <xdr:col>116</xdr:col>
      <xdr:colOff>114300</xdr:colOff>
      <xdr:row>73</xdr:row>
      <xdr:rowOff>171145</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58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92422</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436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4108</xdr:rowOff>
    </xdr:from>
    <xdr:to>
      <xdr:col>112</xdr:col>
      <xdr:colOff>38100</xdr:colOff>
      <xdr:row>73</xdr:row>
      <xdr:rowOff>105708</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519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122235</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229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86538</xdr:rowOff>
    </xdr:from>
    <xdr:to>
      <xdr:col>107</xdr:col>
      <xdr:colOff>101600</xdr:colOff>
      <xdr:row>73</xdr:row>
      <xdr:rowOff>16688</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430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33215</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2206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130981</xdr:rowOff>
    </xdr:from>
    <xdr:to>
      <xdr:col>102</xdr:col>
      <xdr:colOff>165100</xdr:colOff>
      <xdr:row>74</xdr:row>
      <xdr:rowOff>61131</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646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77658</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2422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93434</xdr:rowOff>
    </xdr:from>
    <xdr:to>
      <xdr:col>98</xdr:col>
      <xdr:colOff>38100</xdr:colOff>
      <xdr:row>74</xdr:row>
      <xdr:rowOff>23584</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609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40111</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384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89</xdr:row>
      <xdr:rowOff>92727</xdr:rowOff>
    </xdr:from>
    <xdr:ext cx="46717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820821" y="1535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34353</xdr:rowOff>
    </xdr:from>
    <xdr:to>
      <xdr:col>116</xdr:col>
      <xdr:colOff>62864</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flipV="1">
          <a:off x="22159595" y="15464853"/>
          <a:ext cx="1269" cy="155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91267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7064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152480</xdr:rowOff>
    </xdr:from>
    <xdr:ext cx="469744"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24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34353</xdr:rowOff>
    </xdr:from>
    <xdr:to>
      <xdr:col>116</xdr:col>
      <xdr:colOff>152400</xdr:colOff>
      <xdr:row>90</xdr:row>
      <xdr:rowOff>34353</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546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8717</xdr:rowOff>
    </xdr:from>
    <xdr:ext cx="313932"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810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157290</xdr:rowOff>
    </xdr:from>
    <xdr:to>
      <xdr:col>116</xdr:col>
      <xdr:colOff>114300</xdr:colOff>
      <xdr:row>99</xdr:row>
      <xdr:rowOff>87440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95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156527</xdr:rowOff>
    </xdr:from>
    <xdr:to>
      <xdr:col>112</xdr:col>
      <xdr:colOff>38100</xdr:colOff>
      <xdr:row>99</xdr:row>
      <xdr:rowOff>86677</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958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103204</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66333" y="167338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156147</xdr:rowOff>
    </xdr:from>
    <xdr:to>
      <xdr:col>107</xdr:col>
      <xdr:colOff>101600</xdr:colOff>
      <xdr:row>99</xdr:row>
      <xdr:rowOff>86297</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95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102824</xdr:rowOff>
    </xdr:from>
    <xdr:ext cx="313932"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77333" y="16733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155575</xdr:rowOff>
    </xdr:from>
    <xdr:to>
      <xdr:col>102</xdr:col>
      <xdr:colOff>165100</xdr:colOff>
      <xdr:row>99</xdr:row>
      <xdr:rowOff>85725</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95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102252</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88333" y="16732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154812</xdr:rowOff>
    </xdr:from>
    <xdr:to>
      <xdr:col>98</xdr:col>
      <xdr:colOff>38100</xdr:colOff>
      <xdr:row>99</xdr:row>
      <xdr:rowOff>84962</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956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101489</xdr:rowOff>
    </xdr:from>
    <xdr:ext cx="313932"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99333" y="167321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135717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937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おける住民一人当たりのコストについて、４つの有人離島をはじめ、集落が点在する本市の地理的な事情から、診療所及び保育所などの公共施設に相応の職員配置が不可欠であり、類似団体内平均値より高い水準となっている。</a:t>
          </a:r>
        </a:p>
        <a:p>
          <a:r>
            <a:rPr kumimoji="1" lang="ja-JP" altLang="en-US" sz="1300">
              <a:latin typeface="ＭＳ Ｐゴシック" panose="020B0600070205080204" pitchFamily="50" charset="-128"/>
              <a:ea typeface="ＭＳ Ｐゴシック" panose="020B0600070205080204" pitchFamily="50" charset="-128"/>
            </a:rPr>
            <a:t>・扶助費について、定額減税調整給付金給付事業の実施により、前年度と同様に一時的な増嵩であるものの、障害者福祉費、生活保護費、児童手当の増加が見込まれることから、引き続き動向を注視する必要がある。</a:t>
          </a:r>
        </a:p>
        <a:p>
          <a:r>
            <a:rPr kumimoji="1" lang="ja-JP" altLang="en-US" sz="1300">
              <a:latin typeface="ＭＳ Ｐゴシック" panose="020B0600070205080204" pitchFamily="50" charset="-128"/>
              <a:ea typeface="ＭＳ Ｐゴシック" panose="020B0600070205080204" pitchFamily="50" charset="-128"/>
            </a:rPr>
            <a:t>・普通建設事業費は、前年度比では減少したが、施設の老朽化対応など不可欠な事業も見込まれることから、優先度を見極めながら計画的に実施し、年度間の平準化を図る。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三重県鳥羽市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16,424
15,912
107.34
13,899,960
13,311,778
585,822
6,806,143
9,939,844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170561</xdr:rowOff>
    </xdr:from>
    <xdr:to>
      <xdr:col>24</xdr:col>
      <xdr:colOff>62865</xdr:colOff>
      <xdr:row>39</xdr:row>
      <xdr:rowOff>131890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14061"/>
          <a:ext cx="1270" cy="150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135717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2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131890</xdr:rowOff>
    </xdr:from>
    <xdr:to>
      <xdr:col>24</xdr:col>
      <xdr:colOff>152400</xdr:colOff>
      <xdr:row>39</xdr:row>
      <xdr:rowOff>131890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81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117238</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8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170561</xdr:rowOff>
    </xdr:from>
    <xdr:to>
      <xdr:col>24</xdr:col>
      <xdr:colOff>152400</xdr:colOff>
      <xdr:row>30</xdr:row>
      <xdr:rowOff>170561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1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97409</xdr:rowOff>
    </xdr:from>
    <xdr:to>
      <xdr:col>24</xdr:col>
      <xdr:colOff>63500</xdr:colOff>
      <xdr:row>35</xdr:row>
      <xdr:rowOff>102362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926709"/>
          <a:ext cx="838200" cy="176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51706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395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73279</xdr:rowOff>
    </xdr:from>
    <xdr:to>
      <xdr:col>24</xdr:col>
      <xdr:colOff>114300</xdr:colOff>
      <xdr:row>38</xdr:row>
      <xdr:rowOff>3429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4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49593</xdr:rowOff>
    </xdr:from>
    <xdr:to>
      <xdr:col>19</xdr:col>
      <xdr:colOff>177800</xdr:colOff>
      <xdr:row>35</xdr:row>
      <xdr:rowOff>102362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050343"/>
          <a:ext cx="889000" cy="52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104711</xdr:rowOff>
    </xdr:from>
    <xdr:to>
      <xdr:col>20</xdr:col>
      <xdr:colOff>38100</xdr:colOff>
      <xdr:row>38</xdr:row>
      <xdr:rowOff>34861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4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25988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541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49593</xdr:rowOff>
    </xdr:from>
    <xdr:to>
      <xdr:col>15</xdr:col>
      <xdr:colOff>50800</xdr:colOff>
      <xdr:row>35</xdr:row>
      <xdr:rowOff>84646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050343"/>
          <a:ext cx="889000" cy="35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127953</xdr:rowOff>
    </xdr:from>
    <xdr:to>
      <xdr:col>15</xdr:col>
      <xdr:colOff>101600</xdr:colOff>
      <xdr:row>38</xdr:row>
      <xdr:rowOff>58103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47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49230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564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84646</xdr:rowOff>
    </xdr:from>
    <xdr:to>
      <xdr:col>10</xdr:col>
      <xdr:colOff>114300</xdr:colOff>
      <xdr:row>35</xdr:row>
      <xdr:rowOff>142558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085396"/>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138621</xdr:rowOff>
    </xdr:from>
    <xdr:to>
      <xdr:col>10</xdr:col>
      <xdr:colOff>165100</xdr:colOff>
      <xdr:row>38</xdr:row>
      <xdr:rowOff>68771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48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59897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57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163767</xdr:rowOff>
    </xdr:from>
    <xdr:to>
      <xdr:col>6</xdr:col>
      <xdr:colOff>38100</xdr:colOff>
      <xdr:row>38</xdr:row>
      <xdr:rowOff>93917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50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85044</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600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46609</xdr:rowOff>
    </xdr:from>
    <xdr:to>
      <xdr:col>24</xdr:col>
      <xdr:colOff>114300</xdr:colOff>
      <xdr:row>34</xdr:row>
      <xdr:rowOff>148209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75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69486</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27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51562</xdr:rowOff>
    </xdr:from>
    <xdr:to>
      <xdr:col>20</xdr:col>
      <xdr:colOff>38100</xdr:colOff>
      <xdr:row>35</xdr:row>
      <xdr:rowOff>153162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52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169689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27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170243</xdr:rowOff>
    </xdr:from>
    <xdr:to>
      <xdr:col>15</xdr:col>
      <xdr:colOff>101600</xdr:colOff>
      <xdr:row>35</xdr:row>
      <xdr:rowOff>100393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99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116920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74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33846</xdr:rowOff>
    </xdr:from>
    <xdr:to>
      <xdr:col>10</xdr:col>
      <xdr:colOff>165100</xdr:colOff>
      <xdr:row>35</xdr:row>
      <xdr:rowOff>135446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34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151973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0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91758</xdr:rowOff>
    </xdr:from>
    <xdr:to>
      <xdr:col>6</xdr:col>
      <xdr:colOff>38100</xdr:colOff>
      <xdr:row>36</xdr:row>
      <xdr:rowOff>21908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9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38435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867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67564</xdr:rowOff>
    </xdr:from>
    <xdr:to>
      <xdr:col>24</xdr:col>
      <xdr:colOff>62865</xdr:colOff>
      <xdr:row>58</xdr:row>
      <xdr:rowOff>156214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40064"/>
          <a:ext cx="1270" cy="1460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160041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156214</xdr:rowOff>
    </xdr:from>
    <xdr:to>
      <xdr:col>24</xdr:col>
      <xdr:colOff>152400</xdr:colOff>
      <xdr:row>58</xdr:row>
      <xdr:rowOff>156214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0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14241</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152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1,196,800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67564</xdr:rowOff>
    </xdr:from>
    <xdr:to>
      <xdr:col>24</xdr:col>
      <xdr:colOff>152400</xdr:colOff>
      <xdr:row>50</xdr:row>
      <xdr:rowOff>67564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4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135055</xdr:rowOff>
    </xdr:from>
    <xdr:to>
      <xdr:col>24</xdr:col>
      <xdr:colOff>63500</xdr:colOff>
      <xdr:row>57</xdr:row>
      <xdr:rowOff>156721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07705"/>
          <a:ext cx="838200" cy="21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136871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9095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158444</xdr:rowOff>
    </xdr:from>
    <xdr:to>
      <xdr:col>24</xdr:col>
      <xdr:colOff>114300</xdr:colOff>
      <xdr:row>58</xdr:row>
      <xdr:rowOff>88594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152416</xdr:rowOff>
    </xdr:from>
    <xdr:to>
      <xdr:col>19</xdr:col>
      <xdr:colOff>177800</xdr:colOff>
      <xdr:row>57</xdr:row>
      <xdr:rowOff>156721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25066"/>
          <a:ext cx="889000" cy="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165064</xdr:rowOff>
    </xdr:from>
    <xdr:to>
      <xdr:col>20</xdr:col>
      <xdr:colOff>38100</xdr:colOff>
      <xdr:row>58</xdr:row>
      <xdr:rowOff>95214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86341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10030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152416</xdr:rowOff>
    </xdr:from>
    <xdr:to>
      <xdr:col>15</xdr:col>
      <xdr:colOff>50800</xdr:colOff>
      <xdr:row>58</xdr:row>
      <xdr:rowOff>11618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925066"/>
          <a:ext cx="889000" cy="30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169532</xdr:rowOff>
    </xdr:from>
    <xdr:to>
      <xdr:col>15</xdr:col>
      <xdr:colOff>101600</xdr:colOff>
      <xdr:row>58</xdr:row>
      <xdr:rowOff>99682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90809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1003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83783</xdr:rowOff>
    </xdr:from>
    <xdr:to>
      <xdr:col>10</xdr:col>
      <xdr:colOff>114300</xdr:colOff>
      <xdr:row>58</xdr:row>
      <xdr:rowOff>11618</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856433"/>
          <a:ext cx="889000" cy="99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166026</xdr:rowOff>
    </xdr:from>
    <xdr:to>
      <xdr:col>10</xdr:col>
      <xdr:colOff>165100</xdr:colOff>
      <xdr:row>58</xdr:row>
      <xdr:rowOff>96176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87303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1003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68942</xdr:rowOff>
    </xdr:from>
    <xdr:to>
      <xdr:col>6</xdr:col>
      <xdr:colOff>38100</xdr:colOff>
      <xdr:row>57</xdr:row>
      <xdr:rowOff>170542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161669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934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84255</xdr:rowOff>
    </xdr:from>
    <xdr:to>
      <xdr:col>24</xdr:col>
      <xdr:colOff>114300</xdr:colOff>
      <xdr:row>58</xdr:row>
      <xdr:rowOff>14405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56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107132</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08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105921</xdr:rowOff>
    </xdr:from>
    <xdr:to>
      <xdr:col>20</xdr:col>
      <xdr:colOff>38100</xdr:colOff>
      <xdr:row>58</xdr:row>
      <xdr:rowOff>36071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78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52598</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653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101616</xdr:rowOff>
    </xdr:from>
    <xdr:to>
      <xdr:col>15</xdr:col>
      <xdr:colOff>101600</xdr:colOff>
      <xdr:row>58</xdr:row>
      <xdr:rowOff>31766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7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48293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649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132268</xdr:rowOff>
    </xdr:from>
    <xdr:to>
      <xdr:col>10</xdr:col>
      <xdr:colOff>165100</xdr:colOff>
      <xdr:row>58</xdr:row>
      <xdr:rowOff>62418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04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78945</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680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32983</xdr:rowOff>
    </xdr:from>
    <xdr:to>
      <xdr:col>6</xdr:col>
      <xdr:colOff>38100</xdr:colOff>
      <xdr:row>57</xdr:row>
      <xdr:rowOff>134583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05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151110</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580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18304</xdr:rowOff>
    </xdr:from>
    <xdr:to>
      <xdr:col>24</xdr:col>
      <xdr:colOff>62865</xdr:colOff>
      <xdr:row>78</xdr:row>
      <xdr:rowOff>54899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91254"/>
          <a:ext cx="1270" cy="123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58726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3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54899</xdr:rowOff>
    </xdr:from>
    <xdr:to>
      <xdr:col>24</xdr:col>
      <xdr:colOff>152400</xdr:colOff>
      <xdr:row>78</xdr:row>
      <xdr:rowOff>54899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27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136431</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6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544,673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18304</xdr:rowOff>
    </xdr:from>
    <xdr:to>
      <xdr:col>24</xdr:col>
      <xdr:colOff>152400</xdr:colOff>
      <xdr:row>71</xdr:row>
      <xdr:rowOff>18304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9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27457</xdr:rowOff>
    </xdr:from>
    <xdr:to>
      <xdr:col>24</xdr:col>
      <xdr:colOff>63500</xdr:colOff>
      <xdr:row>77</xdr:row>
      <xdr:rowOff>36778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229107"/>
          <a:ext cx="838200" cy="9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162324</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21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139447</xdr:rowOff>
    </xdr:from>
    <xdr:to>
      <xdr:col>24</xdr:col>
      <xdr:colOff>114300</xdr:colOff>
      <xdr:row>77</xdr:row>
      <xdr:rowOff>69597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6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36778</xdr:rowOff>
    </xdr:from>
    <xdr:to>
      <xdr:col>19</xdr:col>
      <xdr:colOff>177800</xdr:colOff>
      <xdr:row>77</xdr:row>
      <xdr:rowOff>112530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238428"/>
          <a:ext cx="889000" cy="75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169994</xdr:rowOff>
    </xdr:from>
    <xdr:to>
      <xdr:col>20</xdr:col>
      <xdr:colOff>38100</xdr:colOff>
      <xdr:row>77</xdr:row>
      <xdr:rowOff>100144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0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91271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292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110370</xdr:rowOff>
    </xdr:from>
    <xdr:to>
      <xdr:col>15</xdr:col>
      <xdr:colOff>50800</xdr:colOff>
      <xdr:row>77</xdr:row>
      <xdr:rowOff>112530</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312020"/>
          <a:ext cx="889000" cy="2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39026</xdr:rowOff>
    </xdr:from>
    <xdr:to>
      <xdr:col>15</xdr:col>
      <xdr:colOff>101600</xdr:colOff>
      <xdr:row>77</xdr:row>
      <xdr:rowOff>140626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157153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15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110370</xdr:rowOff>
    </xdr:from>
    <xdr:to>
      <xdr:col>10</xdr:col>
      <xdr:colOff>114300</xdr:colOff>
      <xdr:row>78</xdr:row>
      <xdr:rowOff>25057</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12020"/>
          <a:ext cx="889000" cy="86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10209</xdr:rowOff>
    </xdr:from>
    <xdr:to>
      <xdr:col>10</xdr:col>
      <xdr:colOff>165100</xdr:colOff>
      <xdr:row>77</xdr:row>
      <xdr:rowOff>111809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1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128336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87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101212</xdr:rowOff>
    </xdr:from>
    <xdr:to>
      <xdr:col>6</xdr:col>
      <xdr:colOff>38100</xdr:colOff>
      <xdr:row>78</xdr:row>
      <xdr:rowOff>31362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47889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78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148107</xdr:rowOff>
    </xdr:from>
    <xdr:to>
      <xdr:col>24</xdr:col>
      <xdr:colOff>114300</xdr:colOff>
      <xdr:row>77</xdr:row>
      <xdr:rowOff>78257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178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126534</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156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157428</xdr:rowOff>
    </xdr:from>
    <xdr:to>
      <xdr:col>20</xdr:col>
      <xdr:colOff>38100</xdr:colOff>
      <xdr:row>77</xdr:row>
      <xdr:rowOff>87578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18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104105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962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61730</xdr:rowOff>
    </xdr:from>
    <xdr:to>
      <xdr:col>15</xdr:col>
      <xdr:colOff>101600</xdr:colOff>
      <xdr:row>77</xdr:row>
      <xdr:rowOff>163330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6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154457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356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59570</xdr:rowOff>
    </xdr:from>
    <xdr:to>
      <xdr:col>10</xdr:col>
      <xdr:colOff>165100</xdr:colOff>
      <xdr:row>77</xdr:row>
      <xdr:rowOff>161170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152297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353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145707</xdr:rowOff>
    </xdr:from>
    <xdr:to>
      <xdr:col>6</xdr:col>
      <xdr:colOff>38100</xdr:colOff>
      <xdr:row>78</xdr:row>
      <xdr:rowOff>75857</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4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66984</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440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96</xdr:row>
      <xdr:rowOff>144434</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94</xdr:row>
      <xdr:rowOff>160763</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93</xdr:row>
      <xdr:rowOff>5641</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28029</xdr:rowOff>
    </xdr:from>
    <xdr:to>
      <xdr:col>24</xdr:col>
      <xdr:colOff>62865</xdr:colOff>
      <xdr:row>99</xdr:row>
      <xdr:rowOff>89841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58529"/>
          <a:ext cx="1270" cy="1604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130772</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710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89841</xdr:rowOff>
    </xdr:from>
    <xdr:to>
      <xdr:col>24</xdr:col>
      <xdr:colOff>152400</xdr:colOff>
      <xdr:row>99</xdr:row>
      <xdr:rowOff>89841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706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146156</xdr:rowOff>
    </xdr:from>
    <xdr:ext cx="690189"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337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28029</xdr:rowOff>
    </xdr:from>
    <xdr:to>
      <xdr:col>24</xdr:col>
      <xdr:colOff>152400</xdr:colOff>
      <xdr:row>90</xdr:row>
      <xdr:rowOff>28029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5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71326</xdr:rowOff>
    </xdr:from>
    <xdr:to>
      <xdr:col>24</xdr:col>
      <xdr:colOff>63500</xdr:colOff>
      <xdr:row>99</xdr:row>
      <xdr:rowOff>71873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3797300" y="17044876"/>
          <a:ext cx="838200" cy="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3771</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977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25344</xdr:rowOff>
    </xdr:from>
    <xdr:to>
      <xdr:col>24</xdr:col>
      <xdr:colOff>114300</xdr:colOff>
      <xdr:row>99</xdr:row>
      <xdr:rowOff>126944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99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70692</xdr:rowOff>
    </xdr:from>
    <xdr:to>
      <xdr:col>19</xdr:col>
      <xdr:colOff>177800</xdr:colOff>
      <xdr:row>99</xdr:row>
      <xdr:rowOff>71873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908300" y="17044242"/>
          <a:ext cx="889000" cy="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99</xdr:row>
      <xdr:rowOff>25888</xdr:rowOff>
    </xdr:from>
    <xdr:to>
      <xdr:col>20</xdr:col>
      <xdr:colOff>38100</xdr:colOff>
      <xdr:row>99</xdr:row>
      <xdr:rowOff>127488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99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118615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7092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70692</xdr:rowOff>
    </xdr:from>
    <xdr:to>
      <xdr:col>15</xdr:col>
      <xdr:colOff>50800</xdr:colOff>
      <xdr:row>99</xdr:row>
      <xdr:rowOff>71005</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7044242"/>
          <a:ext cx="889000" cy="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26574</xdr:rowOff>
    </xdr:from>
    <xdr:to>
      <xdr:col>15</xdr:col>
      <xdr:colOff>101600</xdr:colOff>
      <xdr:row>99</xdr:row>
      <xdr:rowOff>128174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70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119301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709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71005</xdr:rowOff>
    </xdr:from>
    <xdr:to>
      <xdr:col>10</xdr:col>
      <xdr:colOff>114300</xdr:colOff>
      <xdr:row>99</xdr:row>
      <xdr:rowOff>74231</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7044555"/>
          <a:ext cx="889000" cy="3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26995</xdr:rowOff>
    </xdr:from>
    <xdr:to>
      <xdr:col>10</xdr:col>
      <xdr:colOff>165100</xdr:colOff>
      <xdr:row>99</xdr:row>
      <xdr:rowOff>128595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700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119722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709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29462</xdr:rowOff>
    </xdr:from>
    <xdr:to>
      <xdr:col>6</xdr:col>
      <xdr:colOff>38100</xdr:colOff>
      <xdr:row>99</xdr:row>
      <xdr:rowOff>131062</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70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122189</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709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20526</xdr:rowOff>
    </xdr:from>
    <xdr:to>
      <xdr:col>24</xdr:col>
      <xdr:colOff>114300</xdr:colOff>
      <xdr:row>99</xdr:row>
      <xdr:rowOff>122126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994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151353</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782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21073</xdr:rowOff>
    </xdr:from>
    <xdr:to>
      <xdr:col>20</xdr:col>
      <xdr:colOff>38100</xdr:colOff>
      <xdr:row>99</xdr:row>
      <xdr:rowOff>122673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994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139200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769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19892</xdr:rowOff>
    </xdr:from>
    <xdr:to>
      <xdr:col>15</xdr:col>
      <xdr:colOff>101600</xdr:colOff>
      <xdr:row>99</xdr:row>
      <xdr:rowOff>121492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99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138019</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768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20205</xdr:rowOff>
    </xdr:from>
    <xdr:to>
      <xdr:col>10</xdr:col>
      <xdr:colOff>165100</xdr:colOff>
      <xdr:row>99</xdr:row>
      <xdr:rowOff>121805</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99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138332</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76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23431</xdr:rowOff>
    </xdr:from>
    <xdr:to>
      <xdr:col>6</xdr:col>
      <xdr:colOff>38100</xdr:colOff>
      <xdr:row>99</xdr:row>
      <xdr:rowOff>125031</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99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141558</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77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116187</xdr:rowOff>
    </xdr:from>
    <xdr:to>
      <xdr:col>54</xdr:col>
      <xdr:colOff>189865</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259687"/>
          <a:ext cx="1270" cy="1525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62864</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03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116187</xdr:rowOff>
    </xdr:from>
    <xdr:to>
      <xdr:col>55</xdr:col>
      <xdr:colOff>88900</xdr:colOff>
      <xdr:row>30</xdr:row>
      <xdr:rowOff>116187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259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127126</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2993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104249</xdr:rowOff>
    </xdr:from>
    <xdr:to>
      <xdr:col>55</xdr:col>
      <xdr:colOff>50800</xdr:colOff>
      <xdr:row>38</xdr:row>
      <xdr:rowOff>34399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132007</xdr:rowOff>
    </xdr:from>
    <xdr:to>
      <xdr:col>50</xdr:col>
      <xdr:colOff>165100</xdr:colOff>
      <xdr:row>38</xdr:row>
      <xdr:rowOff>62157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78684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250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119271</xdr:rowOff>
    </xdr:from>
    <xdr:to>
      <xdr:col>46</xdr:col>
      <xdr:colOff>38100</xdr:colOff>
      <xdr:row>38</xdr:row>
      <xdr:rowOff>49421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65948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132987</xdr:rowOff>
    </xdr:from>
    <xdr:to>
      <xdr:col>41</xdr:col>
      <xdr:colOff>101600</xdr:colOff>
      <xdr:row>38</xdr:row>
      <xdr:rowOff>63137</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79664</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158133</xdr:rowOff>
    </xdr:from>
    <xdr:to>
      <xdr:col>36</xdr:col>
      <xdr:colOff>165100</xdr:colOff>
      <xdr:row>38</xdr:row>
      <xdr:rowOff>88283</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104810</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64288</xdr:rowOff>
    </xdr:from>
    <xdr:to>
      <xdr:col>54</xdr:col>
      <xdr:colOff>189865</xdr:colOff>
      <xdr:row>58</xdr:row>
      <xdr:rowOff>136944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636788"/>
          <a:ext cx="1270" cy="144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140771</xdr:rowOff>
    </xdr:from>
    <xdr:ext cx="469744"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08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136944</xdr:rowOff>
    </xdr:from>
    <xdr:to>
      <xdr:col>55</xdr:col>
      <xdr:colOff>88900</xdr:colOff>
      <xdr:row>58</xdr:row>
      <xdr:rowOff>136944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08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10965</xdr:rowOff>
    </xdr:from>
    <xdr:ext cx="599010"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1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64288</xdr:rowOff>
    </xdr:from>
    <xdr:to>
      <xdr:col>55</xdr:col>
      <xdr:colOff>88900</xdr:colOff>
      <xdr:row>50</xdr:row>
      <xdr:rowOff>64288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63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104572</xdr:rowOff>
    </xdr:from>
    <xdr:to>
      <xdr:col>55</xdr:col>
      <xdr:colOff>0</xdr:colOff>
      <xdr:row>57</xdr:row>
      <xdr:rowOff>118758</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9639300" y="9877222"/>
          <a:ext cx="838200" cy="14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28592</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458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5715</xdr:rowOff>
    </xdr:from>
    <xdr:to>
      <xdr:col>55</xdr:col>
      <xdr:colOff>50800</xdr:colOff>
      <xdr:row>56</xdr:row>
      <xdr:rowOff>107315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60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118758</xdr:rowOff>
    </xdr:from>
    <xdr:to>
      <xdr:col>50</xdr:col>
      <xdr:colOff>114300</xdr:colOff>
      <xdr:row>57</xdr:row>
      <xdr:rowOff>148361</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8750300" y="9891408"/>
          <a:ext cx="889000" cy="29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159868</xdr:rowOff>
    </xdr:from>
    <xdr:to>
      <xdr:col>50</xdr:col>
      <xdr:colOff>165100</xdr:colOff>
      <xdr:row>56</xdr:row>
      <xdr:rowOff>90018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589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106545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364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148361</xdr:rowOff>
    </xdr:from>
    <xdr:to>
      <xdr:col>45</xdr:col>
      <xdr:colOff>177800</xdr:colOff>
      <xdr:row>57</xdr:row>
      <xdr:rowOff>149022</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7861300" y="9921011"/>
          <a:ext cx="889000" cy="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16104</xdr:rowOff>
    </xdr:from>
    <xdr:to>
      <xdr:col>46</xdr:col>
      <xdr:colOff>38100</xdr:colOff>
      <xdr:row>56</xdr:row>
      <xdr:rowOff>117704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61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134231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39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110681</xdr:rowOff>
    </xdr:from>
    <xdr:to>
      <xdr:col>41</xdr:col>
      <xdr:colOff>50800</xdr:colOff>
      <xdr:row>57</xdr:row>
      <xdr:rowOff>149022</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a:off x="6972300" y="9711881"/>
          <a:ext cx="889000" cy="20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10351</xdr:rowOff>
    </xdr:from>
    <xdr:to>
      <xdr:col>41</xdr:col>
      <xdr:colOff>101600</xdr:colOff>
      <xdr:row>56</xdr:row>
      <xdr:rowOff>111951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128478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38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21717</xdr:rowOff>
    </xdr:from>
    <xdr:to>
      <xdr:col>36</xdr:col>
      <xdr:colOff>165100</xdr:colOff>
      <xdr:row>56</xdr:row>
      <xdr:rowOff>123317</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139844</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39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53772</xdr:rowOff>
    </xdr:from>
    <xdr:to>
      <xdr:col>55</xdr:col>
      <xdr:colOff>50800</xdr:colOff>
      <xdr:row>57</xdr:row>
      <xdr:rowOff>155372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826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32199</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804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67958</xdr:rowOff>
    </xdr:from>
    <xdr:to>
      <xdr:col>50</xdr:col>
      <xdr:colOff>165100</xdr:colOff>
      <xdr:row>57</xdr:row>
      <xdr:rowOff>169558</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840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160685</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9933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97561</xdr:rowOff>
    </xdr:from>
    <xdr:to>
      <xdr:col>46</xdr:col>
      <xdr:colOff>38100</xdr:colOff>
      <xdr:row>58</xdr:row>
      <xdr:rowOff>27711</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87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18838</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9962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98222</xdr:rowOff>
    </xdr:from>
    <xdr:to>
      <xdr:col>41</xdr:col>
      <xdr:colOff>101600</xdr:colOff>
      <xdr:row>58</xdr:row>
      <xdr:rowOff>28372</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870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19499</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9963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59881</xdr:rowOff>
    </xdr:from>
    <xdr:to>
      <xdr:col>36</xdr:col>
      <xdr:colOff>165100</xdr:colOff>
      <xdr:row>56</xdr:row>
      <xdr:rowOff>161481</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66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152608</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9753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134685</xdr:rowOff>
    </xdr:from>
    <xdr:to>
      <xdr:col>54</xdr:col>
      <xdr:colOff>189865</xdr:colOff>
      <xdr:row>78</xdr:row>
      <xdr:rowOff>120735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307635"/>
          <a:ext cx="1270" cy="118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124562</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9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120735</xdr:rowOff>
    </xdr:from>
    <xdr:to>
      <xdr:col>55</xdr:col>
      <xdr:colOff>88900</xdr:colOff>
      <xdr:row>78</xdr:row>
      <xdr:rowOff>120735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93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81362</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08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134685</xdr:rowOff>
    </xdr:from>
    <xdr:to>
      <xdr:col>55</xdr:col>
      <xdr:colOff>88900</xdr:colOff>
      <xdr:row>71</xdr:row>
      <xdr:rowOff>134685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307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212</xdr:rowOff>
    </xdr:from>
    <xdr:to>
      <xdr:col>55</xdr:col>
      <xdr:colOff>0</xdr:colOff>
      <xdr:row>78</xdr:row>
      <xdr:rowOff>17399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3373312"/>
          <a:ext cx="838200" cy="17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119882</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321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141455</xdr:rowOff>
    </xdr:from>
    <xdr:to>
      <xdr:col>55</xdr:col>
      <xdr:colOff>50800</xdr:colOff>
      <xdr:row>78</xdr:row>
      <xdr:rowOff>71605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4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158308</xdr:rowOff>
    </xdr:from>
    <xdr:to>
      <xdr:col>50</xdr:col>
      <xdr:colOff>114300</xdr:colOff>
      <xdr:row>78</xdr:row>
      <xdr:rowOff>17399</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359958"/>
          <a:ext cx="889000" cy="3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132494</xdr:rowOff>
    </xdr:from>
    <xdr:to>
      <xdr:col>50</xdr:col>
      <xdr:colOff>165100</xdr:colOff>
      <xdr:row>78</xdr:row>
      <xdr:rowOff>62644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79171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10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158308</xdr:rowOff>
    </xdr:from>
    <xdr:to>
      <xdr:col>45</xdr:col>
      <xdr:colOff>177800</xdr:colOff>
      <xdr:row>78</xdr:row>
      <xdr:rowOff>19946</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359958"/>
          <a:ext cx="889000" cy="33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123337</xdr:rowOff>
    </xdr:from>
    <xdr:to>
      <xdr:col>46</xdr:col>
      <xdr:colOff>38100</xdr:colOff>
      <xdr:row>78</xdr:row>
      <xdr:rowOff>53487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44614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41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168646</xdr:rowOff>
    </xdr:from>
    <xdr:to>
      <xdr:col>41</xdr:col>
      <xdr:colOff>50800</xdr:colOff>
      <xdr:row>78</xdr:row>
      <xdr:rowOff>19946</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370296"/>
          <a:ext cx="889000" cy="22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119176</xdr:rowOff>
    </xdr:from>
    <xdr:to>
      <xdr:col>41</xdr:col>
      <xdr:colOff>101600</xdr:colOff>
      <xdr:row>78</xdr:row>
      <xdr:rowOff>49326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65853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112016</xdr:rowOff>
    </xdr:from>
    <xdr:to>
      <xdr:col>36</xdr:col>
      <xdr:colOff>165100</xdr:colOff>
      <xdr:row>78</xdr:row>
      <xdr:rowOff>42166</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58693</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120862</xdr:rowOff>
    </xdr:from>
    <xdr:to>
      <xdr:col>55</xdr:col>
      <xdr:colOff>50800</xdr:colOff>
      <xdr:row>78</xdr:row>
      <xdr:rowOff>51012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322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80239</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110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138049</xdr:rowOff>
    </xdr:from>
    <xdr:to>
      <xdr:col>50</xdr:col>
      <xdr:colOff>165100</xdr:colOff>
      <xdr:row>78</xdr:row>
      <xdr:rowOff>68199</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33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59326</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432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107508</xdr:rowOff>
    </xdr:from>
    <xdr:to>
      <xdr:col>46</xdr:col>
      <xdr:colOff>38100</xdr:colOff>
      <xdr:row>78</xdr:row>
      <xdr:rowOff>37658</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309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54185</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084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140596</xdr:rowOff>
    </xdr:from>
    <xdr:to>
      <xdr:col>41</xdr:col>
      <xdr:colOff>101600</xdr:colOff>
      <xdr:row>78</xdr:row>
      <xdr:rowOff>70746</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34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61873</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434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117846</xdr:rowOff>
    </xdr:from>
    <xdr:to>
      <xdr:col>36</xdr:col>
      <xdr:colOff>165100</xdr:colOff>
      <xdr:row>78</xdr:row>
      <xdr:rowOff>47996</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31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39123</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412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62502</xdr:rowOff>
    </xdr:from>
    <xdr:to>
      <xdr:col>54</xdr:col>
      <xdr:colOff>189865</xdr:colOff>
      <xdr:row>98</xdr:row>
      <xdr:rowOff>79228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93002"/>
          <a:ext cx="1270" cy="138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83055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88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79228</xdr:rowOff>
    </xdr:from>
    <xdr:to>
      <xdr:col>55</xdr:col>
      <xdr:colOff>88900</xdr:colOff>
      <xdr:row>98</xdr:row>
      <xdr:rowOff>79228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88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9179</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6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62502</xdr:rowOff>
    </xdr:from>
    <xdr:to>
      <xdr:col>55</xdr:col>
      <xdr:colOff>88900</xdr:colOff>
      <xdr:row>90</xdr:row>
      <xdr:rowOff>62502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9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79418</xdr:rowOff>
    </xdr:from>
    <xdr:to>
      <xdr:col>55</xdr:col>
      <xdr:colOff>0</xdr:colOff>
      <xdr:row>97</xdr:row>
      <xdr:rowOff>98330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639300" y="16710068"/>
          <a:ext cx="838200" cy="18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15246</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302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163819</xdr:rowOff>
    </xdr:from>
    <xdr:to>
      <xdr:col>55</xdr:col>
      <xdr:colOff>50800</xdr:colOff>
      <xdr:row>96</xdr:row>
      <xdr:rowOff>93969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79418</xdr:rowOff>
    </xdr:from>
    <xdr:to>
      <xdr:col>50</xdr:col>
      <xdr:colOff>114300</xdr:colOff>
      <xdr:row>97</xdr:row>
      <xdr:rowOff>105037</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710068"/>
          <a:ext cx="889000" cy="25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22682</xdr:rowOff>
    </xdr:from>
    <xdr:to>
      <xdr:col>50</xdr:col>
      <xdr:colOff>165100</xdr:colOff>
      <xdr:row>96</xdr:row>
      <xdr:rowOff>124282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140809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25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105037</xdr:rowOff>
    </xdr:from>
    <xdr:to>
      <xdr:col>45</xdr:col>
      <xdr:colOff>177800</xdr:colOff>
      <xdr:row>97</xdr:row>
      <xdr:rowOff>146200</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735687"/>
          <a:ext cx="889000" cy="41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26043</xdr:rowOff>
    </xdr:from>
    <xdr:to>
      <xdr:col>46</xdr:col>
      <xdr:colOff>38100</xdr:colOff>
      <xdr:row>96</xdr:row>
      <xdr:rowOff>127643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144170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26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146200</xdr:rowOff>
    </xdr:from>
    <xdr:to>
      <xdr:col>41</xdr:col>
      <xdr:colOff>50800</xdr:colOff>
      <xdr:row>97</xdr:row>
      <xdr:rowOff>148044</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776850"/>
          <a:ext cx="889000" cy="1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13408</xdr:rowOff>
    </xdr:from>
    <xdr:to>
      <xdr:col>41</xdr:col>
      <xdr:colOff>101600</xdr:colOff>
      <xdr:row>96</xdr:row>
      <xdr:rowOff>115008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131535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24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53467</xdr:rowOff>
    </xdr:from>
    <xdr:to>
      <xdr:col>36</xdr:col>
      <xdr:colOff>165100</xdr:colOff>
      <xdr:row>96</xdr:row>
      <xdr:rowOff>155067</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144</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28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47530</xdr:rowOff>
    </xdr:from>
    <xdr:to>
      <xdr:col>55</xdr:col>
      <xdr:colOff>50800</xdr:colOff>
      <xdr:row>97</xdr:row>
      <xdr:rowOff>149130</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67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25957</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65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28618</xdr:rowOff>
    </xdr:from>
    <xdr:to>
      <xdr:col>50</xdr:col>
      <xdr:colOff>165100</xdr:colOff>
      <xdr:row>97</xdr:row>
      <xdr:rowOff>130218</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659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121345</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75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54237</xdr:rowOff>
    </xdr:from>
    <xdr:to>
      <xdr:col>46</xdr:col>
      <xdr:colOff>38100</xdr:colOff>
      <xdr:row>97</xdr:row>
      <xdr:rowOff>155837</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684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146964</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77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95400</xdr:rowOff>
    </xdr:from>
    <xdr:to>
      <xdr:col>41</xdr:col>
      <xdr:colOff>101600</xdr:colOff>
      <xdr:row>98</xdr:row>
      <xdr:rowOff>25550</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72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16677</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81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97244</xdr:rowOff>
    </xdr:from>
    <xdr:to>
      <xdr:col>36</xdr:col>
      <xdr:colOff>165100</xdr:colOff>
      <xdr:row>98</xdr:row>
      <xdr:rowOff>27394</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727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18521</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820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91994</xdr:rowOff>
    </xdr:from>
    <xdr:to>
      <xdr:col>85</xdr:col>
      <xdr:colOff>126364</xdr:colOff>
      <xdr:row>38</xdr:row>
      <xdr:rowOff>143243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35494"/>
          <a:ext cx="1269" cy="142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147070</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6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143243</xdr:rowOff>
    </xdr:from>
    <xdr:to>
      <xdr:col>86</xdr:col>
      <xdr:colOff>25400</xdr:colOff>
      <xdr:row>38</xdr:row>
      <xdr:rowOff>143243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5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38671</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010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91994</xdr:rowOff>
    </xdr:from>
    <xdr:to>
      <xdr:col>86</xdr:col>
      <xdr:colOff>25400</xdr:colOff>
      <xdr:row>30</xdr:row>
      <xdr:rowOff>91994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35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99038</xdr:rowOff>
    </xdr:from>
    <xdr:to>
      <xdr:col>85</xdr:col>
      <xdr:colOff>127000</xdr:colOff>
      <xdr:row>36</xdr:row>
      <xdr:rowOff>117811</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271238"/>
          <a:ext cx="838200" cy="18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133607</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305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155180</xdr:rowOff>
    </xdr:from>
    <xdr:to>
      <xdr:col>85</xdr:col>
      <xdr:colOff>177800</xdr:colOff>
      <xdr:row>37</xdr:row>
      <xdr:rowOff>85330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117811</xdr:rowOff>
    </xdr:from>
    <xdr:to>
      <xdr:col>81</xdr:col>
      <xdr:colOff>50800</xdr:colOff>
      <xdr:row>37</xdr:row>
      <xdr:rowOff>35816</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290011"/>
          <a:ext cx="889000" cy="89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39822</xdr:rowOff>
    </xdr:from>
    <xdr:to>
      <xdr:col>81</xdr:col>
      <xdr:colOff>101600</xdr:colOff>
      <xdr:row>37</xdr:row>
      <xdr:rowOff>141422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132549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47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129170</xdr:rowOff>
    </xdr:from>
    <xdr:to>
      <xdr:col>76</xdr:col>
      <xdr:colOff>114300</xdr:colOff>
      <xdr:row>37</xdr:row>
      <xdr:rowOff>35816</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129920"/>
          <a:ext cx="889000" cy="249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60168</xdr:rowOff>
    </xdr:from>
    <xdr:to>
      <xdr:col>76</xdr:col>
      <xdr:colOff>165100</xdr:colOff>
      <xdr:row>37</xdr:row>
      <xdr:rowOff>161768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40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152895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49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149758</xdr:rowOff>
    </xdr:from>
    <xdr:to>
      <xdr:col>71</xdr:col>
      <xdr:colOff>177800</xdr:colOff>
      <xdr:row>35</xdr:row>
      <xdr:rowOff>129170</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5979058"/>
          <a:ext cx="889000" cy="150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47438</xdr:rowOff>
    </xdr:from>
    <xdr:to>
      <xdr:col>72</xdr:col>
      <xdr:colOff>38100</xdr:colOff>
      <xdr:row>37</xdr:row>
      <xdr:rowOff>149038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9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140164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48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39765</xdr:rowOff>
    </xdr:from>
    <xdr:to>
      <xdr:col>67</xdr:col>
      <xdr:colOff>101600</xdr:colOff>
      <xdr:row>37</xdr:row>
      <xdr:rowOff>141365</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38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132492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47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48238</xdr:rowOff>
    </xdr:from>
    <xdr:to>
      <xdr:col>85</xdr:col>
      <xdr:colOff>177800</xdr:colOff>
      <xdr:row>36</xdr:row>
      <xdr:rowOff>149838</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220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71115</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071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67011</xdr:rowOff>
    </xdr:from>
    <xdr:to>
      <xdr:col>81</xdr:col>
      <xdr:colOff>101600</xdr:colOff>
      <xdr:row>36</xdr:row>
      <xdr:rowOff>168611</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239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13688</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01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156466</xdr:rowOff>
    </xdr:from>
    <xdr:to>
      <xdr:col>76</xdr:col>
      <xdr:colOff>165100</xdr:colOff>
      <xdr:row>37</xdr:row>
      <xdr:rowOff>86616</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328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103143</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10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78370</xdr:rowOff>
    </xdr:from>
    <xdr:to>
      <xdr:col>72</xdr:col>
      <xdr:colOff>38100</xdr:colOff>
      <xdr:row>36</xdr:row>
      <xdr:rowOff>8520</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07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25047</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5854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98958</xdr:rowOff>
    </xdr:from>
    <xdr:to>
      <xdr:col>67</xdr:col>
      <xdr:colOff>101600</xdr:colOff>
      <xdr:row>35</xdr:row>
      <xdr:rowOff>29108</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592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45635</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5703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34064</xdr:rowOff>
    </xdr:from>
    <xdr:to>
      <xdr:col>85</xdr:col>
      <xdr:colOff>126364</xdr:colOff>
      <xdr:row>57</xdr:row>
      <xdr:rowOff>155481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78014"/>
          <a:ext cx="1269" cy="115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159308</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993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155481</xdr:rowOff>
    </xdr:from>
    <xdr:to>
      <xdr:col>86</xdr:col>
      <xdr:colOff>25400</xdr:colOff>
      <xdr:row>57</xdr:row>
      <xdr:rowOff>155481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992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152191</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5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34064</xdr:rowOff>
    </xdr:from>
    <xdr:to>
      <xdr:col>86</xdr:col>
      <xdr:colOff>25400</xdr:colOff>
      <xdr:row>51</xdr:row>
      <xdr:rowOff>34064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7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31717</xdr:rowOff>
    </xdr:from>
    <xdr:to>
      <xdr:col>85</xdr:col>
      <xdr:colOff>127000</xdr:colOff>
      <xdr:row>56</xdr:row>
      <xdr:rowOff>107803</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632917"/>
          <a:ext cx="838200" cy="7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122018</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380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99141</xdr:rowOff>
    </xdr:from>
    <xdr:to>
      <xdr:col>85</xdr:col>
      <xdr:colOff>177800</xdr:colOff>
      <xdr:row>56</xdr:row>
      <xdr:rowOff>29291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52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107803</xdr:rowOff>
    </xdr:from>
    <xdr:to>
      <xdr:col>81</xdr:col>
      <xdr:colOff>50800</xdr:colOff>
      <xdr:row>57</xdr:row>
      <xdr:rowOff>9992</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9709003"/>
          <a:ext cx="889000" cy="73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158524</xdr:rowOff>
    </xdr:from>
    <xdr:to>
      <xdr:col>81</xdr:col>
      <xdr:colOff>101600</xdr:colOff>
      <xdr:row>56</xdr:row>
      <xdr:rowOff>88674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8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105201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36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134351</xdr:rowOff>
    </xdr:from>
    <xdr:to>
      <xdr:col>76</xdr:col>
      <xdr:colOff>114300</xdr:colOff>
      <xdr:row>57</xdr:row>
      <xdr:rowOff>9992</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3703300" y="9735551"/>
          <a:ext cx="889000" cy="47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18240</xdr:rowOff>
    </xdr:from>
    <xdr:to>
      <xdr:col>76</xdr:col>
      <xdr:colOff>165100</xdr:colOff>
      <xdr:row>56</xdr:row>
      <xdr:rowOff>119840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136367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394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62852</xdr:rowOff>
    </xdr:from>
    <xdr:to>
      <xdr:col>71</xdr:col>
      <xdr:colOff>177800</xdr:colOff>
      <xdr:row>56</xdr:row>
      <xdr:rowOff>134351</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2814300" y="9492602"/>
          <a:ext cx="889000" cy="242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6825</xdr:rowOff>
    </xdr:from>
    <xdr:to>
      <xdr:col>72</xdr:col>
      <xdr:colOff>38100</xdr:colOff>
      <xdr:row>56</xdr:row>
      <xdr:rowOff>108425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124952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38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139825</xdr:rowOff>
    </xdr:from>
    <xdr:to>
      <xdr:col>67</xdr:col>
      <xdr:colOff>101600</xdr:colOff>
      <xdr:row>56</xdr:row>
      <xdr:rowOff>69975</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61102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662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152367</xdr:rowOff>
    </xdr:from>
    <xdr:to>
      <xdr:col>85</xdr:col>
      <xdr:colOff>177800</xdr:colOff>
      <xdr:row>56</xdr:row>
      <xdr:rowOff>82517</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582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130794</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560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57003</xdr:rowOff>
    </xdr:from>
    <xdr:to>
      <xdr:col>81</xdr:col>
      <xdr:colOff>101600</xdr:colOff>
      <xdr:row>56</xdr:row>
      <xdr:rowOff>158603</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658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149730</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75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130642</xdr:rowOff>
    </xdr:from>
    <xdr:to>
      <xdr:col>76</xdr:col>
      <xdr:colOff>165100</xdr:colOff>
      <xdr:row>57</xdr:row>
      <xdr:rowOff>60792</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731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51919</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824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83551</xdr:rowOff>
    </xdr:from>
    <xdr:to>
      <xdr:col>72</xdr:col>
      <xdr:colOff>38100</xdr:colOff>
      <xdr:row>57</xdr:row>
      <xdr:rowOff>13701</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684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4828</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777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12052</xdr:rowOff>
    </xdr:from>
    <xdr:to>
      <xdr:col>67</xdr:col>
      <xdr:colOff>101600</xdr:colOff>
      <xdr:row>55</xdr:row>
      <xdr:rowOff>113652</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441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130179</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217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20175</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21675"/>
          <a:ext cx="1269" cy="1621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131812</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763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138302</xdr:rowOff>
    </xdr:from>
    <xdr:ext cx="599010"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79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496,600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20175</xdr:rowOff>
    </xdr:from>
    <xdr:to>
      <xdr:col>86</xdr:col>
      <xdr:colOff>25400</xdr:colOff>
      <xdr:row>70</xdr:row>
      <xdr:rowOff>20175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62071</xdr:rowOff>
    </xdr:from>
    <xdr:to>
      <xdr:col>85</xdr:col>
      <xdr:colOff>127000</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606621"/>
          <a:ext cx="838200" cy="36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49261</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422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26384</xdr:rowOff>
    </xdr:from>
    <xdr:to>
      <xdr:col>85</xdr:col>
      <xdr:colOff>177800</xdr:colOff>
      <xdr:row>79</xdr:row>
      <xdr:rowOff>127984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62071</xdr:rowOff>
    </xdr:from>
    <xdr:to>
      <xdr:col>81</xdr:col>
      <xdr:colOff>50800</xdr:colOff>
      <xdr:row>79</xdr:row>
      <xdr:rowOff>73982</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4592300" y="13606621"/>
          <a:ext cx="889000" cy="1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22651</xdr:rowOff>
    </xdr:from>
    <xdr:to>
      <xdr:col>81</xdr:col>
      <xdr:colOff>101600</xdr:colOff>
      <xdr:row>79</xdr:row>
      <xdr:rowOff>124251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5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115378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659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73799</xdr:rowOff>
    </xdr:from>
    <xdr:to>
      <xdr:col>76</xdr:col>
      <xdr:colOff>114300</xdr:colOff>
      <xdr:row>79</xdr:row>
      <xdr:rowOff>73982</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618349"/>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19186</xdr:rowOff>
    </xdr:from>
    <xdr:to>
      <xdr:col>76</xdr:col>
      <xdr:colOff>165100</xdr:colOff>
      <xdr:row>79</xdr:row>
      <xdr:rowOff>120786</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137313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33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73799</xdr:rowOff>
    </xdr:from>
    <xdr:to>
      <xdr:col>71</xdr:col>
      <xdr:colOff>177800</xdr:colOff>
      <xdr:row>79</xdr:row>
      <xdr:rowOff>93608</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flipV="1">
          <a:off x="12814300" y="13618349"/>
          <a:ext cx="889000" cy="19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15213</xdr:rowOff>
    </xdr:from>
    <xdr:to>
      <xdr:col>72</xdr:col>
      <xdr:colOff>38100</xdr:colOff>
      <xdr:row>79</xdr:row>
      <xdr:rowOff>116813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5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133340</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6111" y="1333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18002</xdr:rowOff>
    </xdr:from>
    <xdr:to>
      <xdr:col>67</xdr:col>
      <xdr:colOff>101600</xdr:colOff>
      <xdr:row>79</xdr:row>
      <xdr:rowOff>119602</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56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136129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33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4812</xdr:rowOff>
    </xdr:from>
    <xdr:ext cx="249299"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5493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11271</xdr:rowOff>
    </xdr:from>
    <xdr:to>
      <xdr:col>81</xdr:col>
      <xdr:colOff>101600</xdr:colOff>
      <xdr:row>79</xdr:row>
      <xdr:rowOff>112871</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55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129398</xdr:rowOff>
    </xdr:from>
    <xdr:ext cx="534377"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14111" y="13331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23182</xdr:rowOff>
    </xdr:from>
    <xdr:to>
      <xdr:col>76</xdr:col>
      <xdr:colOff>165100</xdr:colOff>
      <xdr:row>79</xdr:row>
      <xdr:rowOff>124782</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67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115909</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57428" y="13660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22999</xdr:rowOff>
    </xdr:from>
    <xdr:to>
      <xdr:col>72</xdr:col>
      <xdr:colOff>38100</xdr:colOff>
      <xdr:row>79</xdr:row>
      <xdr:rowOff>124599</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6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115726</xdr:rowOff>
    </xdr:from>
    <xdr:ext cx="469744"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68428" y="13660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42808</xdr:rowOff>
    </xdr:from>
    <xdr:to>
      <xdr:col>67</xdr:col>
      <xdr:colOff>101600</xdr:colOff>
      <xdr:row>79</xdr:row>
      <xdr:rowOff>144408</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8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135535</xdr:rowOff>
    </xdr:from>
    <xdr:ext cx="469744"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79428" y="13680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165429</xdr:rowOff>
    </xdr:from>
    <xdr:to>
      <xdr:col>85</xdr:col>
      <xdr:colOff>126364</xdr:colOff>
      <xdr:row>98</xdr:row>
      <xdr:rowOff>65349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95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69176</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87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65349</xdr:rowOff>
    </xdr:from>
    <xdr:to>
      <xdr:col>86</xdr:col>
      <xdr:colOff>25400</xdr:colOff>
      <xdr:row>98</xdr:row>
      <xdr:rowOff>65349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867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112106</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7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165429</xdr:rowOff>
    </xdr:from>
    <xdr:to>
      <xdr:col>86</xdr:col>
      <xdr:colOff>25400</xdr:colOff>
      <xdr:row>90</xdr:row>
      <xdr:rowOff>165429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9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119746</xdr:rowOff>
    </xdr:from>
    <xdr:to>
      <xdr:col>85</xdr:col>
      <xdr:colOff>127000</xdr:colOff>
      <xdr:row>97</xdr:row>
      <xdr:rowOff>125310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750396"/>
          <a:ext cx="838200" cy="5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62627</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693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84200</xdr:rowOff>
    </xdr:from>
    <xdr:to>
      <xdr:col>85</xdr:col>
      <xdr:colOff>177800</xdr:colOff>
      <xdr:row>98</xdr:row>
      <xdr:rowOff>14350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71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125310</xdr:rowOff>
    </xdr:from>
    <xdr:to>
      <xdr:col>81</xdr:col>
      <xdr:colOff>50800</xdr:colOff>
      <xdr:row>97</xdr:row>
      <xdr:rowOff>129966</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755960"/>
          <a:ext cx="889000" cy="4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83578</xdr:rowOff>
    </xdr:from>
    <xdr:to>
      <xdr:col>81</xdr:col>
      <xdr:colOff>101600</xdr:colOff>
      <xdr:row>98</xdr:row>
      <xdr:rowOff>13728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4855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80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129966</xdr:rowOff>
    </xdr:from>
    <xdr:to>
      <xdr:col>76</xdr:col>
      <xdr:colOff>114300</xdr:colOff>
      <xdr:row>97</xdr:row>
      <xdr:rowOff>137122</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760616"/>
          <a:ext cx="889000" cy="7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83055</xdr:rowOff>
    </xdr:from>
    <xdr:to>
      <xdr:col>76</xdr:col>
      <xdr:colOff>165100</xdr:colOff>
      <xdr:row>98</xdr:row>
      <xdr:rowOff>13205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4332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80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137122</xdr:rowOff>
    </xdr:from>
    <xdr:to>
      <xdr:col>71</xdr:col>
      <xdr:colOff>177800</xdr:colOff>
      <xdr:row>97</xdr:row>
      <xdr:rowOff>141849</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767772"/>
          <a:ext cx="889000" cy="4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88824</xdr:rowOff>
    </xdr:from>
    <xdr:to>
      <xdr:col>72</xdr:col>
      <xdr:colOff>38100</xdr:colOff>
      <xdr:row>98</xdr:row>
      <xdr:rowOff>18974</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10101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8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99146</xdr:rowOff>
    </xdr:from>
    <xdr:to>
      <xdr:col>67</xdr:col>
      <xdr:colOff>101600</xdr:colOff>
      <xdr:row>98</xdr:row>
      <xdr:rowOff>29296</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20423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82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68946</xdr:rowOff>
    </xdr:from>
    <xdr:to>
      <xdr:col>85</xdr:col>
      <xdr:colOff>177800</xdr:colOff>
      <xdr:row>97</xdr:row>
      <xdr:rowOff>170546</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699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28323</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487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74510</xdr:rowOff>
    </xdr:from>
    <xdr:to>
      <xdr:col>81</xdr:col>
      <xdr:colOff>101600</xdr:colOff>
      <xdr:row>98</xdr:row>
      <xdr:rowOff>4660</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70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21187</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480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79166</xdr:rowOff>
    </xdr:from>
    <xdr:to>
      <xdr:col>76</xdr:col>
      <xdr:colOff>165100</xdr:colOff>
      <xdr:row>98</xdr:row>
      <xdr:rowOff>9316</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709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25843</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485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86322</xdr:rowOff>
    </xdr:from>
    <xdr:to>
      <xdr:col>72</xdr:col>
      <xdr:colOff>38100</xdr:colOff>
      <xdr:row>98</xdr:row>
      <xdr:rowOff>16472</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71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32999</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492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91049</xdr:rowOff>
    </xdr:from>
    <xdr:to>
      <xdr:col>67</xdr:col>
      <xdr:colOff>101600</xdr:colOff>
      <xdr:row>98</xdr:row>
      <xdr:rowOff>21199</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72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37726</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49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33</xdr:row>
      <xdr:rowOff>88311</xdr:rowOff>
    </xdr:from>
    <xdr:to>
      <xdr:col>116</xdr:col>
      <xdr:colOff>62864</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746161"/>
          <a:ext cx="1269" cy="908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11630</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6981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32</xdr:row>
      <xdr:rowOff>34988</xdr:rowOff>
    </xdr:from>
    <xdr:ext cx="469744"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5521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33</xdr:row>
      <xdr:rowOff>88311</xdr:rowOff>
    </xdr:from>
    <xdr:to>
      <xdr:col>116</xdr:col>
      <xdr:colOff>152400</xdr:colOff>
      <xdr:row>33</xdr:row>
      <xdr:rowOff>88311</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746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33</xdr:row>
      <xdr:rowOff>88311</xdr:rowOff>
    </xdr:from>
    <xdr:to>
      <xdr:col>116</xdr:col>
      <xdr:colOff>63500</xdr:colOff>
      <xdr:row>33</xdr:row>
      <xdr:rowOff>130007</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1323300" y="5746161"/>
          <a:ext cx="838200" cy="41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56080</xdr:rowOff>
    </xdr:from>
    <xdr:ext cx="378565"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5711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77653</xdr:rowOff>
    </xdr:from>
    <xdr:to>
      <xdr:col>116</xdr:col>
      <xdr:colOff>114300</xdr:colOff>
      <xdr:row>39</xdr:row>
      <xdr:rowOff>7803</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592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30</xdr:row>
      <xdr:rowOff>2906</xdr:rowOff>
    </xdr:from>
    <xdr:to>
      <xdr:col>111</xdr:col>
      <xdr:colOff>177800</xdr:colOff>
      <xdr:row>33</xdr:row>
      <xdr:rowOff>130007</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0434300" y="5146406"/>
          <a:ext cx="889000" cy="641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72623</xdr:rowOff>
    </xdr:from>
    <xdr:to>
      <xdr:col>112</xdr:col>
      <xdr:colOff>38100</xdr:colOff>
      <xdr:row>39</xdr:row>
      <xdr:rowOff>2773</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658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165350</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4017" y="66804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30</xdr:row>
      <xdr:rowOff>2906</xdr:rowOff>
    </xdr:from>
    <xdr:to>
      <xdr:col>107</xdr:col>
      <xdr:colOff>50800</xdr:colOff>
      <xdr:row>35</xdr:row>
      <xdr:rowOff>69657</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flipV="1">
          <a:off x="19545300" y="5146406"/>
          <a:ext cx="889000" cy="92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76190</xdr:rowOff>
    </xdr:from>
    <xdr:to>
      <xdr:col>107</xdr:col>
      <xdr:colOff>101600</xdr:colOff>
      <xdr:row>39</xdr:row>
      <xdr:rowOff>6340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59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168917</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5017" y="66840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87854</xdr:rowOff>
    </xdr:from>
    <xdr:to>
      <xdr:col>102</xdr:col>
      <xdr:colOff>114300</xdr:colOff>
      <xdr:row>35</xdr:row>
      <xdr:rowOff>69657</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656300" y="5917154"/>
          <a:ext cx="889000" cy="153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83322</xdr:rowOff>
    </xdr:from>
    <xdr:to>
      <xdr:col>102</xdr:col>
      <xdr:colOff>165100</xdr:colOff>
      <xdr:row>39</xdr:row>
      <xdr:rowOff>13472</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59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4599</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88333" y="66911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76556</xdr:rowOff>
    </xdr:from>
    <xdr:to>
      <xdr:col>98</xdr:col>
      <xdr:colOff>38100</xdr:colOff>
      <xdr:row>39</xdr:row>
      <xdr:rowOff>6706</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659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169283</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7017" y="66843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37511</xdr:rowOff>
    </xdr:from>
    <xdr:to>
      <xdr:col>116</xdr:col>
      <xdr:colOff>114300</xdr:colOff>
      <xdr:row>33</xdr:row>
      <xdr:rowOff>139111</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5695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161988</xdr:rowOff>
    </xdr:from>
    <xdr:ext cx="469744"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5648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79207</xdr:rowOff>
    </xdr:from>
    <xdr:to>
      <xdr:col>112</xdr:col>
      <xdr:colOff>38100</xdr:colOff>
      <xdr:row>34</xdr:row>
      <xdr:rowOff>9357</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573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32</xdr:row>
      <xdr:rowOff>25884</xdr:rowOff>
    </xdr:from>
    <xdr:ext cx="469744"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088428" y="5512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29</xdr:row>
      <xdr:rowOff>123556</xdr:rowOff>
    </xdr:from>
    <xdr:to>
      <xdr:col>107</xdr:col>
      <xdr:colOff>101600</xdr:colOff>
      <xdr:row>30</xdr:row>
      <xdr:rowOff>53706</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509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28</xdr:row>
      <xdr:rowOff>70233</xdr:rowOff>
    </xdr:from>
    <xdr:ext cx="534377"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167111" y="487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18857</xdr:rowOff>
    </xdr:from>
    <xdr:to>
      <xdr:col>102</xdr:col>
      <xdr:colOff>165100</xdr:colOff>
      <xdr:row>35</xdr:row>
      <xdr:rowOff>120457</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6019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136984</xdr:rowOff>
    </xdr:from>
    <xdr:ext cx="469744"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310428" y="5794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37054</xdr:rowOff>
    </xdr:from>
    <xdr:to>
      <xdr:col>98</xdr:col>
      <xdr:colOff>38100</xdr:colOff>
      <xdr:row>34</xdr:row>
      <xdr:rowOff>138654</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5866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32</xdr:row>
      <xdr:rowOff>155181</xdr:rowOff>
    </xdr:from>
    <xdr:ext cx="469744"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421428" y="5641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49</xdr:row>
      <xdr:rowOff>92727</xdr:rowOff>
    </xdr:from>
    <xdr:ext cx="46717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820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3" name="前年度繰上充用金グラフ枠">
          <a:extLst>
            <a:ext uri="{FF2B5EF4-FFF2-40B4-BE49-F238E27FC236}">
              <a16:creationId xmlns:a16="http://schemas.microsoft.com/office/drawing/2014/main" id="{00000000-0008-0000-0700-00002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34354</xdr:rowOff>
    </xdr:from>
    <xdr:to>
      <xdr:col>116</xdr:col>
      <xdr:colOff>62864</xdr:colOff>
      <xdr:row>59</xdr:row>
      <xdr:rowOff>44450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flipV="1">
          <a:off x="22159595" y="8606854"/>
          <a:ext cx="1269" cy="1553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91267</xdr:rowOff>
    </xdr:from>
    <xdr:ext cx="249299" cy="259045"/>
    <xdr:sp macro="" textlink="">
      <xdr:nvSpPr>
        <xdr:cNvPr id="805" name="前年度繰上充用金最小値テキスト">
          <a:extLst>
            <a:ext uri="{FF2B5EF4-FFF2-40B4-BE49-F238E27FC236}">
              <a16:creationId xmlns:a16="http://schemas.microsoft.com/office/drawing/2014/main" id="{00000000-0008-0000-0700-000025030000}"/>
            </a:ext>
          </a:extLst>
        </xdr:cNvPr>
        <xdr:cNvSpPr txBox="1"/>
      </xdr:nvSpPr>
      <xdr:spPr>
        <a:xfrm>
          <a:off x="22212300" y="10206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152481</xdr:rowOff>
    </xdr:from>
    <xdr:ext cx="469744" cy="259045"/>
    <xdr:sp macro="" textlink="">
      <xdr:nvSpPr>
        <xdr:cNvPr id="807" name="前年度繰上充用金最大値テキスト">
          <a:extLst>
            <a:ext uri="{FF2B5EF4-FFF2-40B4-BE49-F238E27FC236}">
              <a16:creationId xmlns:a16="http://schemas.microsoft.com/office/drawing/2014/main" id="{00000000-0008-0000-0700-000027030000}"/>
            </a:ext>
          </a:extLst>
        </xdr:cNvPr>
        <xdr:cNvSpPr txBox="1"/>
      </xdr:nvSpPr>
      <xdr:spPr>
        <a:xfrm>
          <a:off x="22212300" y="83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8,153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34354</xdr:rowOff>
    </xdr:from>
    <xdr:to>
      <xdr:col>116</xdr:col>
      <xdr:colOff>152400</xdr:colOff>
      <xdr:row>50</xdr:row>
      <xdr:rowOff>34354</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2072600" y="860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8717</xdr:rowOff>
    </xdr:from>
    <xdr:ext cx="313932" cy="259045"/>
    <xdr:sp macro="" textlink="">
      <xdr:nvSpPr>
        <xdr:cNvPr id="810" name="前年度繰上充用金平均値テキスト">
          <a:extLst>
            <a:ext uri="{FF2B5EF4-FFF2-40B4-BE49-F238E27FC236}">
              <a16:creationId xmlns:a16="http://schemas.microsoft.com/office/drawing/2014/main" id="{00000000-0008-0000-0700-00002A030000}"/>
            </a:ext>
          </a:extLst>
        </xdr:cNvPr>
        <xdr:cNvSpPr txBox="1"/>
      </xdr:nvSpPr>
      <xdr:spPr>
        <a:xfrm>
          <a:off x="22212300" y="9952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157290</xdr:rowOff>
    </xdr:from>
    <xdr:to>
      <xdr:col>116</xdr:col>
      <xdr:colOff>114300</xdr:colOff>
      <xdr:row>59</xdr:row>
      <xdr:rowOff>87440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2110700" y="1010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156528</xdr:rowOff>
    </xdr:from>
    <xdr:to>
      <xdr:col>112</xdr:col>
      <xdr:colOff>38100</xdr:colOff>
      <xdr:row>59</xdr:row>
      <xdr:rowOff>86678</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1272500" y="1010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103205</xdr:rowOff>
    </xdr:from>
    <xdr:ext cx="313932"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66333" y="9875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156146</xdr:rowOff>
    </xdr:from>
    <xdr:to>
      <xdr:col>107</xdr:col>
      <xdr:colOff>101600</xdr:colOff>
      <xdr:row>59</xdr:row>
      <xdr:rowOff>86296</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20383500" y="1010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102823</xdr:rowOff>
    </xdr:from>
    <xdr:ext cx="313932"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77333" y="9875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8" name="直線コネクタ 817">
          <a:extLst>
            <a:ext uri="{FF2B5EF4-FFF2-40B4-BE49-F238E27FC236}">
              <a16:creationId xmlns:a16="http://schemas.microsoft.com/office/drawing/2014/main" id="{00000000-0008-0000-0700-000032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155575</xdr:rowOff>
    </xdr:from>
    <xdr:to>
      <xdr:col>102</xdr:col>
      <xdr:colOff>165100</xdr:colOff>
      <xdr:row>59</xdr:row>
      <xdr:rowOff>85725</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9494500" y="1009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102252</xdr:rowOff>
    </xdr:from>
    <xdr:ext cx="313932"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88333" y="9874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154813</xdr:rowOff>
    </xdr:from>
    <xdr:to>
      <xdr:col>98</xdr:col>
      <xdr:colOff>38100</xdr:colOff>
      <xdr:row>59</xdr:row>
      <xdr:rowOff>84963</xdr:rowOff>
    </xdr:to>
    <xdr:sp macro="" textlink="">
      <xdr:nvSpPr>
        <xdr:cNvPr id="821" name="フローチャート: 判断 820">
          <a:extLst>
            <a:ext uri="{FF2B5EF4-FFF2-40B4-BE49-F238E27FC236}">
              <a16:creationId xmlns:a16="http://schemas.microsoft.com/office/drawing/2014/main" id="{00000000-0008-0000-0700-000035030000}"/>
            </a:ext>
          </a:extLst>
        </xdr:cNvPr>
        <xdr:cNvSpPr/>
      </xdr:nvSpPr>
      <xdr:spPr>
        <a:xfrm>
          <a:off x="18605500" y="1009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101490</xdr:rowOff>
    </xdr:from>
    <xdr:ext cx="313932"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99333" y="98741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135717</xdr:rowOff>
    </xdr:from>
    <xdr:ext cx="249299" cy="259045"/>
    <xdr:sp macro="" textlink="">
      <xdr:nvSpPr>
        <xdr:cNvPr id="829" name="前年度繰上充用金該当値テキスト">
          <a:extLst>
            <a:ext uri="{FF2B5EF4-FFF2-40B4-BE49-F238E27FC236}">
              <a16:creationId xmlns:a16="http://schemas.microsoft.com/office/drawing/2014/main" id="{00000000-0008-0000-0700-00003D030000}"/>
            </a:ext>
          </a:extLst>
        </xdr:cNvPr>
        <xdr:cNvSpPr txBox="1"/>
      </xdr:nvSpPr>
      <xdr:spPr>
        <a:xfrm>
          <a:off x="22212300" y="10079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8" name="正方形/長方形 837">
          <a:extLst>
            <a:ext uri="{FF2B5EF4-FFF2-40B4-BE49-F238E27FC236}">
              <a16:creationId xmlns:a16="http://schemas.microsoft.com/office/drawing/2014/main" id="{00000000-0008-0000-0700-00004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9" name="正方形/長方形 838">
          <a:extLst>
            <a:ext uri="{FF2B5EF4-FFF2-40B4-BE49-F238E27FC236}">
              <a16:creationId xmlns:a16="http://schemas.microsoft.com/office/drawing/2014/main" id="{00000000-0008-0000-0700-00004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0" name="テキスト ボックス 839">
          <a:extLst>
            <a:ext uri="{FF2B5EF4-FFF2-40B4-BE49-F238E27FC236}">
              <a16:creationId xmlns:a16="http://schemas.microsoft.com/office/drawing/2014/main" id="{00000000-0008-0000-0700-00004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について、前年度と比較し同水準となっている。これは、低所得世帯等支援給付金給付事業の皆減があったものの定額減税調整給付金給付事業の皆増による一時的な増嵩である。一方、今後、障害福祉費や生活保護費の増加が予想されることから、引き続き動向を注視していく必要がある。</a:t>
          </a:r>
        </a:p>
        <a:p>
          <a:r>
            <a:rPr kumimoji="1" lang="ja-JP" altLang="en-US" sz="1300">
              <a:latin typeface="ＭＳ Ｐゴシック" panose="020B0600070205080204" pitchFamily="50" charset="-128"/>
              <a:ea typeface="ＭＳ Ｐゴシック" panose="020B0600070205080204" pitchFamily="50" charset="-128"/>
            </a:rPr>
            <a:t>・衛生費について、類似団体内平均値より高い水準で推移している。これは有人離島をはじめ、集落が点在している本市の地理的要因から、各地区に診療所を設置しているほか、一般廃棄物及びし尿処理に係る海上輸送等に多額の経費を要するため、類似団体と比較が困難な事情がある。</a:t>
          </a:r>
        </a:p>
        <a:p>
          <a:r>
            <a:rPr kumimoji="1" lang="ja-JP" altLang="en-US" sz="1300">
              <a:latin typeface="ＭＳ Ｐゴシック" panose="020B0600070205080204" pitchFamily="50" charset="-128"/>
              <a:ea typeface="ＭＳ Ｐゴシック" panose="020B0600070205080204" pitchFamily="50" charset="-128"/>
            </a:rPr>
            <a:t>・災害復旧費について、数年ぶりに皆減となった。令和６年度は大きな災害がなかったが、他市町では甚大な被害が生じた災害もあったことから、引き続き防災・減災に努めていく。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三重県鳥羽市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については、決算剰余金を中心に積み立てるとともに、最低水準の取り崩しに努めている。前年度に引き続き基金残高の確保を行い、良好な財政状況を維持している。今後も財政の健全性を確保しながら、必要な行政サービスの提供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三重県鳥羽市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全会計を対象とした連結実質赤字比率は算定されていない。</a:t>
          </a:r>
        </a:p>
        <a:p>
          <a:r>
            <a:rPr kumimoji="1" lang="ja-JP" altLang="en-US" sz="1400">
              <a:latin typeface="ＭＳ ゴシック" pitchFamily="49" charset="-128"/>
              <a:ea typeface="ＭＳ ゴシック" pitchFamily="49" charset="-128"/>
            </a:rPr>
            <a:t>　各特別会計において、一般会計繰入金への依存度が高くなっている傾向にあることから、健全な財政運営のため、自主財源の確保に努める。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13899960</v>
      </c>
      <c r="BO4" s="436"/>
      <c r="BP4" s="436"/>
      <c r="BQ4" s="436"/>
      <c r="BR4" s="436"/>
      <c r="BS4" s="436"/>
      <c r="BT4" s="436"/>
      <c r="BU4" s="437"/>
      <c r="BV4" s="435">
        <v>13652431</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8.6</v>
      </c>
      <c r="CU4" s="576"/>
      <c r="CV4" s="576"/>
      <c r="CW4" s="576"/>
      <c r="CX4" s="576"/>
      <c r="CY4" s="576"/>
      <c r="CZ4" s="576"/>
      <c r="DA4" s="577"/>
      <c r="DB4" s="575">
        <v>6.9</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13311778</v>
      </c>
      <c r="BO5" s="407"/>
      <c r="BP5" s="407"/>
      <c r="BQ5" s="407"/>
      <c r="BR5" s="407"/>
      <c r="BS5" s="407"/>
      <c r="BT5" s="407"/>
      <c r="BU5" s="408"/>
      <c r="BV5" s="406">
        <v>13181850</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87.8</v>
      </c>
      <c r="CU5" s="404"/>
      <c r="CV5" s="404"/>
      <c r="CW5" s="404"/>
      <c r="CX5" s="404"/>
      <c r="CY5" s="404"/>
      <c r="CZ5" s="404"/>
      <c r="DA5" s="405"/>
      <c r="DB5" s="403">
        <v>87.5</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588182</v>
      </c>
      <c r="BO6" s="407"/>
      <c r="BP6" s="407"/>
      <c r="BQ6" s="407"/>
      <c r="BR6" s="407"/>
      <c r="BS6" s="407"/>
      <c r="BT6" s="407"/>
      <c r="BU6" s="408"/>
      <c r="BV6" s="406">
        <v>470581</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88.1</v>
      </c>
      <c r="CU6" s="550"/>
      <c r="CV6" s="550"/>
      <c r="CW6" s="550"/>
      <c r="CX6" s="550"/>
      <c r="CY6" s="550"/>
      <c r="CZ6" s="550"/>
      <c r="DA6" s="551"/>
      <c r="DB6" s="549">
        <v>88</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2360</v>
      </c>
      <c r="BO7" s="407"/>
      <c r="BP7" s="407"/>
      <c r="BQ7" s="407"/>
      <c r="BR7" s="407"/>
      <c r="BS7" s="407"/>
      <c r="BT7" s="407"/>
      <c r="BU7" s="408"/>
      <c r="BV7" s="406">
        <v>1395</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6806143</v>
      </c>
      <c r="CU7" s="407"/>
      <c r="CV7" s="407"/>
      <c r="CW7" s="407"/>
      <c r="CX7" s="407"/>
      <c r="CY7" s="407"/>
      <c r="CZ7" s="407"/>
      <c r="DA7" s="408"/>
      <c r="DB7" s="406">
        <v>6771783</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104</v>
      </c>
      <c r="AV8" s="465"/>
      <c r="AW8" s="465"/>
      <c r="AX8" s="465"/>
      <c r="AY8" s="420" t="s">
        <v>105</v>
      </c>
      <c r="AZ8" s="421"/>
      <c r="BA8" s="421"/>
      <c r="BB8" s="421"/>
      <c r="BC8" s="421"/>
      <c r="BD8" s="421"/>
      <c r="BE8" s="421"/>
      <c r="BF8" s="421"/>
      <c r="BG8" s="421"/>
      <c r="BH8" s="421"/>
      <c r="BI8" s="421"/>
      <c r="BJ8" s="421"/>
      <c r="BK8" s="421"/>
      <c r="BL8" s="421"/>
      <c r="BM8" s="422"/>
      <c r="BN8" s="406">
        <v>585822</v>
      </c>
      <c r="BO8" s="407"/>
      <c r="BP8" s="407"/>
      <c r="BQ8" s="407"/>
      <c r="BR8" s="407"/>
      <c r="BS8" s="407"/>
      <c r="BT8" s="407"/>
      <c r="BU8" s="408"/>
      <c r="BV8" s="406">
        <v>469186</v>
      </c>
      <c r="BW8" s="407"/>
      <c r="BX8" s="407"/>
      <c r="BY8" s="407"/>
      <c r="BZ8" s="407"/>
      <c r="CA8" s="407"/>
      <c r="CB8" s="407"/>
      <c r="CC8" s="408"/>
      <c r="CD8" s="446" t="s">
        <v>106</v>
      </c>
      <c r="CE8" s="366"/>
      <c r="CF8" s="366"/>
      <c r="CG8" s="366"/>
      <c r="CH8" s="366"/>
      <c r="CI8" s="366"/>
      <c r="CJ8" s="366"/>
      <c r="CK8" s="366"/>
      <c r="CL8" s="366"/>
      <c r="CM8" s="366"/>
      <c r="CN8" s="366"/>
      <c r="CO8" s="366"/>
      <c r="CP8" s="366"/>
      <c r="CQ8" s="366"/>
      <c r="CR8" s="366"/>
      <c r="CS8" s="447"/>
      <c r="CT8" s="509">
        <v>0.41</v>
      </c>
      <c r="CU8" s="510"/>
      <c r="CV8" s="510"/>
      <c r="CW8" s="510"/>
      <c r="CX8" s="510"/>
      <c r="CY8" s="510"/>
      <c r="CZ8" s="510"/>
      <c r="DA8" s="511"/>
      <c r="DB8" s="509">
        <v>0.4</v>
      </c>
      <c r="DC8" s="510"/>
      <c r="DD8" s="510"/>
      <c r="DE8" s="510"/>
      <c r="DF8" s="510"/>
      <c r="DG8" s="510"/>
      <c r="DH8" s="510"/>
      <c r="DI8" s="511"/>
    </row>
    <row r="9" spans="1:119" ht="18.75" customHeight="1" thickBot="1" x14ac:dyDescent="0.2">
      <c r="A9" s="163"/>
      <c r="B9" s="538" t="s">
        <v>107</v>
      </c>
      <c r="C9" s="539"/>
      <c r="D9" s="539"/>
      <c r="E9" s="539"/>
      <c r="F9" s="539"/>
      <c r="G9" s="539"/>
      <c r="H9" s="539"/>
      <c r="I9" s="539"/>
      <c r="J9" s="539"/>
      <c r="K9" s="457"/>
      <c r="L9" s="540" t="s">
        <v>108</v>
      </c>
      <c r="M9" s="541"/>
      <c r="N9" s="541"/>
      <c r="O9" s="541"/>
      <c r="P9" s="541"/>
      <c r="Q9" s="542"/>
      <c r="R9" s="543">
        <v>17525</v>
      </c>
      <c r="S9" s="544"/>
      <c r="T9" s="544"/>
      <c r="U9" s="544"/>
      <c r="V9" s="545"/>
      <c r="W9" s="475" t="s">
        <v>109</v>
      </c>
      <c r="X9" s="476"/>
      <c r="Y9" s="476"/>
      <c r="Z9" s="476"/>
      <c r="AA9" s="476"/>
      <c r="AB9" s="476"/>
      <c r="AC9" s="476"/>
      <c r="AD9" s="476"/>
      <c r="AE9" s="476"/>
      <c r="AF9" s="476"/>
      <c r="AG9" s="476"/>
      <c r="AH9" s="476"/>
      <c r="AI9" s="476"/>
      <c r="AJ9" s="476"/>
      <c r="AK9" s="476"/>
      <c r="AL9" s="546"/>
      <c r="AM9" s="463" t="s">
        <v>110</v>
      </c>
      <c r="AN9" s="363"/>
      <c r="AO9" s="363"/>
      <c r="AP9" s="363"/>
      <c r="AQ9" s="363"/>
      <c r="AR9" s="363"/>
      <c r="AS9" s="363"/>
      <c r="AT9" s="364"/>
      <c r="AU9" s="464" t="s">
        <v>104</v>
      </c>
      <c r="AV9" s="465"/>
      <c r="AW9" s="465"/>
      <c r="AX9" s="465"/>
      <c r="AY9" s="420" t="s">
        <v>111</v>
      </c>
      <c r="AZ9" s="421"/>
      <c r="BA9" s="421"/>
      <c r="BB9" s="421"/>
      <c r="BC9" s="421"/>
      <c r="BD9" s="421"/>
      <c r="BE9" s="421"/>
      <c r="BF9" s="421"/>
      <c r="BG9" s="421"/>
      <c r="BH9" s="421"/>
      <c r="BI9" s="421"/>
      <c r="BJ9" s="421"/>
      <c r="BK9" s="421"/>
      <c r="BL9" s="421"/>
      <c r="BM9" s="422"/>
      <c r="BN9" s="406">
        <v>116636</v>
      </c>
      <c r="BO9" s="407"/>
      <c r="BP9" s="407"/>
      <c r="BQ9" s="407"/>
      <c r="BR9" s="407"/>
      <c r="BS9" s="407"/>
      <c r="BT9" s="407"/>
      <c r="BU9" s="408"/>
      <c r="BV9" s="406">
        <v>-151544</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15.5</v>
      </c>
      <c r="CU9" s="404"/>
      <c r="CV9" s="404"/>
      <c r="CW9" s="404"/>
      <c r="CX9" s="404"/>
      <c r="CY9" s="404"/>
      <c r="CZ9" s="404"/>
      <c r="DA9" s="405"/>
      <c r="DB9" s="403">
        <v>15.3</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113</v>
      </c>
      <c r="M10" s="363"/>
      <c r="N10" s="363"/>
      <c r="O10" s="363"/>
      <c r="P10" s="363"/>
      <c r="Q10" s="364"/>
      <c r="R10" s="359">
        <v>19448</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104</v>
      </c>
      <c r="AV10" s="465"/>
      <c r="AW10" s="465"/>
      <c r="AX10" s="465"/>
      <c r="AY10" s="420" t="s">
        <v>115</v>
      </c>
      <c r="AZ10" s="421"/>
      <c r="BA10" s="421"/>
      <c r="BB10" s="421"/>
      <c r="BC10" s="421"/>
      <c r="BD10" s="421"/>
      <c r="BE10" s="421"/>
      <c r="BF10" s="421"/>
      <c r="BG10" s="421"/>
      <c r="BH10" s="421"/>
      <c r="BI10" s="421"/>
      <c r="BJ10" s="421"/>
      <c r="BK10" s="421"/>
      <c r="BL10" s="421"/>
      <c r="BM10" s="422"/>
      <c r="BN10" s="406">
        <v>212537</v>
      </c>
      <c r="BO10" s="407"/>
      <c r="BP10" s="407"/>
      <c r="BQ10" s="407"/>
      <c r="BR10" s="407"/>
      <c r="BS10" s="407"/>
      <c r="BT10" s="407"/>
      <c r="BU10" s="408"/>
      <c r="BV10" s="406">
        <v>281885</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104</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63"/>
      <c r="B12" s="512" t="s">
        <v>123</v>
      </c>
      <c r="C12" s="513"/>
      <c r="D12" s="513"/>
      <c r="E12" s="513"/>
      <c r="F12" s="513"/>
      <c r="G12" s="513"/>
      <c r="H12" s="513"/>
      <c r="I12" s="513"/>
      <c r="J12" s="513"/>
      <c r="K12" s="514"/>
      <c r="L12" s="521" t="s">
        <v>124</v>
      </c>
      <c r="M12" s="522"/>
      <c r="N12" s="522"/>
      <c r="O12" s="522"/>
      <c r="P12" s="522"/>
      <c r="Q12" s="523"/>
      <c r="R12" s="524">
        <v>16424</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8"/>
      <c r="M13" s="490" t="s">
        <v>130</v>
      </c>
      <c r="N13" s="491"/>
      <c r="O13" s="491"/>
      <c r="P13" s="491"/>
      <c r="Q13" s="492"/>
      <c r="R13" s="493">
        <v>15912</v>
      </c>
      <c r="S13" s="494"/>
      <c r="T13" s="494"/>
      <c r="U13" s="494"/>
      <c r="V13" s="495"/>
      <c r="W13" s="496" t="s">
        <v>131</v>
      </c>
      <c r="X13" s="392"/>
      <c r="Y13" s="392"/>
      <c r="Z13" s="392"/>
      <c r="AA13" s="392"/>
      <c r="AB13" s="393"/>
      <c r="AC13" s="359">
        <v>1131</v>
      </c>
      <c r="AD13" s="360"/>
      <c r="AE13" s="360"/>
      <c r="AF13" s="360"/>
      <c r="AG13" s="361"/>
      <c r="AH13" s="359">
        <v>1430</v>
      </c>
      <c r="AI13" s="360"/>
      <c r="AJ13" s="360"/>
      <c r="AK13" s="360"/>
      <c r="AL13" s="419"/>
      <c r="AM13" s="463" t="s">
        <v>132</v>
      </c>
      <c r="AN13" s="363"/>
      <c r="AO13" s="363"/>
      <c r="AP13" s="363"/>
      <c r="AQ13" s="363"/>
      <c r="AR13" s="363"/>
      <c r="AS13" s="363"/>
      <c r="AT13" s="364"/>
      <c r="AU13" s="464" t="s">
        <v>104</v>
      </c>
      <c r="AV13" s="465"/>
      <c r="AW13" s="465"/>
      <c r="AX13" s="465"/>
      <c r="AY13" s="420" t="s">
        <v>133</v>
      </c>
      <c r="AZ13" s="421"/>
      <c r="BA13" s="421"/>
      <c r="BB13" s="421"/>
      <c r="BC13" s="421"/>
      <c r="BD13" s="421"/>
      <c r="BE13" s="421"/>
      <c r="BF13" s="421"/>
      <c r="BG13" s="421"/>
      <c r="BH13" s="421"/>
      <c r="BI13" s="421"/>
      <c r="BJ13" s="421"/>
      <c r="BK13" s="421"/>
      <c r="BL13" s="421"/>
      <c r="BM13" s="422"/>
      <c r="BN13" s="406">
        <v>329173</v>
      </c>
      <c r="BO13" s="407"/>
      <c r="BP13" s="407"/>
      <c r="BQ13" s="407"/>
      <c r="BR13" s="407"/>
      <c r="BS13" s="407"/>
      <c r="BT13" s="407"/>
      <c r="BU13" s="408"/>
      <c r="BV13" s="406">
        <v>130341</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7.8</v>
      </c>
      <c r="CU13" s="404"/>
      <c r="CV13" s="404"/>
      <c r="CW13" s="404"/>
      <c r="CX13" s="404"/>
      <c r="CY13" s="404"/>
      <c r="CZ13" s="404"/>
      <c r="DA13" s="405"/>
      <c r="DB13" s="403">
        <v>7.7</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16842</v>
      </c>
      <c r="S14" s="494"/>
      <c r="T14" s="494"/>
      <c r="U14" s="494"/>
      <c r="V14" s="495"/>
      <c r="W14" s="497"/>
      <c r="X14" s="395"/>
      <c r="Y14" s="395"/>
      <c r="Z14" s="395"/>
      <c r="AA14" s="395"/>
      <c r="AB14" s="396"/>
      <c r="AC14" s="486">
        <v>13.2</v>
      </c>
      <c r="AD14" s="487"/>
      <c r="AE14" s="487"/>
      <c r="AF14" s="487"/>
      <c r="AG14" s="488"/>
      <c r="AH14" s="486">
        <v>14.8</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8"/>
      <c r="M15" s="490" t="s">
        <v>130</v>
      </c>
      <c r="N15" s="491"/>
      <c r="O15" s="491"/>
      <c r="P15" s="491"/>
      <c r="Q15" s="492"/>
      <c r="R15" s="493">
        <v>16411</v>
      </c>
      <c r="S15" s="494"/>
      <c r="T15" s="494"/>
      <c r="U15" s="494"/>
      <c r="V15" s="495"/>
      <c r="W15" s="496" t="s">
        <v>137</v>
      </c>
      <c r="X15" s="392"/>
      <c r="Y15" s="392"/>
      <c r="Z15" s="392"/>
      <c r="AA15" s="392"/>
      <c r="AB15" s="393"/>
      <c r="AC15" s="359">
        <v>1445</v>
      </c>
      <c r="AD15" s="360"/>
      <c r="AE15" s="360"/>
      <c r="AF15" s="360"/>
      <c r="AG15" s="361"/>
      <c r="AH15" s="359">
        <v>1691</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2498788</v>
      </c>
      <c r="BO15" s="436"/>
      <c r="BP15" s="436"/>
      <c r="BQ15" s="436"/>
      <c r="BR15" s="436"/>
      <c r="BS15" s="436"/>
      <c r="BT15" s="436"/>
      <c r="BU15" s="437"/>
      <c r="BV15" s="435">
        <v>2463117</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16.8</v>
      </c>
      <c r="AD16" s="487"/>
      <c r="AE16" s="487"/>
      <c r="AF16" s="487"/>
      <c r="AG16" s="488"/>
      <c r="AH16" s="486">
        <v>17.5</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6110230</v>
      </c>
      <c r="BO16" s="407"/>
      <c r="BP16" s="407"/>
      <c r="BQ16" s="407"/>
      <c r="BR16" s="407"/>
      <c r="BS16" s="407"/>
      <c r="BT16" s="407"/>
      <c r="BU16" s="408"/>
      <c r="BV16" s="406">
        <v>6068057</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6012</v>
      </c>
      <c r="AD17" s="360"/>
      <c r="AE17" s="360"/>
      <c r="AF17" s="360"/>
      <c r="AG17" s="361"/>
      <c r="AH17" s="359">
        <v>6545</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3178174</v>
      </c>
      <c r="BO17" s="407"/>
      <c r="BP17" s="407"/>
      <c r="BQ17" s="407"/>
      <c r="BR17" s="407"/>
      <c r="BS17" s="407"/>
      <c r="BT17" s="407"/>
      <c r="BU17" s="408"/>
      <c r="BV17" s="406">
        <v>3126510</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147</v>
      </c>
      <c r="C18" s="457"/>
      <c r="D18" s="457"/>
      <c r="E18" s="458"/>
      <c r="F18" s="458"/>
      <c r="G18" s="458"/>
      <c r="H18" s="458"/>
      <c r="I18" s="458"/>
      <c r="J18" s="458"/>
      <c r="K18" s="458"/>
      <c r="L18" s="459">
        <v>107.34</v>
      </c>
      <c r="M18" s="459"/>
      <c r="N18" s="459"/>
      <c r="O18" s="459"/>
      <c r="P18" s="459"/>
      <c r="Q18" s="459"/>
      <c r="R18" s="460"/>
      <c r="S18" s="460"/>
      <c r="T18" s="460"/>
      <c r="U18" s="460"/>
      <c r="V18" s="461"/>
      <c r="W18" s="477"/>
      <c r="X18" s="478"/>
      <c r="Y18" s="478"/>
      <c r="Z18" s="478"/>
      <c r="AA18" s="478"/>
      <c r="AB18" s="502"/>
      <c r="AC18" s="376">
        <v>70</v>
      </c>
      <c r="AD18" s="377"/>
      <c r="AE18" s="377"/>
      <c r="AF18" s="377"/>
      <c r="AG18" s="462"/>
      <c r="AH18" s="376">
        <v>67.7</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6219086</v>
      </c>
      <c r="BO18" s="407"/>
      <c r="BP18" s="407"/>
      <c r="BQ18" s="407"/>
      <c r="BR18" s="407"/>
      <c r="BS18" s="407"/>
      <c r="BT18" s="407"/>
      <c r="BU18" s="408"/>
      <c r="BV18" s="406">
        <v>6138970</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149</v>
      </c>
      <c r="C19" s="457"/>
      <c r="D19" s="457"/>
      <c r="E19" s="458"/>
      <c r="F19" s="458"/>
      <c r="G19" s="458"/>
      <c r="H19" s="458"/>
      <c r="I19" s="458"/>
      <c r="J19" s="458"/>
      <c r="K19" s="458"/>
      <c r="L19" s="466">
        <v>163</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8715966</v>
      </c>
      <c r="BO19" s="407"/>
      <c r="BP19" s="407"/>
      <c r="BQ19" s="407"/>
      <c r="BR19" s="407"/>
      <c r="BS19" s="407"/>
      <c r="BT19" s="407"/>
      <c r="BU19" s="408"/>
      <c r="BV19" s="406">
        <v>8799007</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151</v>
      </c>
      <c r="C20" s="457"/>
      <c r="D20" s="457"/>
      <c r="E20" s="458"/>
      <c r="F20" s="458"/>
      <c r="G20" s="458"/>
      <c r="H20" s="458"/>
      <c r="I20" s="458"/>
      <c r="J20" s="458"/>
      <c r="K20" s="458"/>
      <c r="L20" s="466">
        <v>7382</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9939844</v>
      </c>
      <c r="BO22" s="436"/>
      <c r="BP22" s="436"/>
      <c r="BQ22" s="436"/>
      <c r="BR22" s="436"/>
      <c r="BS22" s="436"/>
      <c r="BT22" s="436"/>
      <c r="BU22" s="437"/>
      <c r="BV22" s="435">
        <v>10645193</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9420924</v>
      </c>
      <c r="BO23" s="407"/>
      <c r="BP23" s="407"/>
      <c r="BQ23" s="407"/>
      <c r="BR23" s="407"/>
      <c r="BS23" s="407"/>
      <c r="BT23" s="407"/>
      <c r="BU23" s="408"/>
      <c r="BV23" s="406">
        <v>10193318</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161</v>
      </c>
      <c r="F24" s="363"/>
      <c r="G24" s="363"/>
      <c r="H24" s="363"/>
      <c r="I24" s="363"/>
      <c r="J24" s="363"/>
      <c r="K24" s="364"/>
      <c r="L24" s="359">
        <v>1</v>
      </c>
      <c r="M24" s="360"/>
      <c r="N24" s="360"/>
      <c r="O24" s="360"/>
      <c r="P24" s="361"/>
      <c r="Q24" s="359">
        <v>8900</v>
      </c>
      <c r="R24" s="360"/>
      <c r="S24" s="360"/>
      <c r="T24" s="360"/>
      <c r="U24" s="360"/>
      <c r="V24" s="361"/>
      <c r="W24" s="449"/>
      <c r="X24" s="386"/>
      <c r="Y24" s="387"/>
      <c r="Z24" s="362" t="s">
        <v>162</v>
      </c>
      <c r="AA24" s="363"/>
      <c r="AB24" s="363"/>
      <c r="AC24" s="363"/>
      <c r="AD24" s="363"/>
      <c r="AE24" s="363"/>
      <c r="AF24" s="363"/>
      <c r="AG24" s="364"/>
      <c r="AH24" s="359">
        <v>270</v>
      </c>
      <c r="AI24" s="360"/>
      <c r="AJ24" s="360"/>
      <c r="AK24" s="360"/>
      <c r="AL24" s="361"/>
      <c r="AM24" s="359">
        <v>801900</v>
      </c>
      <c r="AN24" s="360"/>
      <c r="AO24" s="360"/>
      <c r="AP24" s="360"/>
      <c r="AQ24" s="360"/>
      <c r="AR24" s="361"/>
      <c r="AS24" s="359">
        <v>2970</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6665969</v>
      </c>
      <c r="BO24" s="407"/>
      <c r="BP24" s="407"/>
      <c r="BQ24" s="407"/>
      <c r="BR24" s="407"/>
      <c r="BS24" s="407"/>
      <c r="BT24" s="407"/>
      <c r="BU24" s="408"/>
      <c r="BV24" s="406">
        <v>7015197</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164</v>
      </c>
      <c r="F25" s="363"/>
      <c r="G25" s="363"/>
      <c r="H25" s="363"/>
      <c r="I25" s="363"/>
      <c r="J25" s="363"/>
      <c r="K25" s="364"/>
      <c r="L25" s="359">
        <v>1</v>
      </c>
      <c r="M25" s="360"/>
      <c r="N25" s="360"/>
      <c r="O25" s="360"/>
      <c r="P25" s="361"/>
      <c r="Q25" s="359">
        <v>6880</v>
      </c>
      <c r="R25" s="360"/>
      <c r="S25" s="360"/>
      <c r="T25" s="360"/>
      <c r="U25" s="360"/>
      <c r="V25" s="361"/>
      <c r="W25" s="449"/>
      <c r="X25" s="386"/>
      <c r="Y25" s="387"/>
      <c r="Z25" s="362" t="s">
        <v>165</v>
      </c>
      <c r="AA25" s="363"/>
      <c r="AB25" s="363"/>
      <c r="AC25" s="363"/>
      <c r="AD25" s="363"/>
      <c r="AE25" s="363"/>
      <c r="AF25" s="363"/>
      <c r="AG25" s="364"/>
      <c r="AH25" s="359">
        <v>45</v>
      </c>
      <c r="AI25" s="360"/>
      <c r="AJ25" s="360"/>
      <c r="AK25" s="360"/>
      <c r="AL25" s="361"/>
      <c r="AM25" s="359">
        <v>127980</v>
      </c>
      <c r="AN25" s="360"/>
      <c r="AO25" s="360"/>
      <c r="AP25" s="360"/>
      <c r="AQ25" s="360"/>
      <c r="AR25" s="361"/>
      <c r="AS25" s="359">
        <v>2844</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1061964</v>
      </c>
      <c r="BO25" s="436"/>
      <c r="BP25" s="436"/>
      <c r="BQ25" s="436"/>
      <c r="BR25" s="436"/>
      <c r="BS25" s="436"/>
      <c r="BT25" s="436"/>
      <c r="BU25" s="437"/>
      <c r="BV25" s="435">
        <v>495557</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167</v>
      </c>
      <c r="F26" s="363"/>
      <c r="G26" s="363"/>
      <c r="H26" s="363"/>
      <c r="I26" s="363"/>
      <c r="J26" s="363"/>
      <c r="K26" s="364"/>
      <c r="L26" s="359">
        <v>1</v>
      </c>
      <c r="M26" s="360"/>
      <c r="N26" s="360"/>
      <c r="O26" s="360"/>
      <c r="P26" s="361"/>
      <c r="Q26" s="359">
        <v>6150</v>
      </c>
      <c r="R26" s="360"/>
      <c r="S26" s="360"/>
      <c r="T26" s="360"/>
      <c r="U26" s="360"/>
      <c r="V26" s="361"/>
      <c r="W26" s="449"/>
      <c r="X26" s="386"/>
      <c r="Y26" s="387"/>
      <c r="Z26" s="362" t="s">
        <v>168</v>
      </c>
      <c r="AA26" s="417"/>
      <c r="AB26" s="417"/>
      <c r="AC26" s="417"/>
      <c r="AD26" s="417"/>
      <c r="AE26" s="417"/>
      <c r="AF26" s="417"/>
      <c r="AG26" s="418"/>
      <c r="AH26" s="359">
        <v>8</v>
      </c>
      <c r="AI26" s="360"/>
      <c r="AJ26" s="360"/>
      <c r="AK26" s="360"/>
      <c r="AL26" s="361"/>
      <c r="AM26" s="359">
        <v>26472</v>
      </c>
      <c r="AN26" s="360"/>
      <c r="AO26" s="360"/>
      <c r="AP26" s="360"/>
      <c r="AQ26" s="360"/>
      <c r="AR26" s="361"/>
      <c r="AS26" s="359">
        <v>3309</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170</v>
      </c>
      <c r="F27" s="363"/>
      <c r="G27" s="363"/>
      <c r="H27" s="363"/>
      <c r="I27" s="363"/>
      <c r="J27" s="363"/>
      <c r="K27" s="364"/>
      <c r="L27" s="359">
        <v>1</v>
      </c>
      <c r="M27" s="360"/>
      <c r="N27" s="360"/>
      <c r="O27" s="360"/>
      <c r="P27" s="361"/>
      <c r="Q27" s="359">
        <v>4430</v>
      </c>
      <c r="R27" s="360"/>
      <c r="S27" s="360"/>
      <c r="T27" s="360"/>
      <c r="U27" s="360"/>
      <c r="V27" s="361"/>
      <c r="W27" s="449"/>
      <c r="X27" s="386"/>
      <c r="Y27" s="387"/>
      <c r="Z27" s="362" t="s">
        <v>171</v>
      </c>
      <c r="AA27" s="363"/>
      <c r="AB27" s="363"/>
      <c r="AC27" s="363"/>
      <c r="AD27" s="363"/>
      <c r="AE27" s="363"/>
      <c r="AF27" s="363"/>
      <c r="AG27" s="364"/>
      <c r="AH27" s="359">
        <v>7</v>
      </c>
      <c r="AI27" s="360"/>
      <c r="AJ27" s="360"/>
      <c r="AK27" s="360"/>
      <c r="AL27" s="361"/>
      <c r="AM27" s="359">
        <v>23339</v>
      </c>
      <c r="AN27" s="360"/>
      <c r="AO27" s="360"/>
      <c r="AP27" s="360"/>
      <c r="AQ27" s="360"/>
      <c r="AR27" s="361"/>
      <c r="AS27" s="359">
        <v>3334</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70560</v>
      </c>
      <c r="BO27" s="441"/>
      <c r="BP27" s="441"/>
      <c r="BQ27" s="441"/>
      <c r="BR27" s="441"/>
      <c r="BS27" s="441"/>
      <c r="BT27" s="441"/>
      <c r="BU27" s="442"/>
      <c r="BV27" s="440">
        <v>70560</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173</v>
      </c>
      <c r="F28" s="363"/>
      <c r="G28" s="363"/>
      <c r="H28" s="363"/>
      <c r="I28" s="363"/>
      <c r="J28" s="363"/>
      <c r="K28" s="364"/>
      <c r="L28" s="359">
        <v>1</v>
      </c>
      <c r="M28" s="360"/>
      <c r="N28" s="360"/>
      <c r="O28" s="360"/>
      <c r="P28" s="361"/>
      <c r="Q28" s="359">
        <v>3750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1574438</v>
      </c>
      <c r="BO28" s="436"/>
      <c r="BP28" s="436"/>
      <c r="BQ28" s="436"/>
      <c r="BR28" s="436"/>
      <c r="BS28" s="436"/>
      <c r="BT28" s="436"/>
      <c r="BU28" s="437"/>
      <c r="BV28" s="435">
        <v>1361901</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176</v>
      </c>
      <c r="F29" s="363"/>
      <c r="G29" s="363"/>
      <c r="H29" s="363"/>
      <c r="I29" s="363"/>
      <c r="J29" s="363"/>
      <c r="K29" s="364"/>
      <c r="L29" s="359">
        <v>11</v>
      </c>
      <c r="M29" s="360"/>
      <c r="N29" s="360"/>
      <c r="O29" s="360"/>
      <c r="P29" s="361"/>
      <c r="Q29" s="359">
        <v>3350</v>
      </c>
      <c r="R29" s="360"/>
      <c r="S29" s="360"/>
      <c r="T29" s="360"/>
      <c r="U29" s="360"/>
      <c r="V29" s="361"/>
      <c r="W29" s="450"/>
      <c r="X29" s="451"/>
      <c r="Y29" s="452"/>
      <c r="Z29" s="362" t="s">
        <v>177</v>
      </c>
      <c r="AA29" s="363"/>
      <c r="AB29" s="363"/>
      <c r="AC29" s="363"/>
      <c r="AD29" s="363"/>
      <c r="AE29" s="363"/>
      <c r="AF29" s="363"/>
      <c r="AG29" s="364"/>
      <c r="AH29" s="359">
        <v>277</v>
      </c>
      <c r="AI29" s="360"/>
      <c r="AJ29" s="360"/>
      <c r="AK29" s="360"/>
      <c r="AL29" s="361"/>
      <c r="AM29" s="359">
        <v>825239</v>
      </c>
      <c r="AN29" s="360"/>
      <c r="AO29" s="360"/>
      <c r="AP29" s="360"/>
      <c r="AQ29" s="360"/>
      <c r="AR29" s="361"/>
      <c r="AS29" s="359">
        <v>2979</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594041</v>
      </c>
      <c r="BO29" s="407"/>
      <c r="BP29" s="407"/>
      <c r="BQ29" s="407"/>
      <c r="BR29" s="407"/>
      <c r="BS29" s="407"/>
      <c r="BT29" s="407"/>
      <c r="BU29" s="408"/>
      <c r="BV29" s="406">
        <v>608584</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95.9</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2301378</v>
      </c>
      <c r="BO30" s="441"/>
      <c r="BP30" s="441"/>
      <c r="BQ30" s="441"/>
      <c r="BR30" s="441"/>
      <c r="BS30" s="441"/>
      <c r="BT30" s="441"/>
      <c r="BU30" s="442"/>
      <c r="BV30" s="440">
        <v>2134516</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15">
      <c r="A33" s="163"/>
      <c r="B33" s="190"/>
      <c r="C33" s="358" t="s">
        <v>186</v>
      </c>
      <c r="D33" s="358"/>
      <c r="E33" s="357" t="s">
        <v>187</v>
      </c>
      <c r="F33" s="357"/>
      <c r="G33" s="357"/>
      <c r="H33" s="357"/>
      <c r="I33" s="357"/>
      <c r="J33" s="357"/>
      <c r="K33" s="357"/>
      <c r="L33" s="357"/>
      <c r="M33" s="357"/>
      <c r="N33" s="357"/>
      <c r="O33" s="357"/>
      <c r="P33" s="357"/>
      <c r="Q33" s="357"/>
      <c r="R33" s="357"/>
      <c r="S33" s="357"/>
      <c r="T33" s="167"/>
      <c r="U33" s="358" t="s">
        <v>186</v>
      </c>
      <c r="V33" s="358"/>
      <c r="W33" s="357" t="s">
        <v>187</v>
      </c>
      <c r="X33" s="357"/>
      <c r="Y33" s="357"/>
      <c r="Z33" s="357"/>
      <c r="AA33" s="357"/>
      <c r="AB33" s="357"/>
      <c r="AC33" s="357"/>
      <c r="AD33" s="357"/>
      <c r="AE33" s="357"/>
      <c r="AF33" s="357"/>
      <c r="AG33" s="357"/>
      <c r="AH33" s="357"/>
      <c r="AI33" s="357"/>
      <c r="AJ33" s="357"/>
      <c r="AK33" s="357"/>
      <c r="AL33" s="167"/>
      <c r="AM33" s="358" t="s">
        <v>186</v>
      </c>
      <c r="AN33" s="358"/>
      <c r="AO33" s="357" t="s">
        <v>187</v>
      </c>
      <c r="AP33" s="357"/>
      <c r="AQ33" s="357"/>
      <c r="AR33" s="357"/>
      <c r="AS33" s="357"/>
      <c r="AT33" s="357"/>
      <c r="AU33" s="357"/>
      <c r="AV33" s="357"/>
      <c r="AW33" s="357"/>
      <c r="AX33" s="357"/>
      <c r="AY33" s="357"/>
      <c r="AZ33" s="357"/>
      <c r="BA33" s="357"/>
      <c r="BB33" s="357"/>
      <c r="BC33" s="357"/>
      <c r="BD33" s="173"/>
      <c r="BE33" s="357" t="s">
        <v>188</v>
      </c>
      <c r="BF33" s="357"/>
      <c r="BG33" s="357" t="s">
        <v>189</v>
      </c>
      <c r="BH33" s="357"/>
      <c r="BI33" s="357"/>
      <c r="BJ33" s="357"/>
      <c r="BK33" s="357"/>
      <c r="BL33" s="357"/>
      <c r="BM33" s="357"/>
      <c r="BN33" s="357"/>
      <c r="BO33" s="357"/>
      <c r="BP33" s="357"/>
      <c r="BQ33" s="357"/>
      <c r="BR33" s="357"/>
      <c r="BS33" s="357"/>
      <c r="BT33" s="357"/>
      <c r="BU33" s="357"/>
      <c r="BV33" s="173"/>
      <c r="BW33" s="358" t="s">
        <v>188</v>
      </c>
      <c r="BX33" s="358"/>
      <c r="BY33" s="357" t="s">
        <v>190</v>
      </c>
      <c r="BZ33" s="357"/>
      <c r="CA33" s="357"/>
      <c r="CB33" s="357"/>
      <c r="CC33" s="357"/>
      <c r="CD33" s="357"/>
      <c r="CE33" s="357"/>
      <c r="CF33" s="357"/>
      <c r="CG33" s="357"/>
      <c r="CH33" s="357"/>
      <c r="CI33" s="357"/>
      <c r="CJ33" s="357"/>
      <c r="CK33" s="357"/>
      <c r="CL33" s="357"/>
      <c r="CM33" s="357"/>
      <c r="CN33" s="167"/>
      <c r="CO33" s="358" t="s">
        <v>186</v>
      </c>
      <c r="CP33" s="358"/>
      <c r="CQ33" s="357" t="s">
        <v>191</v>
      </c>
      <c r="CR33" s="357"/>
      <c r="CS33" s="357"/>
      <c r="CT33" s="357"/>
      <c r="CU33" s="357"/>
      <c r="CV33" s="357"/>
      <c r="CW33" s="357"/>
      <c r="CX33" s="357"/>
      <c r="CY33" s="357"/>
      <c r="CZ33" s="357"/>
      <c r="DA33" s="357"/>
      <c r="DB33" s="357"/>
      <c r="DC33" s="357"/>
      <c r="DD33" s="357"/>
      <c r="DE33" s="357"/>
      <c r="DF33" s="167"/>
      <c r="DG33" s="356" t="s">
        <v>192</v>
      </c>
      <c r="DH33" s="356"/>
      <c r="DI33" s="168"/>
    </row>
    <row r="34" spans="1:113" ht="32.25" customHeight="1" x14ac:dyDescent="0.15">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国民健康保険事業特別会計</v>
      </c>
      <c r="X34" s="355"/>
      <c r="Y34" s="355"/>
      <c r="Z34" s="355"/>
      <c r="AA34" s="355"/>
      <c r="AB34" s="355"/>
      <c r="AC34" s="355"/>
      <c r="AD34" s="355"/>
      <c r="AE34" s="355"/>
      <c r="AF34" s="355"/>
      <c r="AG34" s="355"/>
      <c r="AH34" s="355"/>
      <c r="AI34" s="355"/>
      <c r="AJ34" s="355"/>
      <c r="AK34" s="355"/>
      <c r="AL34" s="163"/>
      <c r="AM34" s="354">
        <f>IF(AO34="","",MAX(C34:D43,U34:V43)+1)</f>
        <v>5</v>
      </c>
      <c r="AN34" s="354"/>
      <c r="AO34" s="355" t="str">
        <f>IF('各会計、関係団体の財政状況及び健全化判断比率'!B31="","",'各会計、関係団体の財政状況及び健全化判断比率'!B31)</f>
        <v>水道事業会計</v>
      </c>
      <c r="AP34" s="355"/>
      <c r="AQ34" s="355"/>
      <c r="AR34" s="355"/>
      <c r="AS34" s="355"/>
      <c r="AT34" s="355"/>
      <c r="AU34" s="355"/>
      <c r="AV34" s="355"/>
      <c r="AW34" s="355"/>
      <c r="AX34" s="355"/>
      <c r="AY34" s="355"/>
      <c r="AZ34" s="355"/>
      <c r="BA34" s="355"/>
      <c r="BB34" s="355"/>
      <c r="BC34" s="355"/>
      <c r="BD34" s="163"/>
      <c r="BE34" s="354">
        <f>IF(BG34="","",MAX(C34:D43,U34:V43,AM34:AN43)+1)</f>
        <v>7</v>
      </c>
      <c r="BF34" s="354"/>
      <c r="BG34" s="355" t="str">
        <f>IF('各会計、関係団体の財政状況及び健全化判断比率'!B33="","",'各会計、関係団体の財政状況及び健全化判断比率'!B33)</f>
        <v>定期航路事業特別会計</v>
      </c>
      <c r="BH34" s="355"/>
      <c r="BI34" s="355"/>
      <c r="BJ34" s="355"/>
      <c r="BK34" s="355"/>
      <c r="BL34" s="355"/>
      <c r="BM34" s="355"/>
      <c r="BN34" s="355"/>
      <c r="BO34" s="355"/>
      <c r="BP34" s="355"/>
      <c r="BQ34" s="355"/>
      <c r="BR34" s="355"/>
      <c r="BS34" s="355"/>
      <c r="BT34" s="355"/>
      <c r="BU34" s="355"/>
      <c r="BV34" s="163"/>
      <c r="BW34" s="354">
        <f>IF(BY34="","",MAX(C34:D43,U34:V43,AM34:AN43,BE34:BF43)+1)</f>
        <v>8</v>
      </c>
      <c r="BX34" s="354"/>
      <c r="BY34" s="355" t="str">
        <f>IF('各会計、関係団体の財政状況及び健全化判断比率'!B68="","",'各会計、関係団体の財政状況及び健全化判断比率'!B68)</f>
        <v>鳥羽志勢広域連合（一般会計）</v>
      </c>
      <c r="BZ34" s="355"/>
      <c r="CA34" s="355"/>
      <c r="CB34" s="355"/>
      <c r="CC34" s="355"/>
      <c r="CD34" s="355"/>
      <c r="CE34" s="355"/>
      <c r="CF34" s="355"/>
      <c r="CG34" s="355"/>
      <c r="CH34" s="355"/>
      <c r="CI34" s="355"/>
      <c r="CJ34" s="355"/>
      <c r="CK34" s="355"/>
      <c r="CL34" s="355"/>
      <c r="CM34" s="355"/>
      <c r="CN34" s="163"/>
      <c r="CO34" s="354">
        <f>IF(CQ34="","",MAX(C34:D43,U34:V43,AM34:AN43,BE34:BF43,BW34:BX43)+1)</f>
        <v>18</v>
      </c>
      <c r="CP34" s="354"/>
      <c r="CQ34" s="355" t="str">
        <f>IF('各会計、関係団体の財政状況及び健全化判断比率'!BS7="","",'各会計、関係団体の財政状況及び健全化判断比率'!BS7)</f>
        <v>鳥羽市開発公社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15">
      <c r="A35" s="163"/>
      <c r="B35" s="190"/>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介護保険事業特別会計</v>
      </c>
      <c r="X35" s="355"/>
      <c r="Y35" s="355"/>
      <c r="Z35" s="355"/>
      <c r="AA35" s="355"/>
      <c r="AB35" s="355"/>
      <c r="AC35" s="355"/>
      <c r="AD35" s="355"/>
      <c r="AE35" s="355"/>
      <c r="AF35" s="355"/>
      <c r="AG35" s="355"/>
      <c r="AH35" s="355"/>
      <c r="AI35" s="355"/>
      <c r="AJ35" s="355"/>
      <c r="AK35" s="355"/>
      <c r="AL35" s="163"/>
      <c r="AM35" s="354">
        <f t="shared" ref="AM35:AM43" si="0">IF(AO35="","",AM34+1)</f>
        <v>6</v>
      </c>
      <c r="AN35" s="354"/>
      <c r="AO35" s="355" t="str">
        <f>IF('各会計、関係団体の財政状況及び健全化判断比率'!B32="","",'各会計、関係団体の財政状況及び健全化判断比率'!B32)</f>
        <v>下水道事業会計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9</v>
      </c>
      <c r="BX35" s="354"/>
      <c r="BY35" s="355" t="str">
        <f>IF('各会計、関係団体の財政状況及び健全化判断比率'!B69="","",'各会計、関係団体の財政状況及び健全化判断比率'!B69)</f>
        <v>志摩広域行政組合（一般会計）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15">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10</v>
      </c>
      <c r="BX36" s="354"/>
      <c r="BY36" s="355" t="str">
        <f>IF('各会計、関係団体の財政状況及び健全化判断比率'!B70="","",'各会計、関係団体の財政状況及び健全化判断比率'!B70)</f>
        <v>志摩広域行政組合（才庭寮特別会計）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15">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11</v>
      </c>
      <c r="BX37" s="354"/>
      <c r="BY37" s="355" t="str">
        <f>IF('各会計、関係団体の財政状況及び健全化判断比率'!B71="","",'各会計、関係団体の財政状況及び健全化判断比率'!B71)</f>
        <v>志摩広域行政組合（ともやま苑特別会計）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15">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12</v>
      </c>
      <c r="BX38" s="354"/>
      <c r="BY38" s="355" t="str">
        <f>IF('各会計、関係団体の財政状況及び健全化判断比率'!B72="","",'各会計、関係団体の財政状況及び健全化判断比率'!B72)</f>
        <v>志摩広域行政組合（福祉センター特別会計）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15">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13</v>
      </c>
      <c r="BX39" s="354"/>
      <c r="BY39" s="355" t="str">
        <f>IF('各会計、関係団体の財政状況及び健全化判断比率'!B73="","",'各会計、関係団体の財政状況及び健全化判断比率'!B73)</f>
        <v>三重県後期高齢者医療広域連合（一般会計）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15">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14</v>
      </c>
      <c r="BX40" s="354"/>
      <c r="BY40" s="355" t="str">
        <f>IF('各会計、関係団体の財政状況及び健全化判断比率'!B74="","",'各会計、関係団体の財政状況及び健全化判断比率'!B74)</f>
        <v>三重県後期高齢者医療広域連合（後期高齢者医療特別会計）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15">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15</v>
      </c>
      <c r="BX41" s="354"/>
      <c r="BY41" s="355" t="str">
        <f>IF('各会計、関係団体の財政状況及び健全化判断比率'!B75="","",'各会計、関係団体の財政状況及び健全化判断比率'!B75)</f>
        <v>三重地方税管理回収機構（一般会計）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15">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16</v>
      </c>
      <c r="BX42" s="354"/>
      <c r="BY42" s="355" t="str">
        <f>IF('各会計、関係団体の財政状況及び健全化判断比率'!B76="","",'各会計、関係団体の財政状況及び健全化判断比率'!B76)</f>
        <v>三重地方税管理回収機構（滞納整理拡充事業特別会計）</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15">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f t="shared" si="2"/>
        <v>17</v>
      </c>
      <c r="BX43" s="354"/>
      <c r="BY43" s="355" t="str">
        <f>IF('各会計、関係団体の財政状況及び健全化判断比率'!B77="","",'各会計、関係団体の財政状況及び健全化判断比率'!B77)</f>
        <v>三重県市町総合事務組合（一般会計）</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VgcKpbxi+j5rtjbXumrrBMz7CB9lhbDwCKYOkU7tVceGtLoKpmXbdNOIrNupmePPzBEqjnrCkcRzaBjzis87w==" saltValue="QSfy4tQWa98RnuzmTGkBe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1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36" t="s">
        <v>532</v>
      </c>
      <c r="D34" s="1136"/>
      <c r="E34" s="1137"/>
      <c r="F34" s="32">
        <v>31.16</v>
      </c>
      <c r="G34" s="33">
        <v>29.92</v>
      </c>
      <c r="H34" s="33">
        <v>31.73</v>
      </c>
      <c r="I34" s="33">
        <v>32.020000000000003</v>
      </c>
      <c r="J34" s="34">
        <v>31.9</v>
      </c>
      <c r="K34" s="22"/>
      <c r="L34" s="22"/>
      <c r="M34" s="22"/>
      <c r="N34" s="22"/>
      <c r="O34" s="22"/>
      <c r="P34" s="22"/>
    </row>
    <row r="35" spans="1:16" ht="39" customHeight="1" x14ac:dyDescent="0.15">
      <c r="A35" s="22"/>
      <c r="B35" s="35"/>
      <c r="C35" s="1132" t="s">
        <v>533</v>
      </c>
      <c r="D35" s="1132"/>
      <c r="E35" s="1133"/>
      <c r="F35" s="36">
        <v>7.56</v>
      </c>
      <c r="G35" s="37">
        <v>12.25</v>
      </c>
      <c r="H35" s="37">
        <v>9.14</v>
      </c>
      <c r="I35" s="37">
        <v>6.92</v>
      </c>
      <c r="J35" s="38">
        <v>8.6</v>
      </c>
      <c r="K35" s="22"/>
      <c r="L35" s="22"/>
      <c r="M35" s="22"/>
      <c r="N35" s="22"/>
      <c r="O35" s="22"/>
      <c r="P35" s="22"/>
    </row>
    <row r="36" spans="1:16" ht="39" customHeight="1" x14ac:dyDescent="0.15">
      <c r="A36" s="22"/>
      <c r="B36" s="35"/>
      <c r="C36" s="1132" t="s">
        <v>534</v>
      </c>
      <c r="D36" s="1132"/>
      <c r="E36" s="1133"/>
      <c r="F36" s="36">
        <v>1.73</v>
      </c>
      <c r="G36" s="37">
        <v>0.74</v>
      </c>
      <c r="H36" s="37">
        <v>0.53</v>
      </c>
      <c r="I36" s="37">
        <v>1.41</v>
      </c>
      <c r="J36" s="38">
        <v>1.93</v>
      </c>
      <c r="K36" s="22"/>
      <c r="L36" s="22"/>
      <c r="M36" s="22"/>
      <c r="N36" s="22"/>
      <c r="O36" s="22"/>
      <c r="P36" s="22"/>
    </row>
    <row r="37" spans="1:16" ht="39" customHeight="1" x14ac:dyDescent="0.15">
      <c r="A37" s="22"/>
      <c r="B37" s="35"/>
      <c r="C37" s="1132" t="s">
        <v>535</v>
      </c>
      <c r="D37" s="1132"/>
      <c r="E37" s="1133"/>
      <c r="F37" s="36">
        <v>1.25</v>
      </c>
      <c r="G37" s="37">
        <v>1.33</v>
      </c>
      <c r="H37" s="37">
        <v>0.98</v>
      </c>
      <c r="I37" s="37">
        <v>0.63</v>
      </c>
      <c r="J37" s="38">
        <v>0.77</v>
      </c>
      <c r="K37" s="22"/>
      <c r="L37" s="22"/>
      <c r="M37" s="22"/>
      <c r="N37" s="22"/>
      <c r="O37" s="22"/>
      <c r="P37" s="22"/>
    </row>
    <row r="38" spans="1:16" ht="39" customHeight="1" x14ac:dyDescent="0.15">
      <c r="A38" s="22"/>
      <c r="B38" s="35"/>
      <c r="C38" s="1132" t="s">
        <v>536</v>
      </c>
      <c r="D38" s="1132"/>
      <c r="E38" s="1133"/>
      <c r="F38" s="36" t="s">
        <v>487</v>
      </c>
      <c r="G38" s="37" t="s">
        <v>487</v>
      </c>
      <c r="H38" s="37" t="s">
        <v>487</v>
      </c>
      <c r="I38" s="37" t="s">
        <v>487</v>
      </c>
      <c r="J38" s="38">
        <v>0.27</v>
      </c>
      <c r="K38" s="22"/>
      <c r="L38" s="22"/>
      <c r="M38" s="22"/>
      <c r="N38" s="22"/>
      <c r="O38" s="22"/>
      <c r="P38" s="22"/>
    </row>
    <row r="39" spans="1:16" ht="39" customHeight="1" x14ac:dyDescent="0.15">
      <c r="A39" s="22"/>
      <c r="B39" s="35"/>
      <c r="C39" s="1132" t="s">
        <v>537</v>
      </c>
      <c r="D39" s="1132"/>
      <c r="E39" s="1133"/>
      <c r="F39" s="36">
        <v>0.06</v>
      </c>
      <c r="G39" s="37">
        <v>7.0000000000000007E-2</v>
      </c>
      <c r="H39" s="37">
        <v>7.0000000000000007E-2</v>
      </c>
      <c r="I39" s="37">
        <v>0.28000000000000003</v>
      </c>
      <c r="J39" s="38">
        <v>0.08</v>
      </c>
      <c r="K39" s="22"/>
      <c r="L39" s="22"/>
      <c r="M39" s="22"/>
      <c r="N39" s="22"/>
      <c r="O39" s="22"/>
      <c r="P39" s="22"/>
    </row>
    <row r="40" spans="1:16" ht="39" customHeight="1" x14ac:dyDescent="0.15">
      <c r="A40" s="22"/>
      <c r="B40" s="35"/>
      <c r="C40" s="1132" t="s">
        <v>538</v>
      </c>
      <c r="D40" s="1132"/>
      <c r="E40" s="1133"/>
      <c r="F40" s="36">
        <v>0</v>
      </c>
      <c r="G40" s="37">
        <v>0</v>
      </c>
      <c r="H40" s="37">
        <v>0</v>
      </c>
      <c r="I40" s="37">
        <v>0</v>
      </c>
      <c r="J40" s="38">
        <v>0</v>
      </c>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539</v>
      </c>
      <c r="D42" s="1132"/>
      <c r="E42" s="1133"/>
      <c r="F42" s="36" t="s">
        <v>487</v>
      </c>
      <c r="G42" s="37" t="s">
        <v>487</v>
      </c>
      <c r="H42" s="37" t="s">
        <v>487</v>
      </c>
      <c r="I42" s="37" t="s">
        <v>487</v>
      </c>
      <c r="J42" s="38" t="s">
        <v>487</v>
      </c>
      <c r="K42" s="22"/>
      <c r="L42" s="22"/>
      <c r="M42" s="22"/>
      <c r="N42" s="22"/>
      <c r="O42" s="22"/>
      <c r="P42" s="22"/>
    </row>
    <row r="43" spans="1:16" ht="39" customHeight="1" thickBot="1" x14ac:dyDescent="0.2">
      <c r="A43" s="22"/>
      <c r="B43" s="40"/>
      <c r="C43" s="1134" t="s">
        <v>540</v>
      </c>
      <c r="D43" s="1134"/>
      <c r="E43" s="1135"/>
      <c r="F43" s="41">
        <v>0</v>
      </c>
      <c r="G43" s="42">
        <v>0</v>
      </c>
      <c r="H43" s="42">
        <v>0</v>
      </c>
      <c r="I43" s="42">
        <v>0</v>
      </c>
      <c r="J43" s="43" t="s">
        <v>487</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h1WDzHTx4MhyLnHNEi9aRTAdoP+4Jqt1N7tHjACUVAbbk8RonwTOTUV6htMke6BuGeILyfuQnWzPEHeM23pS5g==" saltValue="P4fqPtDgXBDhMLgt2O8Ge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37"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1336</v>
      </c>
      <c r="L45" s="58">
        <v>1344</v>
      </c>
      <c r="M45" s="58">
        <v>1364</v>
      </c>
      <c r="N45" s="58">
        <v>1369</v>
      </c>
      <c r="O45" s="59">
        <v>1375</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487</v>
      </c>
      <c r="L46" s="62" t="s">
        <v>487</v>
      </c>
      <c r="M46" s="62" t="s">
        <v>487</v>
      </c>
      <c r="N46" s="62" t="s">
        <v>487</v>
      </c>
      <c r="O46" s="63" t="s">
        <v>487</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487</v>
      </c>
      <c r="L47" s="62" t="s">
        <v>487</v>
      </c>
      <c r="M47" s="62" t="s">
        <v>487</v>
      </c>
      <c r="N47" s="62" t="s">
        <v>487</v>
      </c>
      <c r="O47" s="63" t="s">
        <v>487</v>
      </c>
      <c r="P47" s="46"/>
      <c r="Q47" s="46"/>
      <c r="R47" s="46"/>
      <c r="S47" s="46"/>
      <c r="T47" s="46"/>
      <c r="U47" s="46"/>
    </row>
    <row r="48" spans="1:21" ht="30.75" customHeight="1" x14ac:dyDescent="0.15">
      <c r="A48" s="46"/>
      <c r="B48" s="1163"/>
      <c r="C48" s="1164"/>
      <c r="D48" s="60"/>
      <c r="E48" s="1140" t="s">
        <v>13</v>
      </c>
      <c r="F48" s="1140"/>
      <c r="G48" s="1140"/>
      <c r="H48" s="1140"/>
      <c r="I48" s="1140"/>
      <c r="J48" s="1141"/>
      <c r="K48" s="61">
        <v>119</v>
      </c>
      <c r="L48" s="62">
        <v>107</v>
      </c>
      <c r="M48" s="62">
        <v>109</v>
      </c>
      <c r="N48" s="62">
        <v>83</v>
      </c>
      <c r="O48" s="63">
        <v>51</v>
      </c>
      <c r="P48" s="46"/>
      <c r="Q48" s="46"/>
      <c r="R48" s="46"/>
      <c r="S48" s="46"/>
      <c r="T48" s="46"/>
      <c r="U48" s="46"/>
    </row>
    <row r="49" spans="1:21" ht="30.75" customHeight="1" x14ac:dyDescent="0.15">
      <c r="A49" s="46"/>
      <c r="B49" s="1163"/>
      <c r="C49" s="1164"/>
      <c r="D49" s="60"/>
      <c r="E49" s="1140" t="s">
        <v>14</v>
      </c>
      <c r="F49" s="1140"/>
      <c r="G49" s="1140"/>
      <c r="H49" s="1140"/>
      <c r="I49" s="1140"/>
      <c r="J49" s="1141"/>
      <c r="K49" s="61">
        <v>185</v>
      </c>
      <c r="L49" s="62">
        <v>150</v>
      </c>
      <c r="M49" s="62">
        <v>119</v>
      </c>
      <c r="N49" s="62">
        <v>118</v>
      </c>
      <c r="O49" s="63">
        <v>115</v>
      </c>
      <c r="P49" s="46"/>
      <c r="Q49" s="46"/>
      <c r="R49" s="46"/>
      <c r="S49" s="46"/>
      <c r="T49" s="46"/>
      <c r="U49" s="46"/>
    </row>
    <row r="50" spans="1:21" ht="30.75" customHeight="1" x14ac:dyDescent="0.15">
      <c r="A50" s="46"/>
      <c r="B50" s="1163"/>
      <c r="C50" s="1164"/>
      <c r="D50" s="60"/>
      <c r="E50" s="1140" t="s">
        <v>15</v>
      </c>
      <c r="F50" s="1140"/>
      <c r="G50" s="1140"/>
      <c r="H50" s="1140"/>
      <c r="I50" s="1140"/>
      <c r="J50" s="1141"/>
      <c r="K50" s="61" t="s">
        <v>487</v>
      </c>
      <c r="L50" s="62" t="s">
        <v>487</v>
      </c>
      <c r="M50" s="62" t="s">
        <v>487</v>
      </c>
      <c r="N50" s="62" t="s">
        <v>487</v>
      </c>
      <c r="O50" s="63" t="s">
        <v>487</v>
      </c>
      <c r="P50" s="46"/>
      <c r="Q50" s="46"/>
      <c r="R50" s="46"/>
      <c r="S50" s="46"/>
      <c r="T50" s="46"/>
      <c r="U50" s="46"/>
    </row>
    <row r="51" spans="1:21" ht="30.75" customHeight="1" x14ac:dyDescent="0.15">
      <c r="A51" s="46"/>
      <c r="B51" s="1165"/>
      <c r="C51" s="1166"/>
      <c r="D51" s="64"/>
      <c r="E51" s="1140" t="s">
        <v>16</v>
      </c>
      <c r="F51" s="1140"/>
      <c r="G51" s="1140"/>
      <c r="H51" s="1140"/>
      <c r="I51" s="1140"/>
      <c r="J51" s="1141"/>
      <c r="K51" s="61" t="s">
        <v>487</v>
      </c>
      <c r="L51" s="62" t="s">
        <v>487</v>
      </c>
      <c r="M51" s="62" t="s">
        <v>487</v>
      </c>
      <c r="N51" s="62" t="s">
        <v>487</v>
      </c>
      <c r="O51" s="63" t="s">
        <v>487</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1155</v>
      </c>
      <c r="L52" s="62">
        <v>1143</v>
      </c>
      <c r="M52" s="62">
        <v>1150</v>
      </c>
      <c r="N52" s="62">
        <v>1110</v>
      </c>
      <c r="O52" s="63">
        <v>1076</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485</v>
      </c>
      <c r="L53" s="67">
        <v>458</v>
      </c>
      <c r="M53" s="67">
        <v>442</v>
      </c>
      <c r="N53" s="67">
        <v>460</v>
      </c>
      <c r="O53" s="68">
        <v>465</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541</v>
      </c>
      <c r="L57" s="79" t="s">
        <v>542</v>
      </c>
      <c r="M57" s="79" t="s">
        <v>543</v>
      </c>
      <c r="N57" s="79" t="s">
        <v>544</v>
      </c>
      <c r="O57" s="80" t="s">
        <v>545</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V7BPuNwVOIazn6hNMi1iwNMhTxwRdKHEIotfew+XLyjP4sr+X3qf3vMc55Bodl0FcF6GKWGLzYW35JvtgdfMSQ==" saltValue="f+yg0LxoPILDajAWUoq5p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19" zoomScaleSheetLayoutView="100" workbookViewId="0">
      <selection activeCell="K4" sqref="K4"/>
    </sheetView>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526</v>
      </c>
      <c r="J40" s="101" t="s">
        <v>527</v>
      </c>
      <c r="K40" s="101" t="s">
        <v>528</v>
      </c>
      <c r="L40" s="101" t="s">
        <v>529</v>
      </c>
      <c r="M40" s="102" t="s">
        <v>530</v>
      </c>
    </row>
    <row r="41" spans="2:13" ht="27.75" customHeight="1" x14ac:dyDescent="0.15">
      <c r="B41" s="1181" t="s">
        <v>30</v>
      </c>
      <c r="C41" s="1182"/>
      <c r="D41" s="103"/>
      <c r="E41" s="1183" t="s">
        <v>31</v>
      </c>
      <c r="F41" s="1183"/>
      <c r="G41" s="1183"/>
      <c r="H41" s="1184"/>
      <c r="I41" s="330">
        <v>12342</v>
      </c>
      <c r="J41" s="331">
        <v>12144</v>
      </c>
      <c r="K41" s="331">
        <v>11302</v>
      </c>
      <c r="L41" s="331">
        <v>10645</v>
      </c>
      <c r="M41" s="332">
        <v>9940</v>
      </c>
    </row>
    <row r="42" spans="2:13" ht="27.75" customHeight="1" x14ac:dyDescent="0.15">
      <c r="B42" s="1171"/>
      <c r="C42" s="1172"/>
      <c r="D42" s="104"/>
      <c r="E42" s="1175" t="s">
        <v>32</v>
      </c>
      <c r="F42" s="1175"/>
      <c r="G42" s="1175"/>
      <c r="H42" s="1176"/>
      <c r="I42" s="333" t="s">
        <v>487</v>
      </c>
      <c r="J42" s="334" t="s">
        <v>487</v>
      </c>
      <c r="K42" s="334" t="s">
        <v>487</v>
      </c>
      <c r="L42" s="334" t="s">
        <v>487</v>
      </c>
      <c r="M42" s="335" t="s">
        <v>487</v>
      </c>
    </row>
    <row r="43" spans="2:13" ht="27.75" customHeight="1" x14ac:dyDescent="0.15">
      <c r="B43" s="1171"/>
      <c r="C43" s="1172"/>
      <c r="D43" s="104"/>
      <c r="E43" s="1175" t="s">
        <v>33</v>
      </c>
      <c r="F43" s="1175"/>
      <c r="G43" s="1175"/>
      <c r="H43" s="1176"/>
      <c r="I43" s="333">
        <v>638</v>
      </c>
      <c r="J43" s="334">
        <v>501</v>
      </c>
      <c r="K43" s="334">
        <v>373</v>
      </c>
      <c r="L43" s="334">
        <v>326</v>
      </c>
      <c r="M43" s="335">
        <v>330</v>
      </c>
    </row>
    <row r="44" spans="2:13" ht="27.75" customHeight="1" x14ac:dyDescent="0.15">
      <c r="B44" s="1171"/>
      <c r="C44" s="1172"/>
      <c r="D44" s="104"/>
      <c r="E44" s="1175" t="s">
        <v>34</v>
      </c>
      <c r="F44" s="1175"/>
      <c r="G44" s="1175"/>
      <c r="H44" s="1176"/>
      <c r="I44" s="333">
        <v>914</v>
      </c>
      <c r="J44" s="334">
        <v>769</v>
      </c>
      <c r="K44" s="334">
        <v>653</v>
      </c>
      <c r="L44" s="334">
        <v>537</v>
      </c>
      <c r="M44" s="335">
        <v>425</v>
      </c>
    </row>
    <row r="45" spans="2:13" ht="27.75" customHeight="1" x14ac:dyDescent="0.15">
      <c r="B45" s="1171"/>
      <c r="C45" s="1172"/>
      <c r="D45" s="104"/>
      <c r="E45" s="1175" t="s">
        <v>35</v>
      </c>
      <c r="F45" s="1175"/>
      <c r="G45" s="1175"/>
      <c r="H45" s="1176"/>
      <c r="I45" s="333">
        <v>1829</v>
      </c>
      <c r="J45" s="334">
        <v>1821</v>
      </c>
      <c r="K45" s="334">
        <v>1753</v>
      </c>
      <c r="L45" s="334">
        <v>1792</v>
      </c>
      <c r="M45" s="335">
        <v>1771</v>
      </c>
    </row>
    <row r="46" spans="2:13" ht="27.75" customHeight="1" x14ac:dyDescent="0.15">
      <c r="B46" s="1171"/>
      <c r="C46" s="1172"/>
      <c r="D46" s="105"/>
      <c r="E46" s="1175" t="s">
        <v>36</v>
      </c>
      <c r="F46" s="1175"/>
      <c r="G46" s="1175"/>
      <c r="H46" s="1176"/>
      <c r="I46" s="333">
        <v>9</v>
      </c>
      <c r="J46" s="334">
        <v>6</v>
      </c>
      <c r="K46" s="334">
        <v>3</v>
      </c>
      <c r="L46" s="334" t="s">
        <v>487</v>
      </c>
      <c r="M46" s="335" t="s">
        <v>487</v>
      </c>
    </row>
    <row r="47" spans="2:13" ht="27.75" customHeight="1" x14ac:dyDescent="0.15">
      <c r="B47" s="1171"/>
      <c r="C47" s="1172"/>
      <c r="D47" s="106"/>
      <c r="E47" s="1185" t="s">
        <v>37</v>
      </c>
      <c r="F47" s="1186"/>
      <c r="G47" s="1186"/>
      <c r="H47" s="1187"/>
      <c r="I47" s="333" t="s">
        <v>487</v>
      </c>
      <c r="J47" s="334" t="s">
        <v>487</v>
      </c>
      <c r="K47" s="334" t="s">
        <v>487</v>
      </c>
      <c r="L47" s="334" t="s">
        <v>487</v>
      </c>
      <c r="M47" s="335" t="s">
        <v>487</v>
      </c>
    </row>
    <row r="48" spans="2:13" ht="27.75" customHeight="1" x14ac:dyDescent="0.15">
      <c r="B48" s="1171"/>
      <c r="C48" s="1172"/>
      <c r="D48" s="104"/>
      <c r="E48" s="1175" t="s">
        <v>38</v>
      </c>
      <c r="F48" s="1175"/>
      <c r="G48" s="1175"/>
      <c r="H48" s="1176"/>
      <c r="I48" s="333" t="s">
        <v>487</v>
      </c>
      <c r="J48" s="334" t="s">
        <v>487</v>
      </c>
      <c r="K48" s="334" t="s">
        <v>487</v>
      </c>
      <c r="L48" s="334" t="s">
        <v>487</v>
      </c>
      <c r="M48" s="335" t="s">
        <v>487</v>
      </c>
    </row>
    <row r="49" spans="2:13" ht="27.75" customHeight="1" x14ac:dyDescent="0.15">
      <c r="B49" s="1173"/>
      <c r="C49" s="1174"/>
      <c r="D49" s="104"/>
      <c r="E49" s="1175" t="s">
        <v>39</v>
      </c>
      <c r="F49" s="1175"/>
      <c r="G49" s="1175"/>
      <c r="H49" s="1176"/>
      <c r="I49" s="333" t="s">
        <v>487</v>
      </c>
      <c r="J49" s="334" t="s">
        <v>487</v>
      </c>
      <c r="K49" s="334" t="s">
        <v>487</v>
      </c>
      <c r="L49" s="334" t="s">
        <v>487</v>
      </c>
      <c r="M49" s="335" t="s">
        <v>487</v>
      </c>
    </row>
    <row r="50" spans="2:13" ht="27.75" customHeight="1" x14ac:dyDescent="0.15">
      <c r="B50" s="1169" t="s">
        <v>40</v>
      </c>
      <c r="C50" s="1170"/>
      <c r="D50" s="107"/>
      <c r="E50" s="1175" t="s">
        <v>41</v>
      </c>
      <c r="F50" s="1175"/>
      <c r="G50" s="1175"/>
      <c r="H50" s="1176"/>
      <c r="I50" s="333">
        <v>2133</v>
      </c>
      <c r="J50" s="334">
        <v>2961</v>
      </c>
      <c r="K50" s="334">
        <v>3761</v>
      </c>
      <c r="L50" s="334">
        <v>4209</v>
      </c>
      <c r="M50" s="335">
        <v>4564</v>
      </c>
    </row>
    <row r="51" spans="2:13" ht="27.75" customHeight="1" x14ac:dyDescent="0.15">
      <c r="B51" s="1171"/>
      <c r="C51" s="1172"/>
      <c r="D51" s="104"/>
      <c r="E51" s="1175" t="s">
        <v>42</v>
      </c>
      <c r="F51" s="1175"/>
      <c r="G51" s="1175"/>
      <c r="H51" s="1176"/>
      <c r="I51" s="333">
        <v>862</v>
      </c>
      <c r="J51" s="334">
        <v>880</v>
      </c>
      <c r="K51" s="334">
        <v>805</v>
      </c>
      <c r="L51" s="334">
        <v>772</v>
      </c>
      <c r="M51" s="335">
        <v>706</v>
      </c>
    </row>
    <row r="52" spans="2:13" ht="27.75" customHeight="1" x14ac:dyDescent="0.15">
      <c r="B52" s="1173"/>
      <c r="C52" s="1174"/>
      <c r="D52" s="104"/>
      <c r="E52" s="1175" t="s">
        <v>43</v>
      </c>
      <c r="F52" s="1175"/>
      <c r="G52" s="1175"/>
      <c r="H52" s="1176"/>
      <c r="I52" s="333">
        <v>9771</v>
      </c>
      <c r="J52" s="334">
        <v>9558</v>
      </c>
      <c r="K52" s="334">
        <v>8920</v>
      </c>
      <c r="L52" s="334">
        <v>8516</v>
      </c>
      <c r="M52" s="335">
        <v>7793</v>
      </c>
    </row>
    <row r="53" spans="2:13" ht="27.75" customHeight="1" thickBot="1" x14ac:dyDescent="0.2">
      <c r="B53" s="1177" t="s">
        <v>19</v>
      </c>
      <c r="C53" s="1178"/>
      <c r="D53" s="108"/>
      <c r="E53" s="1179" t="s">
        <v>44</v>
      </c>
      <c r="F53" s="1179"/>
      <c r="G53" s="1179"/>
      <c r="H53" s="1180"/>
      <c r="I53" s="336">
        <v>2966</v>
      </c>
      <c r="J53" s="337">
        <v>1842</v>
      </c>
      <c r="K53" s="337">
        <v>599</v>
      </c>
      <c r="L53" s="337">
        <v>-196</v>
      </c>
      <c r="M53" s="338">
        <v>-598</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Xm2fwbvI7nehL5tk+XEgu7JEh0il0HSIqR0C+X583zlXBVlxWakR6mg8XzluHUaEhd8myXZDDNg6buUWB0Gxtg==" saltValue="WSX99u3kiM2tPqphxoVvX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32" zoomScale="70" zoomScaleNormal="70" zoomScaleSheetLayoutView="100" workbookViewId="0">
      <selection activeCell="H60" sqref="H60"/>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528</v>
      </c>
      <c r="G54" s="117" t="s">
        <v>529</v>
      </c>
      <c r="H54" s="118" t="s">
        <v>530</v>
      </c>
    </row>
    <row r="55" spans="2:8" ht="52.5" customHeight="1" x14ac:dyDescent="0.15">
      <c r="B55" s="119"/>
      <c r="C55" s="1196" t="s">
        <v>46</v>
      </c>
      <c r="D55" s="1196"/>
      <c r="E55" s="1197"/>
      <c r="F55" s="339">
        <v>1080</v>
      </c>
      <c r="G55" s="339">
        <v>1362</v>
      </c>
      <c r="H55" s="340">
        <v>1574</v>
      </c>
    </row>
    <row r="56" spans="2:8" ht="52.5" customHeight="1" x14ac:dyDescent="0.15">
      <c r="B56" s="120"/>
      <c r="C56" s="1198" t="s">
        <v>47</v>
      </c>
      <c r="D56" s="1198"/>
      <c r="E56" s="1199"/>
      <c r="F56" s="341">
        <v>608</v>
      </c>
      <c r="G56" s="341">
        <v>609</v>
      </c>
      <c r="H56" s="342">
        <v>594</v>
      </c>
    </row>
    <row r="57" spans="2:8" ht="53.25" customHeight="1" x14ac:dyDescent="0.15">
      <c r="B57" s="120"/>
      <c r="C57" s="1200" t="s">
        <v>48</v>
      </c>
      <c r="D57" s="1200"/>
      <c r="E57" s="1201"/>
      <c r="F57" s="343">
        <v>1949</v>
      </c>
      <c r="G57" s="343">
        <v>2135</v>
      </c>
      <c r="H57" s="344">
        <v>2301</v>
      </c>
    </row>
    <row r="58" spans="2:8" ht="45.75" customHeight="1" x14ac:dyDescent="0.15">
      <c r="B58" s="121"/>
      <c r="C58" s="1188" t="s">
        <v>546</v>
      </c>
      <c r="D58" s="1189"/>
      <c r="E58" s="1190"/>
      <c r="F58" s="345">
        <v>927</v>
      </c>
      <c r="G58" s="345">
        <v>1024</v>
      </c>
      <c r="H58" s="346">
        <v>1194</v>
      </c>
    </row>
    <row r="59" spans="2:8" ht="45.75" customHeight="1" x14ac:dyDescent="0.15">
      <c r="B59" s="121"/>
      <c r="C59" s="1188" t="s">
        <v>547</v>
      </c>
      <c r="D59" s="1189"/>
      <c r="E59" s="1190"/>
      <c r="F59" s="345">
        <v>458</v>
      </c>
      <c r="G59" s="345">
        <v>514</v>
      </c>
      <c r="H59" s="346">
        <v>560</v>
      </c>
    </row>
    <row r="60" spans="2:8" ht="45.75" customHeight="1" x14ac:dyDescent="0.15">
      <c r="B60" s="121"/>
      <c r="C60" s="1188" t="s">
        <v>548</v>
      </c>
      <c r="D60" s="1189"/>
      <c r="E60" s="1190"/>
      <c r="F60" s="345">
        <v>232</v>
      </c>
      <c r="G60" s="345">
        <v>223</v>
      </c>
      <c r="H60" s="346">
        <v>202</v>
      </c>
    </row>
    <row r="61" spans="2:8" ht="45.75" customHeight="1" x14ac:dyDescent="0.15">
      <c r="B61" s="121"/>
      <c r="C61" s="1188" t="s">
        <v>549</v>
      </c>
      <c r="D61" s="1189"/>
      <c r="E61" s="1190"/>
      <c r="F61" s="345">
        <v>162</v>
      </c>
      <c r="G61" s="345">
        <v>212</v>
      </c>
      <c r="H61" s="346">
        <v>172</v>
      </c>
    </row>
    <row r="62" spans="2:8" ht="45.75" customHeight="1" thickBot="1" x14ac:dyDescent="0.2">
      <c r="B62" s="122"/>
      <c r="C62" s="1191" t="s">
        <v>550</v>
      </c>
      <c r="D62" s="1192"/>
      <c r="E62" s="1193"/>
      <c r="F62" s="347">
        <v>162</v>
      </c>
      <c r="G62" s="347">
        <v>156</v>
      </c>
      <c r="H62" s="348">
        <v>168</v>
      </c>
    </row>
    <row r="63" spans="2:8" ht="52.5" customHeight="1" thickBot="1" x14ac:dyDescent="0.2">
      <c r="B63" s="123"/>
      <c r="C63" s="1194" t="s">
        <v>49</v>
      </c>
      <c r="D63" s="1194"/>
      <c r="E63" s="1195"/>
      <c r="F63" s="349">
        <v>3637</v>
      </c>
      <c r="G63" s="349">
        <v>4105</v>
      </c>
      <c r="H63" s="350">
        <v>4470</v>
      </c>
    </row>
    <row r="64" spans="2:8" x14ac:dyDescent="0.15"/>
  </sheetData>
  <sheetProtection algorithmName="SHA-512" hashValue="cTFdnmZpHjZJm5Qu8weSqpu6oDdozzgTIwAEULgPJESl5hSao+5TCbBq4oeXHPKXMCu5K4lVLDT8rUU4R6jKmg==" saltValue="L4IVGEhouh3yRQuL5pjHF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525</v>
      </c>
      <c r="G2" s="137"/>
      <c r="H2" s="138"/>
    </row>
    <row r="3" spans="1:8" x14ac:dyDescent="0.15">
      <c r="A3" s="134" t="s">
        <v>518</v>
      </c>
      <c r="B3" s="139"/>
      <c r="C3" s="140"/>
      <c r="D3" s="141">
        <v>119065</v>
      </c>
      <c r="E3" s="142"/>
      <c r="F3" s="143">
        <v>92632</v>
      </c>
      <c r="G3" s="144"/>
      <c r="H3" s="145"/>
    </row>
    <row r="4" spans="1:8" x14ac:dyDescent="0.15">
      <c r="A4" s="146"/>
      <c r="B4" s="147"/>
      <c r="C4" s="148"/>
      <c r="D4" s="149">
        <v>40521</v>
      </c>
      <c r="E4" s="150"/>
      <c r="F4" s="151">
        <v>47978</v>
      </c>
      <c r="G4" s="152"/>
      <c r="H4" s="153"/>
    </row>
    <row r="5" spans="1:8" x14ac:dyDescent="0.15">
      <c r="A5" s="134" t="s">
        <v>520</v>
      </c>
      <c r="B5" s="139"/>
      <c r="C5" s="140"/>
      <c r="D5" s="141">
        <v>57910</v>
      </c>
      <c r="E5" s="142"/>
      <c r="F5" s="143">
        <v>96469</v>
      </c>
      <c r="G5" s="144"/>
      <c r="H5" s="145"/>
    </row>
    <row r="6" spans="1:8" x14ac:dyDescent="0.15">
      <c r="A6" s="146"/>
      <c r="B6" s="147"/>
      <c r="C6" s="148"/>
      <c r="D6" s="149">
        <v>36620</v>
      </c>
      <c r="E6" s="150"/>
      <c r="F6" s="151">
        <v>49775</v>
      </c>
      <c r="G6" s="152"/>
      <c r="H6" s="153"/>
    </row>
    <row r="7" spans="1:8" x14ac:dyDescent="0.15">
      <c r="A7" s="134" t="s">
        <v>521</v>
      </c>
      <c r="B7" s="139"/>
      <c r="C7" s="140"/>
      <c r="D7" s="141">
        <v>35267</v>
      </c>
      <c r="E7" s="142"/>
      <c r="F7" s="143">
        <v>85743</v>
      </c>
      <c r="G7" s="144"/>
      <c r="H7" s="145"/>
    </row>
    <row r="8" spans="1:8" x14ac:dyDescent="0.15">
      <c r="A8" s="146"/>
      <c r="B8" s="147"/>
      <c r="C8" s="148"/>
      <c r="D8" s="149">
        <v>11899</v>
      </c>
      <c r="E8" s="150"/>
      <c r="F8" s="151">
        <v>45231</v>
      </c>
      <c r="G8" s="152"/>
      <c r="H8" s="153"/>
    </row>
    <row r="9" spans="1:8" x14ac:dyDescent="0.15">
      <c r="A9" s="134" t="s">
        <v>522</v>
      </c>
      <c r="B9" s="139"/>
      <c r="C9" s="140"/>
      <c r="D9" s="141">
        <v>68435</v>
      </c>
      <c r="E9" s="142"/>
      <c r="F9" s="143">
        <v>92509</v>
      </c>
      <c r="G9" s="144"/>
      <c r="H9" s="145"/>
    </row>
    <row r="10" spans="1:8" x14ac:dyDescent="0.15">
      <c r="A10" s="146"/>
      <c r="B10" s="147"/>
      <c r="C10" s="148"/>
      <c r="D10" s="149">
        <v>29566</v>
      </c>
      <c r="E10" s="150"/>
      <c r="F10" s="151">
        <v>52274</v>
      </c>
      <c r="G10" s="152"/>
      <c r="H10" s="153"/>
    </row>
    <row r="11" spans="1:8" x14ac:dyDescent="0.15">
      <c r="A11" s="134" t="s">
        <v>523</v>
      </c>
      <c r="B11" s="139"/>
      <c r="C11" s="140"/>
      <c r="D11" s="141">
        <v>63322</v>
      </c>
      <c r="E11" s="142"/>
      <c r="F11" s="143">
        <v>98544</v>
      </c>
      <c r="G11" s="144"/>
      <c r="H11" s="145"/>
    </row>
    <row r="12" spans="1:8" x14ac:dyDescent="0.15">
      <c r="A12" s="146"/>
      <c r="B12" s="147"/>
      <c r="C12" s="154"/>
      <c r="D12" s="149">
        <v>26554</v>
      </c>
      <c r="E12" s="150"/>
      <c r="F12" s="151">
        <v>55816</v>
      </c>
      <c r="G12" s="152"/>
      <c r="H12" s="153"/>
    </row>
    <row r="13" spans="1:8" x14ac:dyDescent="0.15">
      <c r="A13" s="134"/>
      <c r="B13" s="139"/>
      <c r="C13" s="140"/>
      <c r="D13" s="141">
        <v>68800</v>
      </c>
      <c r="E13" s="142"/>
      <c r="F13" s="143">
        <v>93179</v>
      </c>
      <c r="G13" s="155"/>
      <c r="H13" s="145"/>
    </row>
    <row r="14" spans="1:8" x14ac:dyDescent="0.15">
      <c r="A14" s="146"/>
      <c r="B14" s="147"/>
      <c r="C14" s="148"/>
      <c r="D14" s="149">
        <v>29032</v>
      </c>
      <c r="E14" s="150"/>
      <c r="F14" s="151">
        <v>50215</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7.57</v>
      </c>
      <c r="C19" s="156">
        <f>ROUND(VALUE(SUBSTITUTE(実質収支比率等に係る経年分析!G$48,"▲","-")),2)</f>
        <v>12.26</v>
      </c>
      <c r="D19" s="156">
        <f>ROUND(VALUE(SUBSTITUTE(実質収支比率等に係る経年分析!H$48,"▲","-")),2)</f>
        <v>9.15</v>
      </c>
      <c r="E19" s="156">
        <f>ROUND(VALUE(SUBSTITUTE(実質収支比率等に係る経年分析!I$48,"▲","-")),2)</f>
        <v>6.93</v>
      </c>
      <c r="F19" s="156">
        <f>ROUND(VALUE(SUBSTITUTE(実質収支比率等に係る経年分析!J$48,"▲","-")),2)</f>
        <v>8.61</v>
      </c>
    </row>
    <row r="20" spans="1:11" x14ac:dyDescent="0.15">
      <c r="A20" s="156" t="s">
        <v>53</v>
      </c>
      <c r="B20" s="156">
        <f>ROUND(VALUE(SUBSTITUTE(実質収支比率等に係る経年分析!F$47,"▲","-")),2)</f>
        <v>10.77</v>
      </c>
      <c r="C20" s="156">
        <f>ROUND(VALUE(SUBSTITUTE(実質収支比率等に係る経年分析!G$47,"▲","-")),2)</f>
        <v>12.13</v>
      </c>
      <c r="D20" s="156">
        <f>ROUND(VALUE(SUBSTITUTE(実質収支比率等に係る経年分析!H$47,"▲","-")),2)</f>
        <v>15.92</v>
      </c>
      <c r="E20" s="156">
        <f>ROUND(VALUE(SUBSTITUTE(実質収支比率等に係る経年分析!I$47,"▲","-")),2)</f>
        <v>20.11</v>
      </c>
      <c r="F20" s="156">
        <f>ROUND(VALUE(SUBSTITUTE(実質収支比率等に係る経年分析!J$47,"▲","-")),2)</f>
        <v>23.13</v>
      </c>
    </row>
    <row r="21" spans="1:11" x14ac:dyDescent="0.15">
      <c r="A21" s="156" t="s">
        <v>54</v>
      </c>
      <c r="B21" s="156">
        <f>IF(ISNUMBER(VALUE(SUBSTITUTE(実質収支比率等に係る経年分析!F$49,"▲","-"))),ROUND(VALUE(SUBSTITUTE(実質収支比率等に係る経年分析!F$49,"▲","-")),2),NA())</f>
        <v>4.83</v>
      </c>
      <c r="C21" s="156">
        <f>IF(ISNUMBER(VALUE(SUBSTITUTE(実質収支比率等に係る経年分析!G$49,"▲","-"))),ROUND(VALUE(SUBSTITUTE(実質収支比率等に係る経年分析!G$49,"▲","-")),2),NA())</f>
        <v>7.13</v>
      </c>
      <c r="D21" s="156">
        <f>IF(ISNUMBER(VALUE(SUBSTITUTE(実質収支比率等に係る経年分析!H$49,"▲","-"))),ROUND(VALUE(SUBSTITUTE(実質収支比率等に係る経年分析!H$49,"▲","-")),2),NA())</f>
        <v>-0.44</v>
      </c>
      <c r="E21" s="156">
        <f>IF(ISNUMBER(VALUE(SUBSTITUTE(実質収支比率等に係る経年分析!I$49,"▲","-"))),ROUND(VALUE(SUBSTITUTE(実質収支比率等に係る経年分析!I$49,"▲","-")),2),NA())</f>
        <v>1.92</v>
      </c>
      <c r="F21" s="156">
        <f>IF(ISNUMBER(VALUE(SUBSTITUTE(実質収支比率等に係る経年分析!J$49,"▲","-"))),ROUND(VALUE(SUBSTITUTE(実質収支比率等に係る経年分析!J$49,"▲","-")),2),NA())</f>
        <v>4.84</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str">
        <f>IF(連結実質赤字比率に係る赤字・黒字の構成分析!C$40="",NA(),連結実質赤字比率に係る赤字・黒字の構成分析!C$40)</f>
        <v>定期航路事業特別会計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15">
      <c r="A31" s="157" t="str">
        <f>IF(連結実質赤字比率に係る赤字・黒字の構成分析!C$39="",NA(),連結実質赤字比率に係る赤字・黒字の構成分析!C$39)</f>
        <v>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0.06</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7.0000000000000007E-2</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7.0000000000000007E-2</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0.28000000000000003</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0.08</v>
      </c>
    </row>
    <row r="32" spans="1:11" x14ac:dyDescent="0.15">
      <c r="A32" s="157" t="str">
        <f>IF(連結実質赤字比率に係る赤字・黒字の構成分析!C$38="",NA(),連結実質赤字比率に係る赤字・黒字の構成分析!C$38)</f>
        <v>下水道事業会計</v>
      </c>
      <c r="B32" s="157" t="e">
        <f>IF(ROUND(VALUE(SUBSTITUTE(連結実質赤字比率に係る赤字・黒字の構成分析!F$38,"▲", "-")), 2) &lt; 0, ABS(ROUND(VALUE(SUBSTITUTE(連結実質赤字比率に係る赤字・黒字の構成分析!F$38,"▲", "-")), 2)), NA())</f>
        <v>#VALUE!</v>
      </c>
      <c r="C32" s="157" t="e">
        <f>IF(ROUND(VALUE(SUBSTITUTE(連結実質赤字比率に係る赤字・黒字の構成分析!F$38,"▲", "-")), 2) &gt;= 0, ABS(ROUND(VALUE(SUBSTITUTE(連結実質赤字比率に係る赤字・黒字の構成分析!F$38,"▲", "-")), 2)), NA())</f>
        <v>#VALUE!</v>
      </c>
      <c r="D32" s="157" t="e">
        <f>IF(ROUND(VALUE(SUBSTITUTE(連結実質赤字比率に係る赤字・黒字の構成分析!G$38,"▲", "-")), 2) &lt; 0, ABS(ROUND(VALUE(SUBSTITUTE(連結実質赤字比率に係る赤字・黒字の構成分析!G$38,"▲", "-")), 2)), NA())</f>
        <v>#VALUE!</v>
      </c>
      <c r="E32" s="157" t="e">
        <f>IF(ROUND(VALUE(SUBSTITUTE(連結実質赤字比率に係る赤字・黒字の構成分析!G$38,"▲", "-")), 2) &gt;= 0, ABS(ROUND(VALUE(SUBSTITUTE(連結実質赤字比率に係る赤字・黒字の構成分析!G$38,"▲", "-")), 2)), NA())</f>
        <v>#VALUE!</v>
      </c>
      <c r="F32" s="157" t="e">
        <f>IF(ROUND(VALUE(SUBSTITUTE(連結実質赤字比率に係る赤字・黒字の構成分析!H$38,"▲", "-")), 2) &lt; 0, ABS(ROUND(VALUE(SUBSTITUTE(連結実質赤字比率に係る赤字・黒字の構成分析!H$38,"▲", "-")), 2)), NA())</f>
        <v>#VALUE!</v>
      </c>
      <c r="G32" s="157" t="e">
        <f>IF(ROUND(VALUE(SUBSTITUTE(連結実質赤字比率に係る赤字・黒字の構成分析!H$38,"▲", "-")), 2) &gt;= 0, ABS(ROUND(VALUE(SUBSTITUTE(連結実質赤字比率に係る赤字・黒字の構成分析!H$38,"▲", "-")), 2)), NA())</f>
        <v>#VALUE!</v>
      </c>
      <c r="H32" s="157" t="e">
        <f>IF(ROUND(VALUE(SUBSTITUTE(連結実質赤字比率に係る赤字・黒字の構成分析!I$38,"▲", "-")), 2) &lt; 0, ABS(ROUND(VALUE(SUBSTITUTE(連結実質赤字比率に係る赤字・黒字の構成分析!I$38,"▲", "-")), 2)), NA())</f>
        <v>#VALUE!</v>
      </c>
      <c r="I32" s="157" t="e">
        <f>IF(ROUND(VALUE(SUBSTITUTE(連結実質赤字比率に係る赤字・黒字の構成分析!I$38,"▲", "-")), 2) &gt;= 0, ABS(ROUND(VALUE(SUBSTITUTE(連結実質赤字比率に係る赤字・黒字の構成分析!I$38,"▲", "-")), 2)), NA())</f>
        <v>#VALUE!</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0.27</v>
      </c>
    </row>
    <row r="33" spans="1:16" x14ac:dyDescent="0.15">
      <c r="A33" s="157" t="str">
        <f>IF(連結実質赤字比率に係る赤字・黒字の構成分析!C$37="",NA(),連結実質赤字比率に係る赤字・黒字の構成分析!C$37)</f>
        <v>国民健康保険事業特別会計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1.25</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1.33</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0.98</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0.63</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0.77</v>
      </c>
    </row>
    <row r="34" spans="1:16" x14ac:dyDescent="0.15">
      <c r="A34" s="157" t="str">
        <f>IF(連結実質赤字比率に係る赤字・黒字の構成分析!C$36="",NA(),連結実質赤字比率に係る赤字・黒字の構成分析!C$36)</f>
        <v>介護保険事業特別会計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1.73</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0.74</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0.53</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1.41</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1.93</v>
      </c>
    </row>
    <row r="35" spans="1:16" x14ac:dyDescent="0.15">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7.56</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12.25</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9.14</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6.92</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8.6</v>
      </c>
    </row>
    <row r="36" spans="1:16" x14ac:dyDescent="0.15">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31.16</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29.92</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31.73</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32.020000000000003</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31.9</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1155</v>
      </c>
      <c r="E42" s="158"/>
      <c r="F42" s="158"/>
      <c r="G42" s="158">
        <f>'実質公債費比率（分子）の構造'!L$52</f>
        <v>1143</v>
      </c>
      <c r="H42" s="158"/>
      <c r="I42" s="158"/>
      <c r="J42" s="158">
        <f>'実質公債費比率（分子）の構造'!M$52</f>
        <v>1150</v>
      </c>
      <c r="K42" s="158"/>
      <c r="L42" s="158"/>
      <c r="M42" s="158">
        <f>'実質公債費比率（分子）の構造'!N$52</f>
        <v>1110</v>
      </c>
      <c r="N42" s="158"/>
      <c r="O42" s="158"/>
      <c r="P42" s="158">
        <f>'実質公債費比率（分子）の構造'!O$52</f>
        <v>1076</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63</v>
      </c>
      <c r="B45" s="158">
        <f>'実質公債費比率（分子）の構造'!K$49</f>
        <v>185</v>
      </c>
      <c r="C45" s="158"/>
      <c r="D45" s="158"/>
      <c r="E45" s="158">
        <f>'実質公債費比率（分子）の構造'!L$49</f>
        <v>150</v>
      </c>
      <c r="F45" s="158"/>
      <c r="G45" s="158"/>
      <c r="H45" s="158">
        <f>'実質公債費比率（分子）の構造'!M$49</f>
        <v>119</v>
      </c>
      <c r="I45" s="158"/>
      <c r="J45" s="158"/>
      <c r="K45" s="158">
        <f>'実質公債費比率（分子）の構造'!N$49</f>
        <v>118</v>
      </c>
      <c r="L45" s="158"/>
      <c r="M45" s="158"/>
      <c r="N45" s="158">
        <f>'実質公債費比率（分子）の構造'!O$49</f>
        <v>115</v>
      </c>
      <c r="O45" s="158"/>
      <c r="P45" s="158"/>
    </row>
    <row r="46" spans="1:16" x14ac:dyDescent="0.15">
      <c r="A46" s="158" t="s">
        <v>64</v>
      </c>
      <c r="B46" s="158">
        <f>'実質公債費比率（分子）の構造'!K$48</f>
        <v>119</v>
      </c>
      <c r="C46" s="158"/>
      <c r="D46" s="158"/>
      <c r="E46" s="158">
        <f>'実質公債費比率（分子）の構造'!L$48</f>
        <v>107</v>
      </c>
      <c r="F46" s="158"/>
      <c r="G46" s="158"/>
      <c r="H46" s="158">
        <f>'実質公債費比率（分子）の構造'!M$48</f>
        <v>109</v>
      </c>
      <c r="I46" s="158"/>
      <c r="J46" s="158"/>
      <c r="K46" s="158">
        <f>'実質公債費比率（分子）の構造'!N$48</f>
        <v>83</v>
      </c>
      <c r="L46" s="158"/>
      <c r="M46" s="158"/>
      <c r="N46" s="158">
        <f>'実質公債費比率（分子）の構造'!O$48</f>
        <v>51</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1336</v>
      </c>
      <c r="C49" s="158"/>
      <c r="D49" s="158"/>
      <c r="E49" s="158">
        <f>'実質公債費比率（分子）の構造'!L$45</f>
        <v>1344</v>
      </c>
      <c r="F49" s="158"/>
      <c r="G49" s="158"/>
      <c r="H49" s="158">
        <f>'実質公債費比率（分子）の構造'!M$45</f>
        <v>1364</v>
      </c>
      <c r="I49" s="158"/>
      <c r="J49" s="158"/>
      <c r="K49" s="158">
        <f>'実質公債費比率（分子）の構造'!N$45</f>
        <v>1369</v>
      </c>
      <c r="L49" s="158"/>
      <c r="M49" s="158"/>
      <c r="N49" s="158">
        <f>'実質公債費比率（分子）の構造'!O$45</f>
        <v>1375</v>
      </c>
      <c r="O49" s="158"/>
      <c r="P49" s="158"/>
    </row>
    <row r="50" spans="1:16" x14ac:dyDescent="0.15">
      <c r="A50" s="158" t="s">
        <v>67</v>
      </c>
      <c r="B50" s="158" t="e">
        <f>NA()</f>
        <v>#N/A</v>
      </c>
      <c r="C50" s="158">
        <f>IF(ISNUMBER('実質公債費比率（分子）の構造'!K$53),'実質公債費比率（分子）の構造'!K$53,NA())</f>
        <v>485</v>
      </c>
      <c r="D50" s="158" t="e">
        <f>NA()</f>
        <v>#N/A</v>
      </c>
      <c r="E50" s="158" t="e">
        <f>NA()</f>
        <v>#N/A</v>
      </c>
      <c r="F50" s="158">
        <f>IF(ISNUMBER('実質公債費比率（分子）の構造'!L$53),'実質公債費比率（分子）の構造'!L$53,NA())</f>
        <v>458</v>
      </c>
      <c r="G50" s="158" t="e">
        <f>NA()</f>
        <v>#N/A</v>
      </c>
      <c r="H50" s="158" t="e">
        <f>NA()</f>
        <v>#N/A</v>
      </c>
      <c r="I50" s="158">
        <f>IF(ISNUMBER('実質公債費比率（分子）の構造'!M$53),'実質公債費比率（分子）の構造'!M$53,NA())</f>
        <v>442</v>
      </c>
      <c r="J50" s="158" t="e">
        <f>NA()</f>
        <v>#N/A</v>
      </c>
      <c r="K50" s="158" t="e">
        <f>NA()</f>
        <v>#N/A</v>
      </c>
      <c r="L50" s="158">
        <f>IF(ISNUMBER('実質公債費比率（分子）の構造'!N$53),'実質公債費比率（分子）の構造'!N$53,NA())</f>
        <v>460</v>
      </c>
      <c r="M50" s="158" t="e">
        <f>NA()</f>
        <v>#N/A</v>
      </c>
      <c r="N50" s="158" t="e">
        <f>NA()</f>
        <v>#N/A</v>
      </c>
      <c r="O50" s="158">
        <f>IF(ISNUMBER('実質公債費比率（分子）の構造'!O$53),'実質公債費比率（分子）の構造'!O$53,NA())</f>
        <v>465</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9771</v>
      </c>
      <c r="E56" s="157"/>
      <c r="F56" s="157"/>
      <c r="G56" s="157">
        <f>'将来負担比率（分子）の構造'!J$52</f>
        <v>9558</v>
      </c>
      <c r="H56" s="157"/>
      <c r="I56" s="157"/>
      <c r="J56" s="157">
        <f>'将来負担比率（分子）の構造'!K$52</f>
        <v>8920</v>
      </c>
      <c r="K56" s="157"/>
      <c r="L56" s="157"/>
      <c r="M56" s="157">
        <f>'将来負担比率（分子）の構造'!L$52</f>
        <v>8516</v>
      </c>
      <c r="N56" s="157"/>
      <c r="O56" s="157"/>
      <c r="P56" s="157">
        <f>'将来負担比率（分子）の構造'!M$52</f>
        <v>7793</v>
      </c>
    </row>
    <row r="57" spans="1:16" x14ac:dyDescent="0.15">
      <c r="A57" s="157" t="s">
        <v>42</v>
      </c>
      <c r="B57" s="157"/>
      <c r="C57" s="157"/>
      <c r="D57" s="157">
        <f>'将来負担比率（分子）の構造'!I$51</f>
        <v>862</v>
      </c>
      <c r="E57" s="157"/>
      <c r="F57" s="157"/>
      <c r="G57" s="157">
        <f>'将来負担比率（分子）の構造'!J$51</f>
        <v>880</v>
      </c>
      <c r="H57" s="157"/>
      <c r="I57" s="157"/>
      <c r="J57" s="157">
        <f>'将来負担比率（分子）の構造'!K$51</f>
        <v>805</v>
      </c>
      <c r="K57" s="157"/>
      <c r="L57" s="157"/>
      <c r="M57" s="157">
        <f>'将来負担比率（分子）の構造'!L$51</f>
        <v>772</v>
      </c>
      <c r="N57" s="157"/>
      <c r="O57" s="157"/>
      <c r="P57" s="157">
        <f>'将来負担比率（分子）の構造'!M$51</f>
        <v>706</v>
      </c>
    </row>
    <row r="58" spans="1:16" x14ac:dyDescent="0.15">
      <c r="A58" s="157" t="s">
        <v>41</v>
      </c>
      <c r="B58" s="157"/>
      <c r="C58" s="157"/>
      <c r="D58" s="157">
        <f>'将来負担比率（分子）の構造'!I$50</f>
        <v>2133</v>
      </c>
      <c r="E58" s="157"/>
      <c r="F58" s="157"/>
      <c r="G58" s="157">
        <f>'将来負担比率（分子）の構造'!J$50</f>
        <v>2961</v>
      </c>
      <c r="H58" s="157"/>
      <c r="I58" s="157"/>
      <c r="J58" s="157">
        <f>'将来負担比率（分子）の構造'!K$50</f>
        <v>3761</v>
      </c>
      <c r="K58" s="157"/>
      <c r="L58" s="157"/>
      <c r="M58" s="157">
        <f>'将来負担比率（分子）の構造'!L$50</f>
        <v>4209</v>
      </c>
      <c r="N58" s="157"/>
      <c r="O58" s="157"/>
      <c r="P58" s="157">
        <f>'将来負担比率（分子）の構造'!M$50</f>
        <v>4564</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f>'将来負担比率（分子）の構造'!I$46</f>
        <v>9</v>
      </c>
      <c r="C61" s="157"/>
      <c r="D61" s="157"/>
      <c r="E61" s="157">
        <f>'将来負担比率（分子）の構造'!J$46</f>
        <v>6</v>
      </c>
      <c r="F61" s="157"/>
      <c r="G61" s="157"/>
      <c r="H61" s="157">
        <f>'将来負担比率（分子）の構造'!K$46</f>
        <v>3</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1829</v>
      </c>
      <c r="C62" s="157"/>
      <c r="D62" s="157"/>
      <c r="E62" s="157">
        <f>'将来負担比率（分子）の構造'!J$45</f>
        <v>1821</v>
      </c>
      <c r="F62" s="157"/>
      <c r="G62" s="157"/>
      <c r="H62" s="157">
        <f>'将来負担比率（分子）の構造'!K$45</f>
        <v>1753</v>
      </c>
      <c r="I62" s="157"/>
      <c r="J62" s="157"/>
      <c r="K62" s="157">
        <f>'将来負担比率（分子）の構造'!L$45</f>
        <v>1792</v>
      </c>
      <c r="L62" s="157"/>
      <c r="M62" s="157"/>
      <c r="N62" s="157">
        <f>'将来負担比率（分子）の構造'!M$45</f>
        <v>1771</v>
      </c>
      <c r="O62" s="157"/>
      <c r="P62" s="157"/>
    </row>
    <row r="63" spans="1:16" x14ac:dyDescent="0.15">
      <c r="A63" s="157" t="s">
        <v>34</v>
      </c>
      <c r="B63" s="157">
        <f>'将来負担比率（分子）の構造'!I$44</f>
        <v>914</v>
      </c>
      <c r="C63" s="157"/>
      <c r="D63" s="157"/>
      <c r="E63" s="157">
        <f>'将来負担比率（分子）の構造'!J$44</f>
        <v>769</v>
      </c>
      <c r="F63" s="157"/>
      <c r="G63" s="157"/>
      <c r="H63" s="157">
        <f>'将来負担比率（分子）の構造'!K$44</f>
        <v>653</v>
      </c>
      <c r="I63" s="157"/>
      <c r="J63" s="157"/>
      <c r="K63" s="157">
        <f>'将来負担比率（分子）の構造'!L$44</f>
        <v>537</v>
      </c>
      <c r="L63" s="157"/>
      <c r="M63" s="157"/>
      <c r="N63" s="157">
        <f>'将来負担比率（分子）の構造'!M$44</f>
        <v>425</v>
      </c>
      <c r="O63" s="157"/>
      <c r="P63" s="157"/>
    </row>
    <row r="64" spans="1:16" x14ac:dyDescent="0.15">
      <c r="A64" s="157" t="s">
        <v>33</v>
      </c>
      <c r="B64" s="157">
        <f>'将来負担比率（分子）の構造'!I$43</f>
        <v>638</v>
      </c>
      <c r="C64" s="157"/>
      <c r="D64" s="157"/>
      <c r="E64" s="157">
        <f>'将来負担比率（分子）の構造'!J$43</f>
        <v>501</v>
      </c>
      <c r="F64" s="157"/>
      <c r="G64" s="157"/>
      <c r="H64" s="157">
        <f>'将来負担比率（分子）の構造'!K$43</f>
        <v>373</v>
      </c>
      <c r="I64" s="157"/>
      <c r="J64" s="157"/>
      <c r="K64" s="157">
        <f>'将来負担比率（分子）の構造'!L$43</f>
        <v>326</v>
      </c>
      <c r="L64" s="157"/>
      <c r="M64" s="157"/>
      <c r="N64" s="157">
        <f>'将来負担比率（分子）の構造'!M$43</f>
        <v>330</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12342</v>
      </c>
      <c r="C66" s="157"/>
      <c r="D66" s="157"/>
      <c r="E66" s="157">
        <f>'将来負担比率（分子）の構造'!J$41</f>
        <v>12144</v>
      </c>
      <c r="F66" s="157"/>
      <c r="G66" s="157"/>
      <c r="H66" s="157">
        <f>'将来負担比率（分子）の構造'!K$41</f>
        <v>11302</v>
      </c>
      <c r="I66" s="157"/>
      <c r="J66" s="157"/>
      <c r="K66" s="157">
        <f>'将来負担比率（分子）の構造'!L$41</f>
        <v>10645</v>
      </c>
      <c r="L66" s="157"/>
      <c r="M66" s="157"/>
      <c r="N66" s="157">
        <f>'将来負担比率（分子）の構造'!M$41</f>
        <v>9940</v>
      </c>
      <c r="O66" s="157"/>
      <c r="P66" s="157"/>
    </row>
    <row r="67" spans="1:16" x14ac:dyDescent="0.15">
      <c r="A67" s="157" t="s">
        <v>71</v>
      </c>
      <c r="B67" s="157" t="e">
        <f>NA()</f>
        <v>#N/A</v>
      </c>
      <c r="C67" s="157">
        <f>IF(ISNUMBER('将来負担比率（分子）の構造'!I$53), IF('将来負担比率（分子）の構造'!I$53 &lt; 0, 0, '将来負担比率（分子）の構造'!I$53), NA())</f>
        <v>2966</v>
      </c>
      <c r="D67" s="157" t="e">
        <f>NA()</f>
        <v>#N/A</v>
      </c>
      <c r="E67" s="157" t="e">
        <f>NA()</f>
        <v>#N/A</v>
      </c>
      <c r="F67" s="157">
        <f>IF(ISNUMBER('将来負担比率（分子）の構造'!J$53), IF('将来負担比率（分子）の構造'!J$53 &lt; 0, 0, '将来負担比率（分子）の構造'!J$53), NA())</f>
        <v>1842</v>
      </c>
      <c r="G67" s="157" t="e">
        <f>NA()</f>
        <v>#N/A</v>
      </c>
      <c r="H67" s="157" t="e">
        <f>NA()</f>
        <v>#N/A</v>
      </c>
      <c r="I67" s="157">
        <f>IF(ISNUMBER('将来負担比率（分子）の構造'!K$53), IF('将来負担比率（分子）の構造'!K$53 &lt; 0, 0, '将来負担比率（分子）の構造'!K$53), NA())</f>
        <v>599</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1080</v>
      </c>
      <c r="C72" s="161">
        <f>基金残高に係る経年分析!G55</f>
        <v>1362</v>
      </c>
      <c r="D72" s="161">
        <f>基金残高に係る経年分析!H55</f>
        <v>1574</v>
      </c>
    </row>
    <row r="73" spans="1:16" x14ac:dyDescent="0.15">
      <c r="A73" s="160" t="s">
        <v>74</v>
      </c>
      <c r="B73" s="161">
        <f>基金残高に係る経年分析!F56</f>
        <v>608</v>
      </c>
      <c r="C73" s="161">
        <f>基金残高に係る経年分析!G56</f>
        <v>609</v>
      </c>
      <c r="D73" s="161">
        <f>基金残高に係る経年分析!H56</f>
        <v>594</v>
      </c>
    </row>
    <row r="74" spans="1:16" x14ac:dyDescent="0.15">
      <c r="A74" s="160" t="s">
        <v>75</v>
      </c>
      <c r="B74" s="161">
        <f>基金残高に係る経年分析!F57</f>
        <v>1949</v>
      </c>
      <c r="C74" s="161">
        <f>基金残高に係る経年分析!G57</f>
        <v>2135</v>
      </c>
      <c r="D74" s="161">
        <f>基金残高に係る経年分析!H57</f>
        <v>2301</v>
      </c>
    </row>
  </sheetData>
  <sheetProtection algorithmName="SHA-512" hashValue="tk6RALNu9S6yF2I8mPZ2WGtbb3GFeAjVT7v7k0tDpaXhAGpbCQQevdRD0vLY1fvpvo+mOIQRDMzVAdKoGSBslg==" saltValue="mZzOdB2UlRH/8Fs85FSOd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6" t="s">
        <v>205</v>
      </c>
      <c r="C3" s="667"/>
      <c r="D3" s="667"/>
      <c r="E3" s="667"/>
      <c r="F3" s="667"/>
      <c r="G3" s="667"/>
      <c r="H3" s="667"/>
      <c r="I3" s="667"/>
      <c r="J3" s="667"/>
      <c r="K3" s="667"/>
      <c r="L3" s="667"/>
      <c r="M3" s="667"/>
      <c r="N3" s="667"/>
      <c r="O3" s="667"/>
      <c r="P3" s="667"/>
      <c r="Q3" s="667"/>
      <c r="R3" s="667"/>
      <c r="S3" s="667"/>
      <c r="T3" s="667"/>
      <c r="U3" s="667"/>
      <c r="V3" s="667"/>
      <c r="W3" s="667"/>
      <c r="X3" s="667"/>
      <c r="Y3" s="667"/>
      <c r="Z3" s="667"/>
      <c r="AA3" s="667"/>
      <c r="AB3" s="667"/>
      <c r="AC3" s="667"/>
      <c r="AD3" s="667"/>
      <c r="AE3" s="667"/>
      <c r="AF3" s="667"/>
      <c r="AG3" s="667"/>
      <c r="AH3" s="667"/>
      <c r="AI3" s="667"/>
      <c r="AJ3" s="667"/>
      <c r="AK3" s="667"/>
      <c r="AL3" s="667"/>
      <c r="AM3" s="667"/>
      <c r="AN3" s="667"/>
      <c r="AO3" s="667"/>
      <c r="AP3" s="666" t="s">
        <v>206</v>
      </c>
      <c r="AQ3" s="667"/>
      <c r="AR3" s="667"/>
      <c r="AS3" s="667"/>
      <c r="AT3" s="667"/>
      <c r="AU3" s="667"/>
      <c r="AV3" s="667"/>
      <c r="AW3" s="667"/>
      <c r="AX3" s="667"/>
      <c r="AY3" s="667"/>
      <c r="AZ3" s="667"/>
      <c r="BA3" s="667"/>
      <c r="BB3" s="667"/>
      <c r="BC3" s="667"/>
      <c r="BD3" s="667"/>
      <c r="BE3" s="667"/>
      <c r="BF3" s="667"/>
      <c r="BG3" s="667"/>
      <c r="BH3" s="667"/>
      <c r="BI3" s="667"/>
      <c r="BJ3" s="667"/>
      <c r="BK3" s="667"/>
      <c r="BL3" s="667"/>
      <c r="BM3" s="667"/>
      <c r="BN3" s="667"/>
      <c r="BO3" s="667"/>
      <c r="BP3" s="667"/>
      <c r="BQ3" s="667"/>
      <c r="BR3" s="667"/>
      <c r="BS3" s="667"/>
      <c r="BT3" s="667"/>
      <c r="BU3" s="667"/>
      <c r="BV3" s="667"/>
      <c r="BW3" s="667"/>
      <c r="BX3" s="667"/>
      <c r="BY3" s="667"/>
      <c r="BZ3" s="667"/>
      <c r="CA3" s="667"/>
      <c r="CB3" s="668"/>
      <c r="CD3" s="666" t="s">
        <v>207</v>
      </c>
      <c r="CE3" s="667"/>
      <c r="CF3" s="667"/>
      <c r="CG3" s="667"/>
      <c r="CH3" s="667"/>
      <c r="CI3" s="667"/>
      <c r="CJ3" s="667"/>
      <c r="CK3" s="667"/>
      <c r="CL3" s="667"/>
      <c r="CM3" s="667"/>
      <c r="CN3" s="667"/>
      <c r="CO3" s="667"/>
      <c r="CP3" s="667"/>
      <c r="CQ3" s="667"/>
      <c r="CR3" s="667"/>
      <c r="CS3" s="667"/>
      <c r="CT3" s="667"/>
      <c r="CU3" s="667"/>
      <c r="CV3" s="667"/>
      <c r="CW3" s="667"/>
      <c r="CX3" s="667"/>
      <c r="CY3" s="667"/>
      <c r="CZ3" s="667"/>
      <c r="DA3" s="667"/>
      <c r="DB3" s="667"/>
      <c r="DC3" s="667"/>
      <c r="DD3" s="667"/>
      <c r="DE3" s="667"/>
      <c r="DF3" s="667"/>
      <c r="DG3" s="667"/>
      <c r="DH3" s="667"/>
      <c r="DI3" s="667"/>
      <c r="DJ3" s="667"/>
      <c r="DK3" s="667"/>
      <c r="DL3" s="667"/>
      <c r="DM3" s="667"/>
      <c r="DN3" s="667"/>
      <c r="DO3" s="667"/>
      <c r="DP3" s="667"/>
      <c r="DQ3" s="667"/>
      <c r="DR3" s="667"/>
      <c r="DS3" s="667"/>
      <c r="DT3" s="667"/>
      <c r="DU3" s="667"/>
      <c r="DV3" s="667"/>
      <c r="DW3" s="667"/>
      <c r="DX3" s="667"/>
      <c r="DY3" s="667"/>
      <c r="DZ3" s="667"/>
      <c r="EA3" s="667"/>
      <c r="EB3" s="667"/>
      <c r="EC3" s="668"/>
    </row>
    <row r="4" spans="2:143" ht="11.25" customHeight="1" x14ac:dyDescent="0.15">
      <c r="B4" s="666" t="s">
        <v>1</v>
      </c>
      <c r="C4" s="667"/>
      <c r="D4" s="667"/>
      <c r="E4" s="667"/>
      <c r="F4" s="667"/>
      <c r="G4" s="667"/>
      <c r="H4" s="667"/>
      <c r="I4" s="667"/>
      <c r="J4" s="667"/>
      <c r="K4" s="667"/>
      <c r="L4" s="667"/>
      <c r="M4" s="667"/>
      <c r="N4" s="667"/>
      <c r="O4" s="667"/>
      <c r="P4" s="667"/>
      <c r="Q4" s="668"/>
      <c r="R4" s="666" t="s">
        <v>208</v>
      </c>
      <c r="S4" s="667"/>
      <c r="T4" s="667"/>
      <c r="U4" s="667"/>
      <c r="V4" s="667"/>
      <c r="W4" s="667"/>
      <c r="X4" s="667"/>
      <c r="Y4" s="668"/>
      <c r="Z4" s="666" t="s">
        <v>209</v>
      </c>
      <c r="AA4" s="667"/>
      <c r="AB4" s="667"/>
      <c r="AC4" s="668"/>
      <c r="AD4" s="666" t="s">
        <v>210</v>
      </c>
      <c r="AE4" s="667"/>
      <c r="AF4" s="667"/>
      <c r="AG4" s="667"/>
      <c r="AH4" s="667"/>
      <c r="AI4" s="667"/>
      <c r="AJ4" s="667"/>
      <c r="AK4" s="668"/>
      <c r="AL4" s="666" t="s">
        <v>209</v>
      </c>
      <c r="AM4" s="667"/>
      <c r="AN4" s="667"/>
      <c r="AO4" s="668"/>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6" t="s">
        <v>214</v>
      </c>
      <c r="CE4" s="667"/>
      <c r="CF4" s="667"/>
      <c r="CG4" s="667"/>
      <c r="CH4" s="667"/>
      <c r="CI4" s="667"/>
      <c r="CJ4" s="667"/>
      <c r="CK4" s="667"/>
      <c r="CL4" s="667"/>
      <c r="CM4" s="667"/>
      <c r="CN4" s="667"/>
      <c r="CO4" s="667"/>
      <c r="CP4" s="667"/>
      <c r="CQ4" s="667"/>
      <c r="CR4" s="667"/>
      <c r="CS4" s="667"/>
      <c r="CT4" s="667"/>
      <c r="CU4" s="667"/>
      <c r="CV4" s="667"/>
      <c r="CW4" s="667"/>
      <c r="CX4" s="667"/>
      <c r="CY4" s="667"/>
      <c r="CZ4" s="667"/>
      <c r="DA4" s="667"/>
      <c r="DB4" s="667"/>
      <c r="DC4" s="667"/>
      <c r="DD4" s="667"/>
      <c r="DE4" s="667"/>
      <c r="DF4" s="667"/>
      <c r="DG4" s="667"/>
      <c r="DH4" s="667"/>
      <c r="DI4" s="667"/>
      <c r="DJ4" s="667"/>
      <c r="DK4" s="667"/>
      <c r="DL4" s="667"/>
      <c r="DM4" s="667"/>
      <c r="DN4" s="667"/>
      <c r="DO4" s="667"/>
      <c r="DP4" s="667"/>
      <c r="DQ4" s="667"/>
      <c r="DR4" s="667"/>
      <c r="DS4" s="667"/>
      <c r="DT4" s="667"/>
      <c r="DU4" s="667"/>
      <c r="DV4" s="667"/>
      <c r="DW4" s="667"/>
      <c r="DX4" s="667"/>
      <c r="DY4" s="667"/>
      <c r="DZ4" s="667"/>
      <c r="EA4" s="667"/>
      <c r="EB4" s="667"/>
      <c r="EC4" s="668"/>
    </row>
    <row r="5" spans="2:143" ht="11.25" customHeight="1" x14ac:dyDescent="0.15">
      <c r="B5" s="663" t="s">
        <v>215</v>
      </c>
      <c r="C5" s="664"/>
      <c r="D5" s="664"/>
      <c r="E5" s="664"/>
      <c r="F5" s="664"/>
      <c r="G5" s="664"/>
      <c r="H5" s="664"/>
      <c r="I5" s="664"/>
      <c r="J5" s="664"/>
      <c r="K5" s="664"/>
      <c r="L5" s="664"/>
      <c r="M5" s="664"/>
      <c r="N5" s="664"/>
      <c r="O5" s="664"/>
      <c r="P5" s="664"/>
      <c r="Q5" s="665"/>
      <c r="R5" s="660">
        <v>2780651</v>
      </c>
      <c r="S5" s="661"/>
      <c r="T5" s="661"/>
      <c r="U5" s="661"/>
      <c r="V5" s="661"/>
      <c r="W5" s="661"/>
      <c r="X5" s="661"/>
      <c r="Y5" s="689"/>
      <c r="Z5" s="702">
        <v>20</v>
      </c>
      <c r="AA5" s="702"/>
      <c r="AB5" s="702"/>
      <c r="AC5" s="702"/>
      <c r="AD5" s="703">
        <v>2670983</v>
      </c>
      <c r="AE5" s="703"/>
      <c r="AF5" s="703"/>
      <c r="AG5" s="703"/>
      <c r="AH5" s="703"/>
      <c r="AI5" s="703"/>
      <c r="AJ5" s="703"/>
      <c r="AK5" s="703"/>
      <c r="AL5" s="690">
        <v>37.799999999999997</v>
      </c>
      <c r="AM5" s="672"/>
      <c r="AN5" s="672"/>
      <c r="AO5" s="691"/>
      <c r="AP5" s="663" t="s">
        <v>216</v>
      </c>
      <c r="AQ5" s="664"/>
      <c r="AR5" s="664"/>
      <c r="AS5" s="664"/>
      <c r="AT5" s="664"/>
      <c r="AU5" s="664"/>
      <c r="AV5" s="664"/>
      <c r="AW5" s="664"/>
      <c r="AX5" s="664"/>
      <c r="AY5" s="664"/>
      <c r="AZ5" s="664"/>
      <c r="BA5" s="664"/>
      <c r="BB5" s="664"/>
      <c r="BC5" s="664"/>
      <c r="BD5" s="664"/>
      <c r="BE5" s="664"/>
      <c r="BF5" s="665"/>
      <c r="BG5" s="608">
        <v>2509899</v>
      </c>
      <c r="BH5" s="609"/>
      <c r="BI5" s="609"/>
      <c r="BJ5" s="609"/>
      <c r="BK5" s="609"/>
      <c r="BL5" s="609"/>
      <c r="BM5" s="609"/>
      <c r="BN5" s="610"/>
      <c r="BO5" s="646">
        <v>90.3</v>
      </c>
      <c r="BP5" s="646"/>
      <c r="BQ5" s="646"/>
      <c r="BR5" s="646"/>
      <c r="BS5" s="647" t="s">
        <v>122</v>
      </c>
      <c r="BT5" s="647"/>
      <c r="BU5" s="647"/>
      <c r="BV5" s="647"/>
      <c r="BW5" s="647"/>
      <c r="BX5" s="647"/>
      <c r="BY5" s="647"/>
      <c r="BZ5" s="647"/>
      <c r="CA5" s="647"/>
      <c r="CB5" s="682"/>
      <c r="CD5" s="666" t="s">
        <v>211</v>
      </c>
      <c r="CE5" s="667"/>
      <c r="CF5" s="667"/>
      <c r="CG5" s="667"/>
      <c r="CH5" s="667"/>
      <c r="CI5" s="667"/>
      <c r="CJ5" s="667"/>
      <c r="CK5" s="667"/>
      <c r="CL5" s="667"/>
      <c r="CM5" s="667"/>
      <c r="CN5" s="667"/>
      <c r="CO5" s="667"/>
      <c r="CP5" s="667"/>
      <c r="CQ5" s="668"/>
      <c r="CR5" s="666" t="s">
        <v>217</v>
      </c>
      <c r="CS5" s="667"/>
      <c r="CT5" s="667"/>
      <c r="CU5" s="667"/>
      <c r="CV5" s="667"/>
      <c r="CW5" s="667"/>
      <c r="CX5" s="667"/>
      <c r="CY5" s="668"/>
      <c r="CZ5" s="666" t="s">
        <v>209</v>
      </c>
      <c r="DA5" s="667"/>
      <c r="DB5" s="667"/>
      <c r="DC5" s="668"/>
      <c r="DD5" s="666" t="s">
        <v>218</v>
      </c>
      <c r="DE5" s="667"/>
      <c r="DF5" s="667"/>
      <c r="DG5" s="667"/>
      <c r="DH5" s="667"/>
      <c r="DI5" s="667"/>
      <c r="DJ5" s="667"/>
      <c r="DK5" s="667"/>
      <c r="DL5" s="667"/>
      <c r="DM5" s="667"/>
      <c r="DN5" s="667"/>
      <c r="DO5" s="667"/>
      <c r="DP5" s="668"/>
      <c r="DQ5" s="666" t="s">
        <v>219</v>
      </c>
      <c r="DR5" s="667"/>
      <c r="DS5" s="667"/>
      <c r="DT5" s="667"/>
      <c r="DU5" s="667"/>
      <c r="DV5" s="667"/>
      <c r="DW5" s="667"/>
      <c r="DX5" s="667"/>
      <c r="DY5" s="667"/>
      <c r="DZ5" s="667"/>
      <c r="EA5" s="667"/>
      <c r="EB5" s="667"/>
      <c r="EC5" s="668"/>
    </row>
    <row r="6" spans="2:143" ht="11.25" customHeight="1" x14ac:dyDescent="0.15">
      <c r="B6" s="605" t="s">
        <v>220</v>
      </c>
      <c r="C6" s="606"/>
      <c r="D6" s="606"/>
      <c r="E6" s="606"/>
      <c r="F6" s="606"/>
      <c r="G6" s="606"/>
      <c r="H6" s="606"/>
      <c r="I6" s="606"/>
      <c r="J6" s="606"/>
      <c r="K6" s="606"/>
      <c r="L6" s="606"/>
      <c r="M6" s="606"/>
      <c r="N6" s="606"/>
      <c r="O6" s="606"/>
      <c r="P6" s="606"/>
      <c r="Q6" s="607"/>
      <c r="R6" s="608">
        <v>66981</v>
      </c>
      <c r="S6" s="609"/>
      <c r="T6" s="609"/>
      <c r="U6" s="609"/>
      <c r="V6" s="609"/>
      <c r="W6" s="609"/>
      <c r="X6" s="609"/>
      <c r="Y6" s="610"/>
      <c r="Z6" s="646">
        <v>0.5</v>
      </c>
      <c r="AA6" s="646"/>
      <c r="AB6" s="646"/>
      <c r="AC6" s="646"/>
      <c r="AD6" s="647">
        <v>66981</v>
      </c>
      <c r="AE6" s="647"/>
      <c r="AF6" s="647"/>
      <c r="AG6" s="647"/>
      <c r="AH6" s="647"/>
      <c r="AI6" s="647"/>
      <c r="AJ6" s="647"/>
      <c r="AK6" s="647"/>
      <c r="AL6" s="611">
        <v>0.9</v>
      </c>
      <c r="AM6" s="612"/>
      <c r="AN6" s="612"/>
      <c r="AO6" s="648"/>
      <c r="AP6" s="605" t="s">
        <v>221</v>
      </c>
      <c r="AQ6" s="606"/>
      <c r="AR6" s="606"/>
      <c r="AS6" s="606"/>
      <c r="AT6" s="606"/>
      <c r="AU6" s="606"/>
      <c r="AV6" s="606"/>
      <c r="AW6" s="606"/>
      <c r="AX6" s="606"/>
      <c r="AY6" s="606"/>
      <c r="AZ6" s="606"/>
      <c r="BA6" s="606"/>
      <c r="BB6" s="606"/>
      <c r="BC6" s="606"/>
      <c r="BD6" s="606"/>
      <c r="BE6" s="606"/>
      <c r="BF6" s="607"/>
      <c r="BG6" s="608">
        <v>2509899</v>
      </c>
      <c r="BH6" s="609"/>
      <c r="BI6" s="609"/>
      <c r="BJ6" s="609"/>
      <c r="BK6" s="609"/>
      <c r="BL6" s="609"/>
      <c r="BM6" s="609"/>
      <c r="BN6" s="610"/>
      <c r="BO6" s="646">
        <v>90.3</v>
      </c>
      <c r="BP6" s="646"/>
      <c r="BQ6" s="646"/>
      <c r="BR6" s="646"/>
      <c r="BS6" s="647" t="s">
        <v>122</v>
      </c>
      <c r="BT6" s="647"/>
      <c r="BU6" s="647"/>
      <c r="BV6" s="647"/>
      <c r="BW6" s="647"/>
      <c r="BX6" s="647"/>
      <c r="BY6" s="647"/>
      <c r="BZ6" s="647"/>
      <c r="CA6" s="647"/>
      <c r="CB6" s="682"/>
      <c r="CD6" s="663" t="s">
        <v>222</v>
      </c>
      <c r="CE6" s="664"/>
      <c r="CF6" s="664"/>
      <c r="CG6" s="664"/>
      <c r="CH6" s="664"/>
      <c r="CI6" s="664"/>
      <c r="CJ6" s="664"/>
      <c r="CK6" s="664"/>
      <c r="CL6" s="664"/>
      <c r="CM6" s="664"/>
      <c r="CN6" s="664"/>
      <c r="CO6" s="664"/>
      <c r="CP6" s="664"/>
      <c r="CQ6" s="665"/>
      <c r="CR6" s="608">
        <v>135035</v>
      </c>
      <c r="CS6" s="609"/>
      <c r="CT6" s="609"/>
      <c r="CU6" s="609"/>
      <c r="CV6" s="609"/>
      <c r="CW6" s="609"/>
      <c r="CX6" s="609"/>
      <c r="CY6" s="610"/>
      <c r="CZ6" s="690">
        <v>1</v>
      </c>
      <c r="DA6" s="672"/>
      <c r="DB6" s="672"/>
      <c r="DC6" s="692"/>
      <c r="DD6" s="614">
        <v>17380</v>
      </c>
      <c r="DE6" s="609"/>
      <c r="DF6" s="609"/>
      <c r="DG6" s="609"/>
      <c r="DH6" s="609"/>
      <c r="DI6" s="609"/>
      <c r="DJ6" s="609"/>
      <c r="DK6" s="609"/>
      <c r="DL6" s="609"/>
      <c r="DM6" s="609"/>
      <c r="DN6" s="609"/>
      <c r="DO6" s="609"/>
      <c r="DP6" s="610"/>
      <c r="DQ6" s="614">
        <v>117477</v>
      </c>
      <c r="DR6" s="609"/>
      <c r="DS6" s="609"/>
      <c r="DT6" s="609"/>
      <c r="DU6" s="609"/>
      <c r="DV6" s="609"/>
      <c r="DW6" s="609"/>
      <c r="DX6" s="609"/>
      <c r="DY6" s="609"/>
      <c r="DZ6" s="609"/>
      <c r="EA6" s="609"/>
      <c r="EB6" s="609"/>
      <c r="EC6" s="645"/>
    </row>
    <row r="7" spans="2:143" ht="11.25" customHeight="1" x14ac:dyDescent="0.15">
      <c r="B7" s="605" t="s">
        <v>223</v>
      </c>
      <c r="C7" s="606"/>
      <c r="D7" s="606"/>
      <c r="E7" s="606"/>
      <c r="F7" s="606"/>
      <c r="G7" s="606"/>
      <c r="H7" s="606"/>
      <c r="I7" s="606"/>
      <c r="J7" s="606"/>
      <c r="K7" s="606"/>
      <c r="L7" s="606"/>
      <c r="M7" s="606"/>
      <c r="N7" s="606"/>
      <c r="O7" s="606"/>
      <c r="P7" s="606"/>
      <c r="Q7" s="607"/>
      <c r="R7" s="608">
        <v>821</v>
      </c>
      <c r="S7" s="609"/>
      <c r="T7" s="609"/>
      <c r="U7" s="609"/>
      <c r="V7" s="609"/>
      <c r="W7" s="609"/>
      <c r="X7" s="609"/>
      <c r="Y7" s="610"/>
      <c r="Z7" s="646">
        <v>0</v>
      </c>
      <c r="AA7" s="646"/>
      <c r="AB7" s="646"/>
      <c r="AC7" s="646"/>
      <c r="AD7" s="647">
        <v>821</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781660</v>
      </c>
      <c r="BH7" s="609"/>
      <c r="BI7" s="609"/>
      <c r="BJ7" s="609"/>
      <c r="BK7" s="609"/>
      <c r="BL7" s="609"/>
      <c r="BM7" s="609"/>
      <c r="BN7" s="610"/>
      <c r="BO7" s="646">
        <v>28.1</v>
      </c>
      <c r="BP7" s="646"/>
      <c r="BQ7" s="646"/>
      <c r="BR7" s="646"/>
      <c r="BS7" s="647" t="s">
        <v>122</v>
      </c>
      <c r="BT7" s="647"/>
      <c r="BU7" s="647"/>
      <c r="BV7" s="647"/>
      <c r="BW7" s="647"/>
      <c r="BX7" s="647"/>
      <c r="BY7" s="647"/>
      <c r="BZ7" s="647"/>
      <c r="CA7" s="647"/>
      <c r="CB7" s="682"/>
      <c r="CD7" s="605" t="s">
        <v>225</v>
      </c>
      <c r="CE7" s="606"/>
      <c r="CF7" s="606"/>
      <c r="CG7" s="606"/>
      <c r="CH7" s="606"/>
      <c r="CI7" s="606"/>
      <c r="CJ7" s="606"/>
      <c r="CK7" s="606"/>
      <c r="CL7" s="606"/>
      <c r="CM7" s="606"/>
      <c r="CN7" s="606"/>
      <c r="CO7" s="606"/>
      <c r="CP7" s="606"/>
      <c r="CQ7" s="607"/>
      <c r="CR7" s="608">
        <v>3262746</v>
      </c>
      <c r="CS7" s="609"/>
      <c r="CT7" s="609"/>
      <c r="CU7" s="609"/>
      <c r="CV7" s="609"/>
      <c r="CW7" s="609"/>
      <c r="CX7" s="609"/>
      <c r="CY7" s="610"/>
      <c r="CZ7" s="646">
        <v>24.5</v>
      </c>
      <c r="DA7" s="646"/>
      <c r="DB7" s="646"/>
      <c r="DC7" s="646"/>
      <c r="DD7" s="614">
        <v>8171</v>
      </c>
      <c r="DE7" s="609"/>
      <c r="DF7" s="609"/>
      <c r="DG7" s="609"/>
      <c r="DH7" s="609"/>
      <c r="DI7" s="609"/>
      <c r="DJ7" s="609"/>
      <c r="DK7" s="609"/>
      <c r="DL7" s="609"/>
      <c r="DM7" s="609"/>
      <c r="DN7" s="609"/>
      <c r="DO7" s="609"/>
      <c r="DP7" s="610"/>
      <c r="DQ7" s="614">
        <v>1272867</v>
      </c>
      <c r="DR7" s="609"/>
      <c r="DS7" s="609"/>
      <c r="DT7" s="609"/>
      <c r="DU7" s="609"/>
      <c r="DV7" s="609"/>
      <c r="DW7" s="609"/>
      <c r="DX7" s="609"/>
      <c r="DY7" s="609"/>
      <c r="DZ7" s="609"/>
      <c r="EA7" s="609"/>
      <c r="EB7" s="609"/>
      <c r="EC7" s="645"/>
    </row>
    <row r="8" spans="2:143" ht="11.25" customHeight="1" x14ac:dyDescent="0.15">
      <c r="B8" s="605" t="s">
        <v>226</v>
      </c>
      <c r="C8" s="606"/>
      <c r="D8" s="606"/>
      <c r="E8" s="606"/>
      <c r="F8" s="606"/>
      <c r="G8" s="606"/>
      <c r="H8" s="606"/>
      <c r="I8" s="606"/>
      <c r="J8" s="606"/>
      <c r="K8" s="606"/>
      <c r="L8" s="606"/>
      <c r="M8" s="606"/>
      <c r="N8" s="606"/>
      <c r="O8" s="606"/>
      <c r="P8" s="606"/>
      <c r="Q8" s="607"/>
      <c r="R8" s="608">
        <v>19157</v>
      </c>
      <c r="S8" s="609"/>
      <c r="T8" s="609"/>
      <c r="U8" s="609"/>
      <c r="V8" s="609"/>
      <c r="W8" s="609"/>
      <c r="X8" s="609"/>
      <c r="Y8" s="610"/>
      <c r="Z8" s="646">
        <v>0.1</v>
      </c>
      <c r="AA8" s="646"/>
      <c r="AB8" s="646"/>
      <c r="AC8" s="646"/>
      <c r="AD8" s="647">
        <v>19157</v>
      </c>
      <c r="AE8" s="647"/>
      <c r="AF8" s="647"/>
      <c r="AG8" s="647"/>
      <c r="AH8" s="647"/>
      <c r="AI8" s="647"/>
      <c r="AJ8" s="647"/>
      <c r="AK8" s="647"/>
      <c r="AL8" s="611">
        <v>0.3</v>
      </c>
      <c r="AM8" s="612"/>
      <c r="AN8" s="612"/>
      <c r="AO8" s="648"/>
      <c r="AP8" s="605" t="s">
        <v>227</v>
      </c>
      <c r="AQ8" s="606"/>
      <c r="AR8" s="606"/>
      <c r="AS8" s="606"/>
      <c r="AT8" s="606"/>
      <c r="AU8" s="606"/>
      <c r="AV8" s="606"/>
      <c r="AW8" s="606"/>
      <c r="AX8" s="606"/>
      <c r="AY8" s="606"/>
      <c r="AZ8" s="606"/>
      <c r="BA8" s="606"/>
      <c r="BB8" s="606"/>
      <c r="BC8" s="606"/>
      <c r="BD8" s="606"/>
      <c r="BE8" s="606"/>
      <c r="BF8" s="607"/>
      <c r="BG8" s="608">
        <v>25984</v>
      </c>
      <c r="BH8" s="609"/>
      <c r="BI8" s="609"/>
      <c r="BJ8" s="609"/>
      <c r="BK8" s="609"/>
      <c r="BL8" s="609"/>
      <c r="BM8" s="609"/>
      <c r="BN8" s="610"/>
      <c r="BO8" s="646">
        <v>0.9</v>
      </c>
      <c r="BP8" s="646"/>
      <c r="BQ8" s="646"/>
      <c r="BR8" s="646"/>
      <c r="BS8" s="647" t="s">
        <v>122</v>
      </c>
      <c r="BT8" s="647"/>
      <c r="BU8" s="647"/>
      <c r="BV8" s="647"/>
      <c r="BW8" s="647"/>
      <c r="BX8" s="647"/>
      <c r="BY8" s="647"/>
      <c r="BZ8" s="647"/>
      <c r="CA8" s="647"/>
      <c r="CB8" s="682"/>
      <c r="CD8" s="605" t="s">
        <v>228</v>
      </c>
      <c r="CE8" s="606"/>
      <c r="CF8" s="606"/>
      <c r="CG8" s="606"/>
      <c r="CH8" s="606"/>
      <c r="CI8" s="606"/>
      <c r="CJ8" s="606"/>
      <c r="CK8" s="606"/>
      <c r="CL8" s="606"/>
      <c r="CM8" s="606"/>
      <c r="CN8" s="606"/>
      <c r="CO8" s="606"/>
      <c r="CP8" s="606"/>
      <c r="CQ8" s="607"/>
      <c r="CR8" s="608">
        <v>3726113</v>
      </c>
      <c r="CS8" s="609"/>
      <c r="CT8" s="609"/>
      <c r="CU8" s="609"/>
      <c r="CV8" s="609"/>
      <c r="CW8" s="609"/>
      <c r="CX8" s="609"/>
      <c r="CY8" s="610"/>
      <c r="CZ8" s="646">
        <v>28</v>
      </c>
      <c r="DA8" s="646"/>
      <c r="DB8" s="646"/>
      <c r="DC8" s="646"/>
      <c r="DD8" s="614">
        <v>15532</v>
      </c>
      <c r="DE8" s="609"/>
      <c r="DF8" s="609"/>
      <c r="DG8" s="609"/>
      <c r="DH8" s="609"/>
      <c r="DI8" s="609"/>
      <c r="DJ8" s="609"/>
      <c r="DK8" s="609"/>
      <c r="DL8" s="609"/>
      <c r="DM8" s="609"/>
      <c r="DN8" s="609"/>
      <c r="DO8" s="609"/>
      <c r="DP8" s="610"/>
      <c r="DQ8" s="614">
        <v>2245074</v>
      </c>
      <c r="DR8" s="609"/>
      <c r="DS8" s="609"/>
      <c r="DT8" s="609"/>
      <c r="DU8" s="609"/>
      <c r="DV8" s="609"/>
      <c r="DW8" s="609"/>
      <c r="DX8" s="609"/>
      <c r="DY8" s="609"/>
      <c r="DZ8" s="609"/>
      <c r="EA8" s="609"/>
      <c r="EB8" s="609"/>
      <c r="EC8" s="645"/>
    </row>
    <row r="9" spans="2:143" ht="11.25" customHeight="1" x14ac:dyDescent="0.15">
      <c r="B9" s="605" t="s">
        <v>229</v>
      </c>
      <c r="C9" s="606"/>
      <c r="D9" s="606"/>
      <c r="E9" s="606"/>
      <c r="F9" s="606"/>
      <c r="G9" s="606"/>
      <c r="H9" s="606"/>
      <c r="I9" s="606"/>
      <c r="J9" s="606"/>
      <c r="K9" s="606"/>
      <c r="L9" s="606"/>
      <c r="M9" s="606"/>
      <c r="N9" s="606"/>
      <c r="O9" s="606"/>
      <c r="P9" s="606"/>
      <c r="Q9" s="607"/>
      <c r="R9" s="608">
        <v>26385</v>
      </c>
      <c r="S9" s="609"/>
      <c r="T9" s="609"/>
      <c r="U9" s="609"/>
      <c r="V9" s="609"/>
      <c r="W9" s="609"/>
      <c r="X9" s="609"/>
      <c r="Y9" s="610"/>
      <c r="Z9" s="646">
        <v>0.2</v>
      </c>
      <c r="AA9" s="646"/>
      <c r="AB9" s="646"/>
      <c r="AC9" s="646"/>
      <c r="AD9" s="647">
        <v>26385</v>
      </c>
      <c r="AE9" s="647"/>
      <c r="AF9" s="647"/>
      <c r="AG9" s="647"/>
      <c r="AH9" s="647"/>
      <c r="AI9" s="647"/>
      <c r="AJ9" s="647"/>
      <c r="AK9" s="647"/>
      <c r="AL9" s="611">
        <v>0.4</v>
      </c>
      <c r="AM9" s="612"/>
      <c r="AN9" s="612"/>
      <c r="AO9" s="648"/>
      <c r="AP9" s="605" t="s">
        <v>230</v>
      </c>
      <c r="AQ9" s="606"/>
      <c r="AR9" s="606"/>
      <c r="AS9" s="606"/>
      <c r="AT9" s="606"/>
      <c r="AU9" s="606"/>
      <c r="AV9" s="606"/>
      <c r="AW9" s="606"/>
      <c r="AX9" s="606"/>
      <c r="AY9" s="606"/>
      <c r="AZ9" s="606"/>
      <c r="BA9" s="606"/>
      <c r="BB9" s="606"/>
      <c r="BC9" s="606"/>
      <c r="BD9" s="606"/>
      <c r="BE9" s="606"/>
      <c r="BF9" s="607"/>
      <c r="BG9" s="608">
        <v>589042</v>
      </c>
      <c r="BH9" s="609"/>
      <c r="BI9" s="609"/>
      <c r="BJ9" s="609"/>
      <c r="BK9" s="609"/>
      <c r="BL9" s="609"/>
      <c r="BM9" s="609"/>
      <c r="BN9" s="610"/>
      <c r="BO9" s="646">
        <v>21.2</v>
      </c>
      <c r="BP9" s="646"/>
      <c r="BQ9" s="646"/>
      <c r="BR9" s="646"/>
      <c r="BS9" s="647" t="s">
        <v>122</v>
      </c>
      <c r="BT9" s="647"/>
      <c r="BU9" s="647"/>
      <c r="BV9" s="647"/>
      <c r="BW9" s="647"/>
      <c r="BX9" s="647"/>
      <c r="BY9" s="647"/>
      <c r="BZ9" s="647"/>
      <c r="CA9" s="647"/>
      <c r="CB9" s="682"/>
      <c r="CD9" s="605" t="s">
        <v>231</v>
      </c>
      <c r="CE9" s="606"/>
      <c r="CF9" s="606"/>
      <c r="CG9" s="606"/>
      <c r="CH9" s="606"/>
      <c r="CI9" s="606"/>
      <c r="CJ9" s="606"/>
      <c r="CK9" s="606"/>
      <c r="CL9" s="606"/>
      <c r="CM9" s="606"/>
      <c r="CN9" s="606"/>
      <c r="CO9" s="606"/>
      <c r="CP9" s="606"/>
      <c r="CQ9" s="607"/>
      <c r="CR9" s="608">
        <v>1385710</v>
      </c>
      <c r="CS9" s="609"/>
      <c r="CT9" s="609"/>
      <c r="CU9" s="609"/>
      <c r="CV9" s="609"/>
      <c r="CW9" s="609"/>
      <c r="CX9" s="609"/>
      <c r="CY9" s="610"/>
      <c r="CZ9" s="646">
        <v>10.4</v>
      </c>
      <c r="DA9" s="646"/>
      <c r="DB9" s="646"/>
      <c r="DC9" s="646"/>
      <c r="DD9" s="614">
        <v>28191</v>
      </c>
      <c r="DE9" s="609"/>
      <c r="DF9" s="609"/>
      <c r="DG9" s="609"/>
      <c r="DH9" s="609"/>
      <c r="DI9" s="609"/>
      <c r="DJ9" s="609"/>
      <c r="DK9" s="609"/>
      <c r="DL9" s="609"/>
      <c r="DM9" s="609"/>
      <c r="DN9" s="609"/>
      <c r="DO9" s="609"/>
      <c r="DP9" s="610"/>
      <c r="DQ9" s="614">
        <v>1023558</v>
      </c>
      <c r="DR9" s="609"/>
      <c r="DS9" s="609"/>
      <c r="DT9" s="609"/>
      <c r="DU9" s="609"/>
      <c r="DV9" s="609"/>
      <c r="DW9" s="609"/>
      <c r="DX9" s="609"/>
      <c r="DY9" s="609"/>
      <c r="DZ9" s="609"/>
      <c r="EA9" s="609"/>
      <c r="EB9" s="609"/>
      <c r="EC9" s="645"/>
    </row>
    <row r="10" spans="2:143" ht="11.25" customHeight="1" x14ac:dyDescent="0.15">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72887</v>
      </c>
      <c r="BH10" s="609"/>
      <c r="BI10" s="609"/>
      <c r="BJ10" s="609"/>
      <c r="BK10" s="609"/>
      <c r="BL10" s="609"/>
      <c r="BM10" s="609"/>
      <c r="BN10" s="610"/>
      <c r="BO10" s="646">
        <v>2.6</v>
      </c>
      <c r="BP10" s="646"/>
      <c r="BQ10" s="646"/>
      <c r="BR10" s="646"/>
      <c r="BS10" s="647" t="s">
        <v>122</v>
      </c>
      <c r="BT10" s="647"/>
      <c r="BU10" s="647"/>
      <c r="BV10" s="647"/>
      <c r="BW10" s="647"/>
      <c r="BX10" s="647"/>
      <c r="BY10" s="647"/>
      <c r="BZ10" s="647"/>
      <c r="CA10" s="647"/>
      <c r="CB10" s="682"/>
      <c r="CD10" s="605" t="s">
        <v>234</v>
      </c>
      <c r="CE10" s="606"/>
      <c r="CF10" s="606"/>
      <c r="CG10" s="606"/>
      <c r="CH10" s="606"/>
      <c r="CI10" s="606"/>
      <c r="CJ10" s="606"/>
      <c r="CK10" s="606"/>
      <c r="CL10" s="606"/>
      <c r="CM10" s="606"/>
      <c r="CN10" s="606"/>
      <c r="CO10" s="606"/>
      <c r="CP10" s="606"/>
      <c r="CQ10" s="607"/>
      <c r="CR10" s="608" t="s">
        <v>122</v>
      </c>
      <c r="CS10" s="609"/>
      <c r="CT10" s="609"/>
      <c r="CU10" s="609"/>
      <c r="CV10" s="609"/>
      <c r="CW10" s="609"/>
      <c r="CX10" s="609"/>
      <c r="CY10" s="610"/>
      <c r="CZ10" s="646" t="s">
        <v>122</v>
      </c>
      <c r="DA10" s="646"/>
      <c r="DB10" s="646"/>
      <c r="DC10" s="646"/>
      <c r="DD10" s="614" t="s">
        <v>122</v>
      </c>
      <c r="DE10" s="609"/>
      <c r="DF10" s="609"/>
      <c r="DG10" s="609"/>
      <c r="DH10" s="609"/>
      <c r="DI10" s="609"/>
      <c r="DJ10" s="609"/>
      <c r="DK10" s="609"/>
      <c r="DL10" s="609"/>
      <c r="DM10" s="609"/>
      <c r="DN10" s="609"/>
      <c r="DO10" s="609"/>
      <c r="DP10" s="610"/>
      <c r="DQ10" s="614" t="s">
        <v>122</v>
      </c>
      <c r="DR10" s="609"/>
      <c r="DS10" s="609"/>
      <c r="DT10" s="609"/>
      <c r="DU10" s="609"/>
      <c r="DV10" s="609"/>
      <c r="DW10" s="609"/>
      <c r="DX10" s="609"/>
      <c r="DY10" s="609"/>
      <c r="DZ10" s="609"/>
      <c r="EA10" s="609"/>
      <c r="EB10" s="609"/>
      <c r="EC10" s="645"/>
    </row>
    <row r="11" spans="2:143" ht="11.25" customHeight="1" x14ac:dyDescent="0.15">
      <c r="B11" s="605" t="s">
        <v>235</v>
      </c>
      <c r="C11" s="606"/>
      <c r="D11" s="606"/>
      <c r="E11" s="606"/>
      <c r="F11" s="606"/>
      <c r="G11" s="606"/>
      <c r="H11" s="606"/>
      <c r="I11" s="606"/>
      <c r="J11" s="606"/>
      <c r="K11" s="606"/>
      <c r="L11" s="606"/>
      <c r="M11" s="606"/>
      <c r="N11" s="606"/>
      <c r="O11" s="606"/>
      <c r="P11" s="606"/>
      <c r="Q11" s="607"/>
      <c r="R11" s="608">
        <v>465289</v>
      </c>
      <c r="S11" s="609"/>
      <c r="T11" s="609"/>
      <c r="U11" s="609"/>
      <c r="V11" s="609"/>
      <c r="W11" s="609"/>
      <c r="X11" s="609"/>
      <c r="Y11" s="610"/>
      <c r="Z11" s="611">
        <v>3.3</v>
      </c>
      <c r="AA11" s="612"/>
      <c r="AB11" s="612"/>
      <c r="AC11" s="613"/>
      <c r="AD11" s="614">
        <v>465289</v>
      </c>
      <c r="AE11" s="609"/>
      <c r="AF11" s="609"/>
      <c r="AG11" s="609"/>
      <c r="AH11" s="609"/>
      <c r="AI11" s="609"/>
      <c r="AJ11" s="609"/>
      <c r="AK11" s="610"/>
      <c r="AL11" s="611">
        <v>6.6</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93747</v>
      </c>
      <c r="BH11" s="609"/>
      <c r="BI11" s="609"/>
      <c r="BJ11" s="609"/>
      <c r="BK11" s="609"/>
      <c r="BL11" s="609"/>
      <c r="BM11" s="609"/>
      <c r="BN11" s="610"/>
      <c r="BO11" s="646">
        <v>3.4</v>
      </c>
      <c r="BP11" s="646"/>
      <c r="BQ11" s="646"/>
      <c r="BR11" s="646"/>
      <c r="BS11" s="647" t="s">
        <v>122</v>
      </c>
      <c r="BT11" s="647"/>
      <c r="BU11" s="647"/>
      <c r="BV11" s="647"/>
      <c r="BW11" s="647"/>
      <c r="BX11" s="647"/>
      <c r="BY11" s="647"/>
      <c r="BZ11" s="647"/>
      <c r="CA11" s="647"/>
      <c r="CB11" s="682"/>
      <c r="CD11" s="605" t="s">
        <v>237</v>
      </c>
      <c r="CE11" s="606"/>
      <c r="CF11" s="606"/>
      <c r="CG11" s="606"/>
      <c r="CH11" s="606"/>
      <c r="CI11" s="606"/>
      <c r="CJ11" s="606"/>
      <c r="CK11" s="606"/>
      <c r="CL11" s="606"/>
      <c r="CM11" s="606"/>
      <c r="CN11" s="606"/>
      <c r="CO11" s="606"/>
      <c r="CP11" s="606"/>
      <c r="CQ11" s="607"/>
      <c r="CR11" s="608">
        <v>365701</v>
      </c>
      <c r="CS11" s="609"/>
      <c r="CT11" s="609"/>
      <c r="CU11" s="609"/>
      <c r="CV11" s="609"/>
      <c r="CW11" s="609"/>
      <c r="CX11" s="609"/>
      <c r="CY11" s="610"/>
      <c r="CZ11" s="646">
        <v>2.7</v>
      </c>
      <c r="DA11" s="646"/>
      <c r="DB11" s="646"/>
      <c r="DC11" s="646"/>
      <c r="DD11" s="614">
        <v>194686</v>
      </c>
      <c r="DE11" s="609"/>
      <c r="DF11" s="609"/>
      <c r="DG11" s="609"/>
      <c r="DH11" s="609"/>
      <c r="DI11" s="609"/>
      <c r="DJ11" s="609"/>
      <c r="DK11" s="609"/>
      <c r="DL11" s="609"/>
      <c r="DM11" s="609"/>
      <c r="DN11" s="609"/>
      <c r="DO11" s="609"/>
      <c r="DP11" s="610"/>
      <c r="DQ11" s="614">
        <v>133292</v>
      </c>
      <c r="DR11" s="609"/>
      <c r="DS11" s="609"/>
      <c r="DT11" s="609"/>
      <c r="DU11" s="609"/>
      <c r="DV11" s="609"/>
      <c r="DW11" s="609"/>
      <c r="DX11" s="609"/>
      <c r="DY11" s="609"/>
      <c r="DZ11" s="609"/>
      <c r="EA11" s="609"/>
      <c r="EB11" s="609"/>
      <c r="EC11" s="645"/>
    </row>
    <row r="12" spans="2:143" ht="11.25" customHeight="1" x14ac:dyDescent="0.15">
      <c r="B12" s="605" t="s">
        <v>238</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1519213</v>
      </c>
      <c r="BH12" s="609"/>
      <c r="BI12" s="609"/>
      <c r="BJ12" s="609"/>
      <c r="BK12" s="609"/>
      <c r="BL12" s="609"/>
      <c r="BM12" s="609"/>
      <c r="BN12" s="610"/>
      <c r="BO12" s="646">
        <v>54.6</v>
      </c>
      <c r="BP12" s="646"/>
      <c r="BQ12" s="646"/>
      <c r="BR12" s="646"/>
      <c r="BS12" s="647" t="s">
        <v>122</v>
      </c>
      <c r="BT12" s="647"/>
      <c r="BU12" s="647"/>
      <c r="BV12" s="647"/>
      <c r="BW12" s="647"/>
      <c r="BX12" s="647"/>
      <c r="BY12" s="647"/>
      <c r="BZ12" s="647"/>
      <c r="CA12" s="647"/>
      <c r="CB12" s="682"/>
      <c r="CD12" s="605" t="s">
        <v>240</v>
      </c>
      <c r="CE12" s="606"/>
      <c r="CF12" s="606"/>
      <c r="CG12" s="606"/>
      <c r="CH12" s="606"/>
      <c r="CI12" s="606"/>
      <c r="CJ12" s="606"/>
      <c r="CK12" s="606"/>
      <c r="CL12" s="606"/>
      <c r="CM12" s="606"/>
      <c r="CN12" s="606"/>
      <c r="CO12" s="606"/>
      <c r="CP12" s="606"/>
      <c r="CQ12" s="607"/>
      <c r="CR12" s="608">
        <v>501082</v>
      </c>
      <c r="CS12" s="609"/>
      <c r="CT12" s="609"/>
      <c r="CU12" s="609"/>
      <c r="CV12" s="609"/>
      <c r="CW12" s="609"/>
      <c r="CX12" s="609"/>
      <c r="CY12" s="610"/>
      <c r="CZ12" s="646">
        <v>3.8</v>
      </c>
      <c r="DA12" s="646"/>
      <c r="DB12" s="646"/>
      <c r="DC12" s="646"/>
      <c r="DD12" s="614" t="s">
        <v>122</v>
      </c>
      <c r="DE12" s="609"/>
      <c r="DF12" s="609"/>
      <c r="DG12" s="609"/>
      <c r="DH12" s="609"/>
      <c r="DI12" s="609"/>
      <c r="DJ12" s="609"/>
      <c r="DK12" s="609"/>
      <c r="DL12" s="609"/>
      <c r="DM12" s="609"/>
      <c r="DN12" s="609"/>
      <c r="DO12" s="609"/>
      <c r="DP12" s="610"/>
      <c r="DQ12" s="614">
        <v>372762</v>
      </c>
      <c r="DR12" s="609"/>
      <c r="DS12" s="609"/>
      <c r="DT12" s="609"/>
      <c r="DU12" s="609"/>
      <c r="DV12" s="609"/>
      <c r="DW12" s="609"/>
      <c r="DX12" s="609"/>
      <c r="DY12" s="609"/>
      <c r="DZ12" s="609"/>
      <c r="EA12" s="609"/>
      <c r="EB12" s="609"/>
      <c r="EC12" s="645"/>
    </row>
    <row r="13" spans="2:143" ht="11.25" customHeight="1" x14ac:dyDescent="0.15">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1518144</v>
      </c>
      <c r="BH13" s="609"/>
      <c r="BI13" s="609"/>
      <c r="BJ13" s="609"/>
      <c r="BK13" s="609"/>
      <c r="BL13" s="609"/>
      <c r="BM13" s="609"/>
      <c r="BN13" s="610"/>
      <c r="BO13" s="646">
        <v>54.6</v>
      </c>
      <c r="BP13" s="646"/>
      <c r="BQ13" s="646"/>
      <c r="BR13" s="646"/>
      <c r="BS13" s="647" t="s">
        <v>122</v>
      </c>
      <c r="BT13" s="647"/>
      <c r="BU13" s="647"/>
      <c r="BV13" s="647"/>
      <c r="BW13" s="647"/>
      <c r="BX13" s="647"/>
      <c r="BY13" s="647"/>
      <c r="BZ13" s="647"/>
      <c r="CA13" s="647"/>
      <c r="CB13" s="682"/>
      <c r="CD13" s="605" t="s">
        <v>243</v>
      </c>
      <c r="CE13" s="606"/>
      <c r="CF13" s="606"/>
      <c r="CG13" s="606"/>
      <c r="CH13" s="606"/>
      <c r="CI13" s="606"/>
      <c r="CJ13" s="606"/>
      <c r="CK13" s="606"/>
      <c r="CL13" s="606"/>
      <c r="CM13" s="606"/>
      <c r="CN13" s="606"/>
      <c r="CO13" s="606"/>
      <c r="CP13" s="606"/>
      <c r="CQ13" s="607"/>
      <c r="CR13" s="608">
        <v>622949</v>
      </c>
      <c r="CS13" s="609"/>
      <c r="CT13" s="609"/>
      <c r="CU13" s="609"/>
      <c r="CV13" s="609"/>
      <c r="CW13" s="609"/>
      <c r="CX13" s="609"/>
      <c r="CY13" s="610"/>
      <c r="CZ13" s="646">
        <v>4.7</v>
      </c>
      <c r="DA13" s="646"/>
      <c r="DB13" s="646"/>
      <c r="DC13" s="646"/>
      <c r="DD13" s="614">
        <v>272773</v>
      </c>
      <c r="DE13" s="609"/>
      <c r="DF13" s="609"/>
      <c r="DG13" s="609"/>
      <c r="DH13" s="609"/>
      <c r="DI13" s="609"/>
      <c r="DJ13" s="609"/>
      <c r="DK13" s="609"/>
      <c r="DL13" s="609"/>
      <c r="DM13" s="609"/>
      <c r="DN13" s="609"/>
      <c r="DO13" s="609"/>
      <c r="DP13" s="610"/>
      <c r="DQ13" s="614">
        <v>318288</v>
      </c>
      <c r="DR13" s="609"/>
      <c r="DS13" s="609"/>
      <c r="DT13" s="609"/>
      <c r="DU13" s="609"/>
      <c r="DV13" s="609"/>
      <c r="DW13" s="609"/>
      <c r="DX13" s="609"/>
      <c r="DY13" s="609"/>
      <c r="DZ13" s="609"/>
      <c r="EA13" s="609"/>
      <c r="EB13" s="609"/>
      <c r="EC13" s="645"/>
    </row>
    <row r="14" spans="2:143" ht="11.25" customHeight="1" x14ac:dyDescent="0.15">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69807</v>
      </c>
      <c r="BH14" s="609"/>
      <c r="BI14" s="609"/>
      <c r="BJ14" s="609"/>
      <c r="BK14" s="609"/>
      <c r="BL14" s="609"/>
      <c r="BM14" s="609"/>
      <c r="BN14" s="610"/>
      <c r="BO14" s="646">
        <v>2.5</v>
      </c>
      <c r="BP14" s="646"/>
      <c r="BQ14" s="646"/>
      <c r="BR14" s="646"/>
      <c r="BS14" s="647" t="s">
        <v>122</v>
      </c>
      <c r="BT14" s="647"/>
      <c r="BU14" s="647"/>
      <c r="BV14" s="647"/>
      <c r="BW14" s="647"/>
      <c r="BX14" s="647"/>
      <c r="BY14" s="647"/>
      <c r="BZ14" s="647"/>
      <c r="CA14" s="647"/>
      <c r="CB14" s="682"/>
      <c r="CD14" s="605" t="s">
        <v>246</v>
      </c>
      <c r="CE14" s="606"/>
      <c r="CF14" s="606"/>
      <c r="CG14" s="606"/>
      <c r="CH14" s="606"/>
      <c r="CI14" s="606"/>
      <c r="CJ14" s="606"/>
      <c r="CK14" s="606"/>
      <c r="CL14" s="606"/>
      <c r="CM14" s="606"/>
      <c r="CN14" s="606"/>
      <c r="CO14" s="606"/>
      <c r="CP14" s="606"/>
      <c r="CQ14" s="607"/>
      <c r="CR14" s="608">
        <v>638009</v>
      </c>
      <c r="CS14" s="609"/>
      <c r="CT14" s="609"/>
      <c r="CU14" s="609"/>
      <c r="CV14" s="609"/>
      <c r="CW14" s="609"/>
      <c r="CX14" s="609"/>
      <c r="CY14" s="610"/>
      <c r="CZ14" s="646">
        <v>4.8</v>
      </c>
      <c r="DA14" s="646"/>
      <c r="DB14" s="646"/>
      <c r="DC14" s="646"/>
      <c r="DD14" s="614">
        <v>125427</v>
      </c>
      <c r="DE14" s="609"/>
      <c r="DF14" s="609"/>
      <c r="DG14" s="609"/>
      <c r="DH14" s="609"/>
      <c r="DI14" s="609"/>
      <c r="DJ14" s="609"/>
      <c r="DK14" s="609"/>
      <c r="DL14" s="609"/>
      <c r="DM14" s="609"/>
      <c r="DN14" s="609"/>
      <c r="DO14" s="609"/>
      <c r="DP14" s="610"/>
      <c r="DQ14" s="614">
        <v>485117</v>
      </c>
      <c r="DR14" s="609"/>
      <c r="DS14" s="609"/>
      <c r="DT14" s="609"/>
      <c r="DU14" s="609"/>
      <c r="DV14" s="609"/>
      <c r="DW14" s="609"/>
      <c r="DX14" s="609"/>
      <c r="DY14" s="609"/>
      <c r="DZ14" s="609"/>
      <c r="EA14" s="609"/>
      <c r="EB14" s="609"/>
      <c r="EC14" s="645"/>
    </row>
    <row r="15" spans="2:143" ht="11.25" customHeight="1" x14ac:dyDescent="0.15">
      <c r="B15" s="605" t="s">
        <v>247</v>
      </c>
      <c r="C15" s="606"/>
      <c r="D15" s="606"/>
      <c r="E15" s="606"/>
      <c r="F15" s="606"/>
      <c r="G15" s="606"/>
      <c r="H15" s="606"/>
      <c r="I15" s="606"/>
      <c r="J15" s="606"/>
      <c r="K15" s="606"/>
      <c r="L15" s="606"/>
      <c r="M15" s="606"/>
      <c r="N15" s="606"/>
      <c r="O15" s="606"/>
      <c r="P15" s="606"/>
      <c r="Q15" s="607"/>
      <c r="R15" s="608">
        <v>10545</v>
      </c>
      <c r="S15" s="609"/>
      <c r="T15" s="609"/>
      <c r="U15" s="609"/>
      <c r="V15" s="609"/>
      <c r="W15" s="609"/>
      <c r="X15" s="609"/>
      <c r="Y15" s="610"/>
      <c r="Z15" s="646">
        <v>0.1</v>
      </c>
      <c r="AA15" s="646"/>
      <c r="AB15" s="646"/>
      <c r="AC15" s="646"/>
      <c r="AD15" s="647">
        <v>10545</v>
      </c>
      <c r="AE15" s="647"/>
      <c r="AF15" s="647"/>
      <c r="AG15" s="647"/>
      <c r="AH15" s="647"/>
      <c r="AI15" s="647"/>
      <c r="AJ15" s="647"/>
      <c r="AK15" s="647"/>
      <c r="AL15" s="611">
        <v>0.1</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139219</v>
      </c>
      <c r="BH15" s="609"/>
      <c r="BI15" s="609"/>
      <c r="BJ15" s="609"/>
      <c r="BK15" s="609"/>
      <c r="BL15" s="609"/>
      <c r="BM15" s="609"/>
      <c r="BN15" s="610"/>
      <c r="BO15" s="646">
        <v>5</v>
      </c>
      <c r="BP15" s="646"/>
      <c r="BQ15" s="646"/>
      <c r="BR15" s="646"/>
      <c r="BS15" s="647" t="s">
        <v>122</v>
      </c>
      <c r="BT15" s="647"/>
      <c r="BU15" s="647"/>
      <c r="BV15" s="647"/>
      <c r="BW15" s="647"/>
      <c r="BX15" s="647"/>
      <c r="BY15" s="647"/>
      <c r="BZ15" s="647"/>
      <c r="CA15" s="647"/>
      <c r="CB15" s="682"/>
      <c r="CD15" s="605" t="s">
        <v>249</v>
      </c>
      <c r="CE15" s="606"/>
      <c r="CF15" s="606"/>
      <c r="CG15" s="606"/>
      <c r="CH15" s="606"/>
      <c r="CI15" s="606"/>
      <c r="CJ15" s="606"/>
      <c r="CK15" s="606"/>
      <c r="CL15" s="606"/>
      <c r="CM15" s="606"/>
      <c r="CN15" s="606"/>
      <c r="CO15" s="606"/>
      <c r="CP15" s="606"/>
      <c r="CQ15" s="607"/>
      <c r="CR15" s="608">
        <v>1136068</v>
      </c>
      <c r="CS15" s="609"/>
      <c r="CT15" s="609"/>
      <c r="CU15" s="609"/>
      <c r="CV15" s="609"/>
      <c r="CW15" s="609"/>
      <c r="CX15" s="609"/>
      <c r="CY15" s="610"/>
      <c r="CZ15" s="646">
        <v>8.5</v>
      </c>
      <c r="DA15" s="646"/>
      <c r="DB15" s="646"/>
      <c r="DC15" s="646"/>
      <c r="DD15" s="614">
        <v>377845</v>
      </c>
      <c r="DE15" s="609"/>
      <c r="DF15" s="609"/>
      <c r="DG15" s="609"/>
      <c r="DH15" s="609"/>
      <c r="DI15" s="609"/>
      <c r="DJ15" s="609"/>
      <c r="DK15" s="609"/>
      <c r="DL15" s="609"/>
      <c r="DM15" s="609"/>
      <c r="DN15" s="609"/>
      <c r="DO15" s="609"/>
      <c r="DP15" s="610"/>
      <c r="DQ15" s="614">
        <v>644437</v>
      </c>
      <c r="DR15" s="609"/>
      <c r="DS15" s="609"/>
      <c r="DT15" s="609"/>
      <c r="DU15" s="609"/>
      <c r="DV15" s="609"/>
      <c r="DW15" s="609"/>
      <c r="DX15" s="609"/>
      <c r="DY15" s="609"/>
      <c r="DZ15" s="609"/>
      <c r="EA15" s="609"/>
      <c r="EB15" s="609"/>
      <c r="EC15" s="645"/>
    </row>
    <row r="16" spans="2:143" ht="11.25" customHeight="1" x14ac:dyDescent="0.15">
      <c r="B16" s="605" t="s">
        <v>250</v>
      </c>
      <c r="C16" s="606"/>
      <c r="D16" s="606"/>
      <c r="E16" s="606"/>
      <c r="F16" s="606"/>
      <c r="G16" s="606"/>
      <c r="H16" s="606"/>
      <c r="I16" s="606"/>
      <c r="J16" s="606"/>
      <c r="K16" s="606"/>
      <c r="L16" s="606"/>
      <c r="M16" s="606"/>
      <c r="N16" s="606"/>
      <c r="O16" s="606"/>
      <c r="P16" s="606"/>
      <c r="Q16" s="607"/>
      <c r="R16" s="608">
        <v>59565</v>
      </c>
      <c r="S16" s="609"/>
      <c r="T16" s="609"/>
      <c r="U16" s="609"/>
      <c r="V16" s="609"/>
      <c r="W16" s="609"/>
      <c r="X16" s="609"/>
      <c r="Y16" s="610"/>
      <c r="Z16" s="646">
        <v>0.4</v>
      </c>
      <c r="AA16" s="646"/>
      <c r="AB16" s="646"/>
      <c r="AC16" s="646"/>
      <c r="AD16" s="647">
        <v>59565</v>
      </c>
      <c r="AE16" s="647"/>
      <c r="AF16" s="647"/>
      <c r="AG16" s="647"/>
      <c r="AH16" s="647"/>
      <c r="AI16" s="647"/>
      <c r="AJ16" s="647"/>
      <c r="AK16" s="647"/>
      <c r="AL16" s="611">
        <v>0.8</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2"/>
      <c r="CD16" s="605" t="s">
        <v>252</v>
      </c>
      <c r="CE16" s="606"/>
      <c r="CF16" s="606"/>
      <c r="CG16" s="606"/>
      <c r="CH16" s="606"/>
      <c r="CI16" s="606"/>
      <c r="CJ16" s="606"/>
      <c r="CK16" s="606"/>
      <c r="CL16" s="606"/>
      <c r="CM16" s="606"/>
      <c r="CN16" s="606"/>
      <c r="CO16" s="606"/>
      <c r="CP16" s="606"/>
      <c r="CQ16" s="607"/>
      <c r="CR16" s="608" t="s">
        <v>122</v>
      </c>
      <c r="CS16" s="609"/>
      <c r="CT16" s="609"/>
      <c r="CU16" s="609"/>
      <c r="CV16" s="609"/>
      <c r="CW16" s="609"/>
      <c r="CX16" s="609"/>
      <c r="CY16" s="610"/>
      <c r="CZ16" s="646" t="s">
        <v>122</v>
      </c>
      <c r="DA16" s="646"/>
      <c r="DB16" s="646"/>
      <c r="DC16" s="646"/>
      <c r="DD16" s="614" t="s">
        <v>122</v>
      </c>
      <c r="DE16" s="609"/>
      <c r="DF16" s="609"/>
      <c r="DG16" s="609"/>
      <c r="DH16" s="609"/>
      <c r="DI16" s="609"/>
      <c r="DJ16" s="609"/>
      <c r="DK16" s="609"/>
      <c r="DL16" s="609"/>
      <c r="DM16" s="609"/>
      <c r="DN16" s="609"/>
      <c r="DO16" s="609"/>
      <c r="DP16" s="610"/>
      <c r="DQ16" s="614" t="s">
        <v>122</v>
      </c>
      <c r="DR16" s="609"/>
      <c r="DS16" s="609"/>
      <c r="DT16" s="609"/>
      <c r="DU16" s="609"/>
      <c r="DV16" s="609"/>
      <c r="DW16" s="609"/>
      <c r="DX16" s="609"/>
      <c r="DY16" s="609"/>
      <c r="DZ16" s="609"/>
      <c r="EA16" s="609"/>
      <c r="EB16" s="609"/>
      <c r="EC16" s="645"/>
    </row>
    <row r="17" spans="2:133" ht="11.25" customHeight="1" x14ac:dyDescent="0.15">
      <c r="B17" s="605" t="s">
        <v>253</v>
      </c>
      <c r="C17" s="606"/>
      <c r="D17" s="606"/>
      <c r="E17" s="606"/>
      <c r="F17" s="606"/>
      <c r="G17" s="606"/>
      <c r="H17" s="606"/>
      <c r="I17" s="606"/>
      <c r="J17" s="606"/>
      <c r="K17" s="606"/>
      <c r="L17" s="606"/>
      <c r="M17" s="606"/>
      <c r="N17" s="606"/>
      <c r="O17" s="606"/>
      <c r="P17" s="606"/>
      <c r="Q17" s="607"/>
      <c r="R17" s="608">
        <v>72687</v>
      </c>
      <c r="S17" s="609"/>
      <c r="T17" s="609"/>
      <c r="U17" s="609"/>
      <c r="V17" s="609"/>
      <c r="W17" s="609"/>
      <c r="X17" s="609"/>
      <c r="Y17" s="610"/>
      <c r="Z17" s="646">
        <v>0.5</v>
      </c>
      <c r="AA17" s="646"/>
      <c r="AB17" s="646"/>
      <c r="AC17" s="646"/>
      <c r="AD17" s="647">
        <v>72687</v>
      </c>
      <c r="AE17" s="647"/>
      <c r="AF17" s="647"/>
      <c r="AG17" s="647"/>
      <c r="AH17" s="647"/>
      <c r="AI17" s="647"/>
      <c r="AJ17" s="647"/>
      <c r="AK17" s="647"/>
      <c r="AL17" s="611">
        <v>1</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2"/>
      <c r="CD17" s="605" t="s">
        <v>255</v>
      </c>
      <c r="CE17" s="606"/>
      <c r="CF17" s="606"/>
      <c r="CG17" s="606"/>
      <c r="CH17" s="606"/>
      <c r="CI17" s="606"/>
      <c r="CJ17" s="606"/>
      <c r="CK17" s="606"/>
      <c r="CL17" s="606"/>
      <c r="CM17" s="606"/>
      <c r="CN17" s="606"/>
      <c r="CO17" s="606"/>
      <c r="CP17" s="606"/>
      <c r="CQ17" s="607"/>
      <c r="CR17" s="608">
        <v>1375167</v>
      </c>
      <c r="CS17" s="609"/>
      <c r="CT17" s="609"/>
      <c r="CU17" s="609"/>
      <c r="CV17" s="609"/>
      <c r="CW17" s="609"/>
      <c r="CX17" s="609"/>
      <c r="CY17" s="610"/>
      <c r="CZ17" s="646">
        <v>10.3</v>
      </c>
      <c r="DA17" s="646"/>
      <c r="DB17" s="646"/>
      <c r="DC17" s="646"/>
      <c r="DD17" s="614" t="s">
        <v>122</v>
      </c>
      <c r="DE17" s="609"/>
      <c r="DF17" s="609"/>
      <c r="DG17" s="609"/>
      <c r="DH17" s="609"/>
      <c r="DI17" s="609"/>
      <c r="DJ17" s="609"/>
      <c r="DK17" s="609"/>
      <c r="DL17" s="609"/>
      <c r="DM17" s="609"/>
      <c r="DN17" s="609"/>
      <c r="DO17" s="609"/>
      <c r="DP17" s="610"/>
      <c r="DQ17" s="614">
        <v>1354825</v>
      </c>
      <c r="DR17" s="609"/>
      <c r="DS17" s="609"/>
      <c r="DT17" s="609"/>
      <c r="DU17" s="609"/>
      <c r="DV17" s="609"/>
      <c r="DW17" s="609"/>
      <c r="DX17" s="609"/>
      <c r="DY17" s="609"/>
      <c r="DZ17" s="609"/>
      <c r="EA17" s="609"/>
      <c r="EB17" s="609"/>
      <c r="EC17" s="645"/>
    </row>
    <row r="18" spans="2:133" ht="11.25" customHeight="1" x14ac:dyDescent="0.15">
      <c r="B18" s="605" t="s">
        <v>256</v>
      </c>
      <c r="C18" s="606"/>
      <c r="D18" s="606"/>
      <c r="E18" s="606"/>
      <c r="F18" s="606"/>
      <c r="G18" s="606"/>
      <c r="H18" s="606"/>
      <c r="I18" s="606"/>
      <c r="J18" s="606"/>
      <c r="K18" s="606"/>
      <c r="L18" s="606"/>
      <c r="M18" s="606"/>
      <c r="N18" s="606"/>
      <c r="O18" s="606"/>
      <c r="P18" s="606"/>
      <c r="Q18" s="607"/>
      <c r="R18" s="608">
        <v>8814</v>
      </c>
      <c r="S18" s="609"/>
      <c r="T18" s="609"/>
      <c r="U18" s="609"/>
      <c r="V18" s="609"/>
      <c r="W18" s="609"/>
      <c r="X18" s="609"/>
      <c r="Y18" s="610"/>
      <c r="Z18" s="646">
        <v>0.1</v>
      </c>
      <c r="AA18" s="646"/>
      <c r="AB18" s="646"/>
      <c r="AC18" s="646"/>
      <c r="AD18" s="647">
        <v>8814</v>
      </c>
      <c r="AE18" s="647"/>
      <c r="AF18" s="647"/>
      <c r="AG18" s="647"/>
      <c r="AH18" s="647"/>
      <c r="AI18" s="647"/>
      <c r="AJ18" s="647"/>
      <c r="AK18" s="647"/>
      <c r="AL18" s="611">
        <v>0.1</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2"/>
      <c r="CD18" s="605" t="s">
        <v>258</v>
      </c>
      <c r="CE18" s="606"/>
      <c r="CF18" s="606"/>
      <c r="CG18" s="606"/>
      <c r="CH18" s="606"/>
      <c r="CI18" s="606"/>
      <c r="CJ18" s="606"/>
      <c r="CK18" s="606"/>
      <c r="CL18" s="606"/>
      <c r="CM18" s="606"/>
      <c r="CN18" s="606"/>
      <c r="CO18" s="606"/>
      <c r="CP18" s="606"/>
      <c r="CQ18" s="607"/>
      <c r="CR18" s="608">
        <v>163198</v>
      </c>
      <c r="CS18" s="609"/>
      <c r="CT18" s="609"/>
      <c r="CU18" s="609"/>
      <c r="CV18" s="609"/>
      <c r="CW18" s="609"/>
      <c r="CX18" s="609"/>
      <c r="CY18" s="610"/>
      <c r="CZ18" s="646">
        <v>1.2</v>
      </c>
      <c r="DA18" s="646"/>
      <c r="DB18" s="646"/>
      <c r="DC18" s="646"/>
      <c r="DD18" s="614" t="s">
        <v>122</v>
      </c>
      <c r="DE18" s="609"/>
      <c r="DF18" s="609"/>
      <c r="DG18" s="609"/>
      <c r="DH18" s="609"/>
      <c r="DI18" s="609"/>
      <c r="DJ18" s="609"/>
      <c r="DK18" s="609"/>
      <c r="DL18" s="609"/>
      <c r="DM18" s="609"/>
      <c r="DN18" s="609"/>
      <c r="DO18" s="609"/>
      <c r="DP18" s="610"/>
      <c r="DQ18" s="614">
        <v>160087</v>
      </c>
      <c r="DR18" s="609"/>
      <c r="DS18" s="609"/>
      <c r="DT18" s="609"/>
      <c r="DU18" s="609"/>
      <c r="DV18" s="609"/>
      <c r="DW18" s="609"/>
      <c r="DX18" s="609"/>
      <c r="DY18" s="609"/>
      <c r="DZ18" s="609"/>
      <c r="EA18" s="609"/>
      <c r="EB18" s="609"/>
      <c r="EC18" s="645"/>
    </row>
    <row r="19" spans="2:133" ht="11.25" customHeight="1" x14ac:dyDescent="0.15">
      <c r="B19" s="605" t="s">
        <v>259</v>
      </c>
      <c r="C19" s="606"/>
      <c r="D19" s="606"/>
      <c r="E19" s="606"/>
      <c r="F19" s="606"/>
      <c r="G19" s="606"/>
      <c r="H19" s="606"/>
      <c r="I19" s="606"/>
      <c r="J19" s="606"/>
      <c r="K19" s="606"/>
      <c r="L19" s="606"/>
      <c r="M19" s="606"/>
      <c r="N19" s="606"/>
      <c r="O19" s="606"/>
      <c r="P19" s="606"/>
      <c r="Q19" s="607"/>
      <c r="R19" s="608">
        <v>62260</v>
      </c>
      <c r="S19" s="609"/>
      <c r="T19" s="609"/>
      <c r="U19" s="609"/>
      <c r="V19" s="609"/>
      <c r="W19" s="609"/>
      <c r="X19" s="609"/>
      <c r="Y19" s="610"/>
      <c r="Z19" s="646">
        <v>0.4</v>
      </c>
      <c r="AA19" s="646"/>
      <c r="AB19" s="646"/>
      <c r="AC19" s="646"/>
      <c r="AD19" s="647">
        <v>62260</v>
      </c>
      <c r="AE19" s="647"/>
      <c r="AF19" s="647"/>
      <c r="AG19" s="647"/>
      <c r="AH19" s="647"/>
      <c r="AI19" s="647"/>
      <c r="AJ19" s="647"/>
      <c r="AK19" s="647"/>
      <c r="AL19" s="611">
        <v>0.9</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270752</v>
      </c>
      <c r="BH19" s="609"/>
      <c r="BI19" s="609"/>
      <c r="BJ19" s="609"/>
      <c r="BK19" s="609"/>
      <c r="BL19" s="609"/>
      <c r="BM19" s="609"/>
      <c r="BN19" s="610"/>
      <c r="BO19" s="646">
        <v>9.6999999999999993</v>
      </c>
      <c r="BP19" s="646"/>
      <c r="BQ19" s="646"/>
      <c r="BR19" s="646"/>
      <c r="BS19" s="647" t="s">
        <v>122</v>
      </c>
      <c r="BT19" s="647"/>
      <c r="BU19" s="647"/>
      <c r="BV19" s="647"/>
      <c r="BW19" s="647"/>
      <c r="BX19" s="647"/>
      <c r="BY19" s="647"/>
      <c r="BZ19" s="647"/>
      <c r="CA19" s="647"/>
      <c r="CB19" s="682"/>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83" t="s">
        <v>262</v>
      </c>
      <c r="C20" s="684"/>
      <c r="D20" s="684"/>
      <c r="E20" s="684"/>
      <c r="F20" s="684"/>
      <c r="G20" s="684"/>
      <c r="H20" s="684"/>
      <c r="I20" s="684"/>
      <c r="J20" s="684"/>
      <c r="K20" s="684"/>
      <c r="L20" s="684"/>
      <c r="M20" s="684"/>
      <c r="N20" s="684"/>
      <c r="O20" s="684"/>
      <c r="P20" s="684"/>
      <c r="Q20" s="685"/>
      <c r="R20" s="608">
        <v>1613</v>
      </c>
      <c r="S20" s="609"/>
      <c r="T20" s="609"/>
      <c r="U20" s="609"/>
      <c r="V20" s="609"/>
      <c r="W20" s="609"/>
      <c r="X20" s="609"/>
      <c r="Y20" s="610"/>
      <c r="Z20" s="646">
        <v>0</v>
      </c>
      <c r="AA20" s="646"/>
      <c r="AB20" s="646"/>
      <c r="AC20" s="646"/>
      <c r="AD20" s="647">
        <v>1613</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270752</v>
      </c>
      <c r="BH20" s="609"/>
      <c r="BI20" s="609"/>
      <c r="BJ20" s="609"/>
      <c r="BK20" s="609"/>
      <c r="BL20" s="609"/>
      <c r="BM20" s="609"/>
      <c r="BN20" s="610"/>
      <c r="BO20" s="646">
        <v>9.6999999999999993</v>
      </c>
      <c r="BP20" s="646"/>
      <c r="BQ20" s="646"/>
      <c r="BR20" s="646"/>
      <c r="BS20" s="647" t="s">
        <v>122</v>
      </c>
      <c r="BT20" s="647"/>
      <c r="BU20" s="647"/>
      <c r="BV20" s="647"/>
      <c r="BW20" s="647"/>
      <c r="BX20" s="647"/>
      <c r="BY20" s="647"/>
      <c r="BZ20" s="647"/>
      <c r="CA20" s="647"/>
      <c r="CB20" s="682"/>
      <c r="CD20" s="605" t="s">
        <v>264</v>
      </c>
      <c r="CE20" s="606"/>
      <c r="CF20" s="606"/>
      <c r="CG20" s="606"/>
      <c r="CH20" s="606"/>
      <c r="CI20" s="606"/>
      <c r="CJ20" s="606"/>
      <c r="CK20" s="606"/>
      <c r="CL20" s="606"/>
      <c r="CM20" s="606"/>
      <c r="CN20" s="606"/>
      <c r="CO20" s="606"/>
      <c r="CP20" s="606"/>
      <c r="CQ20" s="607"/>
      <c r="CR20" s="608">
        <v>13311778</v>
      </c>
      <c r="CS20" s="609"/>
      <c r="CT20" s="609"/>
      <c r="CU20" s="609"/>
      <c r="CV20" s="609"/>
      <c r="CW20" s="609"/>
      <c r="CX20" s="609"/>
      <c r="CY20" s="610"/>
      <c r="CZ20" s="646">
        <v>100</v>
      </c>
      <c r="DA20" s="646"/>
      <c r="DB20" s="646"/>
      <c r="DC20" s="646"/>
      <c r="DD20" s="614">
        <v>1040005</v>
      </c>
      <c r="DE20" s="609"/>
      <c r="DF20" s="609"/>
      <c r="DG20" s="609"/>
      <c r="DH20" s="609"/>
      <c r="DI20" s="609"/>
      <c r="DJ20" s="609"/>
      <c r="DK20" s="609"/>
      <c r="DL20" s="609"/>
      <c r="DM20" s="609"/>
      <c r="DN20" s="609"/>
      <c r="DO20" s="609"/>
      <c r="DP20" s="610"/>
      <c r="DQ20" s="614">
        <v>8127784</v>
      </c>
      <c r="DR20" s="609"/>
      <c r="DS20" s="609"/>
      <c r="DT20" s="609"/>
      <c r="DU20" s="609"/>
      <c r="DV20" s="609"/>
      <c r="DW20" s="609"/>
      <c r="DX20" s="609"/>
      <c r="DY20" s="609"/>
      <c r="DZ20" s="609"/>
      <c r="EA20" s="609"/>
      <c r="EB20" s="609"/>
      <c r="EC20" s="645"/>
    </row>
    <row r="21" spans="2:133" ht="11.25" customHeight="1" x14ac:dyDescent="0.15">
      <c r="B21" s="605" t="s">
        <v>265</v>
      </c>
      <c r="C21" s="606"/>
      <c r="D21" s="606"/>
      <c r="E21" s="606"/>
      <c r="F21" s="606"/>
      <c r="G21" s="606"/>
      <c r="H21" s="606"/>
      <c r="I21" s="606"/>
      <c r="J21" s="606"/>
      <c r="K21" s="606"/>
      <c r="L21" s="606"/>
      <c r="M21" s="606"/>
      <c r="N21" s="606"/>
      <c r="O21" s="606"/>
      <c r="P21" s="606"/>
      <c r="Q21" s="607"/>
      <c r="R21" s="608">
        <v>4148280</v>
      </c>
      <c r="S21" s="609"/>
      <c r="T21" s="609"/>
      <c r="U21" s="609"/>
      <c r="V21" s="609"/>
      <c r="W21" s="609"/>
      <c r="X21" s="609"/>
      <c r="Y21" s="610"/>
      <c r="Z21" s="646">
        <v>29.8</v>
      </c>
      <c r="AA21" s="646"/>
      <c r="AB21" s="646"/>
      <c r="AC21" s="646"/>
      <c r="AD21" s="647">
        <v>3609382</v>
      </c>
      <c r="AE21" s="647"/>
      <c r="AF21" s="647"/>
      <c r="AG21" s="647"/>
      <c r="AH21" s="647"/>
      <c r="AI21" s="647"/>
      <c r="AJ21" s="647"/>
      <c r="AK21" s="647"/>
      <c r="AL21" s="611">
        <v>51.1</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v>161084</v>
      </c>
      <c r="BH21" s="609"/>
      <c r="BI21" s="609"/>
      <c r="BJ21" s="609"/>
      <c r="BK21" s="609"/>
      <c r="BL21" s="609"/>
      <c r="BM21" s="609"/>
      <c r="BN21" s="610"/>
      <c r="BO21" s="646">
        <v>5.8</v>
      </c>
      <c r="BP21" s="646"/>
      <c r="BQ21" s="646"/>
      <c r="BR21" s="646"/>
      <c r="BS21" s="647" t="s">
        <v>122</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267</v>
      </c>
      <c r="C22" s="606"/>
      <c r="D22" s="606"/>
      <c r="E22" s="606"/>
      <c r="F22" s="606"/>
      <c r="G22" s="606"/>
      <c r="H22" s="606"/>
      <c r="I22" s="606"/>
      <c r="J22" s="606"/>
      <c r="K22" s="606"/>
      <c r="L22" s="606"/>
      <c r="M22" s="606"/>
      <c r="N22" s="606"/>
      <c r="O22" s="606"/>
      <c r="P22" s="606"/>
      <c r="Q22" s="607"/>
      <c r="R22" s="608">
        <v>3609382</v>
      </c>
      <c r="S22" s="609"/>
      <c r="T22" s="609"/>
      <c r="U22" s="609"/>
      <c r="V22" s="609"/>
      <c r="W22" s="609"/>
      <c r="X22" s="609"/>
      <c r="Y22" s="610"/>
      <c r="Z22" s="646">
        <v>26</v>
      </c>
      <c r="AA22" s="646"/>
      <c r="AB22" s="646"/>
      <c r="AC22" s="646"/>
      <c r="AD22" s="647">
        <v>3609382</v>
      </c>
      <c r="AE22" s="647"/>
      <c r="AF22" s="647"/>
      <c r="AG22" s="647"/>
      <c r="AH22" s="647"/>
      <c r="AI22" s="647"/>
      <c r="AJ22" s="647"/>
      <c r="AK22" s="647"/>
      <c r="AL22" s="611">
        <v>51.1</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2"/>
      <c r="CD22" s="666" t="s">
        <v>269</v>
      </c>
      <c r="CE22" s="667"/>
      <c r="CF22" s="667"/>
      <c r="CG22" s="667"/>
      <c r="CH22" s="667"/>
      <c r="CI22" s="667"/>
      <c r="CJ22" s="667"/>
      <c r="CK22" s="667"/>
      <c r="CL22" s="667"/>
      <c r="CM22" s="667"/>
      <c r="CN22" s="667"/>
      <c r="CO22" s="667"/>
      <c r="CP22" s="667"/>
      <c r="CQ22" s="667"/>
      <c r="CR22" s="667"/>
      <c r="CS22" s="667"/>
      <c r="CT22" s="667"/>
      <c r="CU22" s="667"/>
      <c r="CV22" s="667"/>
      <c r="CW22" s="667"/>
      <c r="CX22" s="667"/>
      <c r="CY22" s="667"/>
      <c r="CZ22" s="667"/>
      <c r="DA22" s="667"/>
      <c r="DB22" s="667"/>
      <c r="DC22" s="667"/>
      <c r="DD22" s="667"/>
      <c r="DE22" s="667"/>
      <c r="DF22" s="667"/>
      <c r="DG22" s="667"/>
      <c r="DH22" s="667"/>
      <c r="DI22" s="667"/>
      <c r="DJ22" s="667"/>
      <c r="DK22" s="667"/>
      <c r="DL22" s="667"/>
      <c r="DM22" s="667"/>
      <c r="DN22" s="667"/>
      <c r="DO22" s="667"/>
      <c r="DP22" s="667"/>
      <c r="DQ22" s="667"/>
      <c r="DR22" s="667"/>
      <c r="DS22" s="667"/>
      <c r="DT22" s="667"/>
      <c r="DU22" s="667"/>
      <c r="DV22" s="667"/>
      <c r="DW22" s="667"/>
      <c r="DX22" s="667"/>
      <c r="DY22" s="667"/>
      <c r="DZ22" s="667"/>
      <c r="EA22" s="667"/>
      <c r="EB22" s="667"/>
      <c r="EC22" s="668"/>
    </row>
    <row r="23" spans="2:133" ht="11.25" customHeight="1" x14ac:dyDescent="0.15">
      <c r="B23" s="605" t="s">
        <v>270</v>
      </c>
      <c r="C23" s="606"/>
      <c r="D23" s="606"/>
      <c r="E23" s="606"/>
      <c r="F23" s="606"/>
      <c r="G23" s="606"/>
      <c r="H23" s="606"/>
      <c r="I23" s="606"/>
      <c r="J23" s="606"/>
      <c r="K23" s="606"/>
      <c r="L23" s="606"/>
      <c r="M23" s="606"/>
      <c r="N23" s="606"/>
      <c r="O23" s="606"/>
      <c r="P23" s="606"/>
      <c r="Q23" s="607"/>
      <c r="R23" s="608">
        <v>538898</v>
      </c>
      <c r="S23" s="609"/>
      <c r="T23" s="609"/>
      <c r="U23" s="609"/>
      <c r="V23" s="609"/>
      <c r="W23" s="609"/>
      <c r="X23" s="609"/>
      <c r="Y23" s="610"/>
      <c r="Z23" s="646">
        <v>3.9</v>
      </c>
      <c r="AA23" s="646"/>
      <c r="AB23" s="646"/>
      <c r="AC23" s="646"/>
      <c r="AD23" s="647" t="s">
        <v>122</v>
      </c>
      <c r="AE23" s="647"/>
      <c r="AF23" s="647"/>
      <c r="AG23" s="647"/>
      <c r="AH23" s="647"/>
      <c r="AI23" s="647"/>
      <c r="AJ23" s="647"/>
      <c r="AK23" s="647"/>
      <c r="AL23" s="611" t="s">
        <v>122</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v>109668</v>
      </c>
      <c r="BH23" s="609"/>
      <c r="BI23" s="609"/>
      <c r="BJ23" s="609"/>
      <c r="BK23" s="609"/>
      <c r="BL23" s="609"/>
      <c r="BM23" s="609"/>
      <c r="BN23" s="610"/>
      <c r="BO23" s="646">
        <v>3.9</v>
      </c>
      <c r="BP23" s="646"/>
      <c r="BQ23" s="646"/>
      <c r="BR23" s="646"/>
      <c r="BS23" s="647" t="s">
        <v>122</v>
      </c>
      <c r="BT23" s="647"/>
      <c r="BU23" s="647"/>
      <c r="BV23" s="647"/>
      <c r="BW23" s="647"/>
      <c r="BX23" s="647"/>
      <c r="BY23" s="647"/>
      <c r="BZ23" s="647"/>
      <c r="CA23" s="647"/>
      <c r="CB23" s="682"/>
      <c r="CD23" s="666" t="s">
        <v>211</v>
      </c>
      <c r="CE23" s="667"/>
      <c r="CF23" s="667"/>
      <c r="CG23" s="667"/>
      <c r="CH23" s="667"/>
      <c r="CI23" s="667"/>
      <c r="CJ23" s="667"/>
      <c r="CK23" s="667"/>
      <c r="CL23" s="667"/>
      <c r="CM23" s="667"/>
      <c r="CN23" s="667"/>
      <c r="CO23" s="667"/>
      <c r="CP23" s="667"/>
      <c r="CQ23" s="668"/>
      <c r="CR23" s="666" t="s">
        <v>272</v>
      </c>
      <c r="CS23" s="667"/>
      <c r="CT23" s="667"/>
      <c r="CU23" s="667"/>
      <c r="CV23" s="667"/>
      <c r="CW23" s="667"/>
      <c r="CX23" s="667"/>
      <c r="CY23" s="668"/>
      <c r="CZ23" s="666" t="s">
        <v>273</v>
      </c>
      <c r="DA23" s="667"/>
      <c r="DB23" s="667"/>
      <c r="DC23" s="668"/>
      <c r="DD23" s="666" t="s">
        <v>274</v>
      </c>
      <c r="DE23" s="667"/>
      <c r="DF23" s="667"/>
      <c r="DG23" s="667"/>
      <c r="DH23" s="667"/>
      <c r="DI23" s="667"/>
      <c r="DJ23" s="667"/>
      <c r="DK23" s="668"/>
      <c r="DL23" s="698" t="s">
        <v>275</v>
      </c>
      <c r="DM23" s="699"/>
      <c r="DN23" s="699"/>
      <c r="DO23" s="699"/>
      <c r="DP23" s="699"/>
      <c r="DQ23" s="699"/>
      <c r="DR23" s="699"/>
      <c r="DS23" s="699"/>
      <c r="DT23" s="699"/>
      <c r="DU23" s="699"/>
      <c r="DV23" s="700"/>
      <c r="DW23" s="666" t="s">
        <v>276</v>
      </c>
      <c r="DX23" s="667"/>
      <c r="DY23" s="667"/>
      <c r="DZ23" s="667"/>
      <c r="EA23" s="667"/>
      <c r="EB23" s="667"/>
      <c r="EC23" s="668"/>
    </row>
    <row r="24" spans="2:133" ht="11.25" customHeight="1" x14ac:dyDescent="0.15">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2"/>
      <c r="CD24" s="663" t="s">
        <v>279</v>
      </c>
      <c r="CE24" s="664"/>
      <c r="CF24" s="664"/>
      <c r="CG24" s="664"/>
      <c r="CH24" s="664"/>
      <c r="CI24" s="664"/>
      <c r="CJ24" s="664"/>
      <c r="CK24" s="664"/>
      <c r="CL24" s="664"/>
      <c r="CM24" s="664"/>
      <c r="CN24" s="664"/>
      <c r="CO24" s="664"/>
      <c r="CP24" s="664"/>
      <c r="CQ24" s="665"/>
      <c r="CR24" s="660">
        <v>5773724</v>
      </c>
      <c r="CS24" s="661"/>
      <c r="CT24" s="661"/>
      <c r="CU24" s="661"/>
      <c r="CV24" s="661"/>
      <c r="CW24" s="661"/>
      <c r="CX24" s="661"/>
      <c r="CY24" s="689"/>
      <c r="CZ24" s="690">
        <v>43.4</v>
      </c>
      <c r="DA24" s="672"/>
      <c r="DB24" s="672"/>
      <c r="DC24" s="692"/>
      <c r="DD24" s="688">
        <v>4416863</v>
      </c>
      <c r="DE24" s="661"/>
      <c r="DF24" s="661"/>
      <c r="DG24" s="661"/>
      <c r="DH24" s="661"/>
      <c r="DI24" s="661"/>
      <c r="DJ24" s="661"/>
      <c r="DK24" s="689"/>
      <c r="DL24" s="688">
        <v>4079437</v>
      </c>
      <c r="DM24" s="661"/>
      <c r="DN24" s="661"/>
      <c r="DO24" s="661"/>
      <c r="DP24" s="661"/>
      <c r="DQ24" s="661"/>
      <c r="DR24" s="661"/>
      <c r="DS24" s="661"/>
      <c r="DT24" s="661"/>
      <c r="DU24" s="661"/>
      <c r="DV24" s="689"/>
      <c r="DW24" s="690">
        <v>57.6</v>
      </c>
      <c r="DX24" s="672"/>
      <c r="DY24" s="672"/>
      <c r="DZ24" s="672"/>
      <c r="EA24" s="672"/>
      <c r="EB24" s="672"/>
      <c r="EC24" s="691"/>
    </row>
    <row r="25" spans="2:133" ht="11.25" customHeight="1" x14ac:dyDescent="0.15">
      <c r="B25" s="605" t="s">
        <v>280</v>
      </c>
      <c r="C25" s="606"/>
      <c r="D25" s="606"/>
      <c r="E25" s="606"/>
      <c r="F25" s="606"/>
      <c r="G25" s="606"/>
      <c r="H25" s="606"/>
      <c r="I25" s="606"/>
      <c r="J25" s="606"/>
      <c r="K25" s="606"/>
      <c r="L25" s="606"/>
      <c r="M25" s="606"/>
      <c r="N25" s="606"/>
      <c r="O25" s="606"/>
      <c r="P25" s="606"/>
      <c r="Q25" s="607"/>
      <c r="R25" s="608">
        <v>7650361</v>
      </c>
      <c r="S25" s="609"/>
      <c r="T25" s="609"/>
      <c r="U25" s="609"/>
      <c r="V25" s="609"/>
      <c r="W25" s="609"/>
      <c r="X25" s="609"/>
      <c r="Y25" s="610"/>
      <c r="Z25" s="646">
        <v>55</v>
      </c>
      <c r="AA25" s="646"/>
      <c r="AB25" s="646"/>
      <c r="AC25" s="646"/>
      <c r="AD25" s="647">
        <v>7001795</v>
      </c>
      <c r="AE25" s="647"/>
      <c r="AF25" s="647"/>
      <c r="AG25" s="647"/>
      <c r="AH25" s="647"/>
      <c r="AI25" s="647"/>
      <c r="AJ25" s="647"/>
      <c r="AK25" s="647"/>
      <c r="AL25" s="611">
        <v>99.2</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2"/>
      <c r="CD25" s="605" t="s">
        <v>282</v>
      </c>
      <c r="CE25" s="606"/>
      <c r="CF25" s="606"/>
      <c r="CG25" s="606"/>
      <c r="CH25" s="606"/>
      <c r="CI25" s="606"/>
      <c r="CJ25" s="606"/>
      <c r="CK25" s="606"/>
      <c r="CL25" s="606"/>
      <c r="CM25" s="606"/>
      <c r="CN25" s="606"/>
      <c r="CO25" s="606"/>
      <c r="CP25" s="606"/>
      <c r="CQ25" s="607"/>
      <c r="CR25" s="608">
        <v>2674662</v>
      </c>
      <c r="CS25" s="621"/>
      <c r="CT25" s="621"/>
      <c r="CU25" s="621"/>
      <c r="CV25" s="621"/>
      <c r="CW25" s="621"/>
      <c r="CX25" s="621"/>
      <c r="CY25" s="622"/>
      <c r="CZ25" s="611">
        <v>20.100000000000001</v>
      </c>
      <c r="DA25" s="623"/>
      <c r="DB25" s="623"/>
      <c r="DC25" s="624"/>
      <c r="DD25" s="614">
        <v>2322834</v>
      </c>
      <c r="DE25" s="621"/>
      <c r="DF25" s="621"/>
      <c r="DG25" s="621"/>
      <c r="DH25" s="621"/>
      <c r="DI25" s="621"/>
      <c r="DJ25" s="621"/>
      <c r="DK25" s="622"/>
      <c r="DL25" s="614">
        <v>2242622</v>
      </c>
      <c r="DM25" s="621"/>
      <c r="DN25" s="621"/>
      <c r="DO25" s="621"/>
      <c r="DP25" s="621"/>
      <c r="DQ25" s="621"/>
      <c r="DR25" s="621"/>
      <c r="DS25" s="621"/>
      <c r="DT25" s="621"/>
      <c r="DU25" s="621"/>
      <c r="DV25" s="622"/>
      <c r="DW25" s="611">
        <v>31.7</v>
      </c>
      <c r="DX25" s="623"/>
      <c r="DY25" s="623"/>
      <c r="DZ25" s="623"/>
      <c r="EA25" s="623"/>
      <c r="EB25" s="623"/>
      <c r="EC25" s="635"/>
    </row>
    <row r="26" spans="2:133" ht="11.25" customHeight="1" x14ac:dyDescent="0.15">
      <c r="B26" s="605" t="s">
        <v>283</v>
      </c>
      <c r="C26" s="606"/>
      <c r="D26" s="606"/>
      <c r="E26" s="606"/>
      <c r="F26" s="606"/>
      <c r="G26" s="606"/>
      <c r="H26" s="606"/>
      <c r="I26" s="606"/>
      <c r="J26" s="606"/>
      <c r="K26" s="606"/>
      <c r="L26" s="606"/>
      <c r="M26" s="606"/>
      <c r="N26" s="606"/>
      <c r="O26" s="606"/>
      <c r="P26" s="606"/>
      <c r="Q26" s="607"/>
      <c r="R26" s="608">
        <v>704</v>
      </c>
      <c r="S26" s="609"/>
      <c r="T26" s="609"/>
      <c r="U26" s="609"/>
      <c r="V26" s="609"/>
      <c r="W26" s="609"/>
      <c r="X26" s="609"/>
      <c r="Y26" s="610"/>
      <c r="Z26" s="646">
        <v>0</v>
      </c>
      <c r="AA26" s="646"/>
      <c r="AB26" s="646"/>
      <c r="AC26" s="646"/>
      <c r="AD26" s="647">
        <v>704</v>
      </c>
      <c r="AE26" s="647"/>
      <c r="AF26" s="647"/>
      <c r="AG26" s="647"/>
      <c r="AH26" s="647"/>
      <c r="AI26" s="647"/>
      <c r="AJ26" s="647"/>
      <c r="AK26" s="647"/>
      <c r="AL26" s="611">
        <v>0</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2"/>
      <c r="CD26" s="605" t="s">
        <v>285</v>
      </c>
      <c r="CE26" s="606"/>
      <c r="CF26" s="606"/>
      <c r="CG26" s="606"/>
      <c r="CH26" s="606"/>
      <c r="CI26" s="606"/>
      <c r="CJ26" s="606"/>
      <c r="CK26" s="606"/>
      <c r="CL26" s="606"/>
      <c r="CM26" s="606"/>
      <c r="CN26" s="606"/>
      <c r="CO26" s="606"/>
      <c r="CP26" s="606"/>
      <c r="CQ26" s="607"/>
      <c r="CR26" s="608">
        <v>1600974</v>
      </c>
      <c r="CS26" s="609"/>
      <c r="CT26" s="609"/>
      <c r="CU26" s="609"/>
      <c r="CV26" s="609"/>
      <c r="CW26" s="609"/>
      <c r="CX26" s="609"/>
      <c r="CY26" s="610"/>
      <c r="CZ26" s="611">
        <v>12</v>
      </c>
      <c r="DA26" s="623"/>
      <c r="DB26" s="623"/>
      <c r="DC26" s="624"/>
      <c r="DD26" s="614">
        <v>1423010</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286</v>
      </c>
      <c r="C27" s="606"/>
      <c r="D27" s="606"/>
      <c r="E27" s="606"/>
      <c r="F27" s="606"/>
      <c r="G27" s="606"/>
      <c r="H27" s="606"/>
      <c r="I27" s="606"/>
      <c r="J27" s="606"/>
      <c r="K27" s="606"/>
      <c r="L27" s="606"/>
      <c r="M27" s="606"/>
      <c r="N27" s="606"/>
      <c r="O27" s="606"/>
      <c r="P27" s="606"/>
      <c r="Q27" s="607"/>
      <c r="R27" s="608">
        <v>7959</v>
      </c>
      <c r="S27" s="609"/>
      <c r="T27" s="609"/>
      <c r="U27" s="609"/>
      <c r="V27" s="609"/>
      <c r="W27" s="609"/>
      <c r="X27" s="609"/>
      <c r="Y27" s="610"/>
      <c r="Z27" s="646">
        <v>0.1</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2780651</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2"/>
      <c r="CD27" s="605" t="s">
        <v>288</v>
      </c>
      <c r="CE27" s="606"/>
      <c r="CF27" s="606"/>
      <c r="CG27" s="606"/>
      <c r="CH27" s="606"/>
      <c r="CI27" s="606"/>
      <c r="CJ27" s="606"/>
      <c r="CK27" s="606"/>
      <c r="CL27" s="606"/>
      <c r="CM27" s="606"/>
      <c r="CN27" s="606"/>
      <c r="CO27" s="606"/>
      <c r="CP27" s="606"/>
      <c r="CQ27" s="607"/>
      <c r="CR27" s="608">
        <v>1723895</v>
      </c>
      <c r="CS27" s="621"/>
      <c r="CT27" s="621"/>
      <c r="CU27" s="621"/>
      <c r="CV27" s="621"/>
      <c r="CW27" s="621"/>
      <c r="CX27" s="621"/>
      <c r="CY27" s="622"/>
      <c r="CZ27" s="611">
        <v>13</v>
      </c>
      <c r="DA27" s="623"/>
      <c r="DB27" s="623"/>
      <c r="DC27" s="624"/>
      <c r="DD27" s="614">
        <v>739204</v>
      </c>
      <c r="DE27" s="621"/>
      <c r="DF27" s="621"/>
      <c r="DG27" s="621"/>
      <c r="DH27" s="621"/>
      <c r="DI27" s="621"/>
      <c r="DJ27" s="621"/>
      <c r="DK27" s="622"/>
      <c r="DL27" s="614">
        <v>481990</v>
      </c>
      <c r="DM27" s="621"/>
      <c r="DN27" s="621"/>
      <c r="DO27" s="621"/>
      <c r="DP27" s="621"/>
      <c r="DQ27" s="621"/>
      <c r="DR27" s="621"/>
      <c r="DS27" s="621"/>
      <c r="DT27" s="621"/>
      <c r="DU27" s="621"/>
      <c r="DV27" s="622"/>
      <c r="DW27" s="611">
        <v>6.8</v>
      </c>
      <c r="DX27" s="623"/>
      <c r="DY27" s="623"/>
      <c r="DZ27" s="623"/>
      <c r="EA27" s="623"/>
      <c r="EB27" s="623"/>
      <c r="EC27" s="635"/>
    </row>
    <row r="28" spans="2:133" ht="11.25" customHeight="1" x14ac:dyDescent="0.15">
      <c r="B28" s="605" t="s">
        <v>289</v>
      </c>
      <c r="C28" s="606"/>
      <c r="D28" s="606"/>
      <c r="E28" s="606"/>
      <c r="F28" s="606"/>
      <c r="G28" s="606"/>
      <c r="H28" s="606"/>
      <c r="I28" s="606"/>
      <c r="J28" s="606"/>
      <c r="K28" s="606"/>
      <c r="L28" s="606"/>
      <c r="M28" s="606"/>
      <c r="N28" s="606"/>
      <c r="O28" s="606"/>
      <c r="P28" s="606"/>
      <c r="Q28" s="607"/>
      <c r="R28" s="608">
        <v>102093</v>
      </c>
      <c r="S28" s="609"/>
      <c r="T28" s="609"/>
      <c r="U28" s="609"/>
      <c r="V28" s="609"/>
      <c r="W28" s="609"/>
      <c r="X28" s="609"/>
      <c r="Y28" s="610"/>
      <c r="Z28" s="646">
        <v>0.7</v>
      </c>
      <c r="AA28" s="646"/>
      <c r="AB28" s="646"/>
      <c r="AC28" s="646"/>
      <c r="AD28" s="647">
        <v>22977</v>
      </c>
      <c r="AE28" s="647"/>
      <c r="AF28" s="647"/>
      <c r="AG28" s="647"/>
      <c r="AH28" s="647"/>
      <c r="AI28" s="647"/>
      <c r="AJ28" s="647"/>
      <c r="AK28" s="647"/>
      <c r="AL28" s="611">
        <v>0.3</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1375167</v>
      </c>
      <c r="CS28" s="609"/>
      <c r="CT28" s="609"/>
      <c r="CU28" s="609"/>
      <c r="CV28" s="609"/>
      <c r="CW28" s="609"/>
      <c r="CX28" s="609"/>
      <c r="CY28" s="610"/>
      <c r="CZ28" s="611">
        <v>10.3</v>
      </c>
      <c r="DA28" s="623"/>
      <c r="DB28" s="623"/>
      <c r="DC28" s="624"/>
      <c r="DD28" s="614">
        <v>1354825</v>
      </c>
      <c r="DE28" s="609"/>
      <c r="DF28" s="609"/>
      <c r="DG28" s="609"/>
      <c r="DH28" s="609"/>
      <c r="DI28" s="609"/>
      <c r="DJ28" s="609"/>
      <c r="DK28" s="610"/>
      <c r="DL28" s="614">
        <v>1354825</v>
      </c>
      <c r="DM28" s="609"/>
      <c r="DN28" s="609"/>
      <c r="DO28" s="609"/>
      <c r="DP28" s="609"/>
      <c r="DQ28" s="609"/>
      <c r="DR28" s="609"/>
      <c r="DS28" s="609"/>
      <c r="DT28" s="609"/>
      <c r="DU28" s="609"/>
      <c r="DV28" s="610"/>
      <c r="DW28" s="611">
        <v>19.100000000000001</v>
      </c>
      <c r="DX28" s="623"/>
      <c r="DY28" s="623"/>
      <c r="DZ28" s="623"/>
      <c r="EA28" s="623"/>
      <c r="EB28" s="623"/>
      <c r="EC28" s="635"/>
    </row>
    <row r="29" spans="2:133" ht="11.25" customHeight="1" x14ac:dyDescent="0.15">
      <c r="B29" s="605" t="s">
        <v>291</v>
      </c>
      <c r="C29" s="606"/>
      <c r="D29" s="606"/>
      <c r="E29" s="606"/>
      <c r="F29" s="606"/>
      <c r="G29" s="606"/>
      <c r="H29" s="606"/>
      <c r="I29" s="606"/>
      <c r="J29" s="606"/>
      <c r="K29" s="606"/>
      <c r="L29" s="606"/>
      <c r="M29" s="606"/>
      <c r="N29" s="606"/>
      <c r="O29" s="606"/>
      <c r="P29" s="606"/>
      <c r="Q29" s="607"/>
      <c r="R29" s="608">
        <v>31840</v>
      </c>
      <c r="S29" s="609"/>
      <c r="T29" s="609"/>
      <c r="U29" s="609"/>
      <c r="V29" s="609"/>
      <c r="W29" s="609"/>
      <c r="X29" s="609"/>
      <c r="Y29" s="610"/>
      <c r="Z29" s="646">
        <v>0.2</v>
      </c>
      <c r="AA29" s="646"/>
      <c r="AB29" s="646"/>
      <c r="AC29" s="646"/>
      <c r="AD29" s="647">
        <v>59</v>
      </c>
      <c r="AE29" s="647"/>
      <c r="AF29" s="647"/>
      <c r="AG29" s="647"/>
      <c r="AH29" s="647"/>
      <c r="AI29" s="647"/>
      <c r="AJ29" s="647"/>
      <c r="AK29" s="647"/>
      <c r="AL29" s="611">
        <v>0</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292</v>
      </c>
      <c r="CE29" s="628"/>
      <c r="CF29" s="605" t="s">
        <v>66</v>
      </c>
      <c r="CG29" s="606"/>
      <c r="CH29" s="606"/>
      <c r="CI29" s="606"/>
      <c r="CJ29" s="606"/>
      <c r="CK29" s="606"/>
      <c r="CL29" s="606"/>
      <c r="CM29" s="606"/>
      <c r="CN29" s="606"/>
      <c r="CO29" s="606"/>
      <c r="CP29" s="606"/>
      <c r="CQ29" s="607"/>
      <c r="CR29" s="608">
        <v>1375167</v>
      </c>
      <c r="CS29" s="621"/>
      <c r="CT29" s="621"/>
      <c r="CU29" s="621"/>
      <c r="CV29" s="621"/>
      <c r="CW29" s="621"/>
      <c r="CX29" s="621"/>
      <c r="CY29" s="622"/>
      <c r="CZ29" s="611">
        <v>10.3</v>
      </c>
      <c r="DA29" s="623"/>
      <c r="DB29" s="623"/>
      <c r="DC29" s="624"/>
      <c r="DD29" s="614">
        <v>1354825</v>
      </c>
      <c r="DE29" s="621"/>
      <c r="DF29" s="621"/>
      <c r="DG29" s="621"/>
      <c r="DH29" s="621"/>
      <c r="DI29" s="621"/>
      <c r="DJ29" s="621"/>
      <c r="DK29" s="622"/>
      <c r="DL29" s="614">
        <v>1354825</v>
      </c>
      <c r="DM29" s="621"/>
      <c r="DN29" s="621"/>
      <c r="DO29" s="621"/>
      <c r="DP29" s="621"/>
      <c r="DQ29" s="621"/>
      <c r="DR29" s="621"/>
      <c r="DS29" s="621"/>
      <c r="DT29" s="621"/>
      <c r="DU29" s="621"/>
      <c r="DV29" s="622"/>
      <c r="DW29" s="611">
        <v>19.100000000000001</v>
      </c>
      <c r="DX29" s="623"/>
      <c r="DY29" s="623"/>
      <c r="DZ29" s="623"/>
      <c r="EA29" s="623"/>
      <c r="EB29" s="623"/>
      <c r="EC29" s="635"/>
    </row>
    <row r="30" spans="2:133" ht="11.25" customHeight="1" x14ac:dyDescent="0.15">
      <c r="B30" s="605" t="s">
        <v>293</v>
      </c>
      <c r="C30" s="606"/>
      <c r="D30" s="606"/>
      <c r="E30" s="606"/>
      <c r="F30" s="606"/>
      <c r="G30" s="606"/>
      <c r="H30" s="606"/>
      <c r="I30" s="606"/>
      <c r="J30" s="606"/>
      <c r="K30" s="606"/>
      <c r="L30" s="606"/>
      <c r="M30" s="606"/>
      <c r="N30" s="606"/>
      <c r="O30" s="606"/>
      <c r="P30" s="606"/>
      <c r="Q30" s="607"/>
      <c r="R30" s="608">
        <v>1609741</v>
      </c>
      <c r="S30" s="609"/>
      <c r="T30" s="609"/>
      <c r="U30" s="609"/>
      <c r="V30" s="609"/>
      <c r="W30" s="609"/>
      <c r="X30" s="609"/>
      <c r="Y30" s="610"/>
      <c r="Z30" s="646">
        <v>11.6</v>
      </c>
      <c r="AA30" s="646"/>
      <c r="AB30" s="646"/>
      <c r="AC30" s="646"/>
      <c r="AD30" s="647" t="s">
        <v>122</v>
      </c>
      <c r="AE30" s="647"/>
      <c r="AF30" s="647"/>
      <c r="AG30" s="647"/>
      <c r="AH30" s="647"/>
      <c r="AI30" s="647"/>
      <c r="AJ30" s="647"/>
      <c r="AK30" s="647"/>
      <c r="AL30" s="611" t="s">
        <v>122</v>
      </c>
      <c r="AM30" s="612"/>
      <c r="AN30" s="612"/>
      <c r="AO30" s="648"/>
      <c r="AP30" s="666" t="s">
        <v>211</v>
      </c>
      <c r="AQ30" s="667"/>
      <c r="AR30" s="667"/>
      <c r="AS30" s="667"/>
      <c r="AT30" s="667"/>
      <c r="AU30" s="667"/>
      <c r="AV30" s="667"/>
      <c r="AW30" s="667"/>
      <c r="AX30" s="667"/>
      <c r="AY30" s="667"/>
      <c r="AZ30" s="667"/>
      <c r="BA30" s="667"/>
      <c r="BB30" s="667"/>
      <c r="BC30" s="667"/>
      <c r="BD30" s="667"/>
      <c r="BE30" s="667"/>
      <c r="BF30" s="668"/>
      <c r="BG30" s="666" t="s">
        <v>294</v>
      </c>
      <c r="BH30" s="680"/>
      <c r="BI30" s="680"/>
      <c r="BJ30" s="680"/>
      <c r="BK30" s="680"/>
      <c r="BL30" s="680"/>
      <c r="BM30" s="680"/>
      <c r="BN30" s="680"/>
      <c r="BO30" s="680"/>
      <c r="BP30" s="680"/>
      <c r="BQ30" s="681"/>
      <c r="BR30" s="666" t="s">
        <v>295</v>
      </c>
      <c r="BS30" s="680"/>
      <c r="BT30" s="680"/>
      <c r="BU30" s="680"/>
      <c r="BV30" s="680"/>
      <c r="BW30" s="680"/>
      <c r="BX30" s="680"/>
      <c r="BY30" s="680"/>
      <c r="BZ30" s="680"/>
      <c r="CA30" s="680"/>
      <c r="CB30" s="681"/>
      <c r="CD30" s="629"/>
      <c r="CE30" s="630"/>
      <c r="CF30" s="605" t="s">
        <v>296</v>
      </c>
      <c r="CG30" s="606"/>
      <c r="CH30" s="606"/>
      <c r="CI30" s="606"/>
      <c r="CJ30" s="606"/>
      <c r="CK30" s="606"/>
      <c r="CL30" s="606"/>
      <c r="CM30" s="606"/>
      <c r="CN30" s="606"/>
      <c r="CO30" s="606"/>
      <c r="CP30" s="606"/>
      <c r="CQ30" s="607"/>
      <c r="CR30" s="608">
        <v>1343949</v>
      </c>
      <c r="CS30" s="609"/>
      <c r="CT30" s="609"/>
      <c r="CU30" s="609"/>
      <c r="CV30" s="609"/>
      <c r="CW30" s="609"/>
      <c r="CX30" s="609"/>
      <c r="CY30" s="610"/>
      <c r="CZ30" s="611">
        <v>10.1</v>
      </c>
      <c r="DA30" s="623"/>
      <c r="DB30" s="623"/>
      <c r="DC30" s="624"/>
      <c r="DD30" s="614">
        <v>1323881</v>
      </c>
      <c r="DE30" s="609"/>
      <c r="DF30" s="609"/>
      <c r="DG30" s="609"/>
      <c r="DH30" s="609"/>
      <c r="DI30" s="609"/>
      <c r="DJ30" s="609"/>
      <c r="DK30" s="610"/>
      <c r="DL30" s="614">
        <v>1323881</v>
      </c>
      <c r="DM30" s="609"/>
      <c r="DN30" s="609"/>
      <c r="DO30" s="609"/>
      <c r="DP30" s="609"/>
      <c r="DQ30" s="609"/>
      <c r="DR30" s="609"/>
      <c r="DS30" s="609"/>
      <c r="DT30" s="609"/>
      <c r="DU30" s="609"/>
      <c r="DV30" s="610"/>
      <c r="DW30" s="611">
        <v>18.7</v>
      </c>
      <c r="DX30" s="623"/>
      <c r="DY30" s="623"/>
      <c r="DZ30" s="623"/>
      <c r="EA30" s="623"/>
      <c r="EB30" s="623"/>
      <c r="EC30" s="635"/>
    </row>
    <row r="31" spans="2:133" ht="11.25" customHeight="1" x14ac:dyDescent="0.15">
      <c r="B31" s="683" t="s">
        <v>297</v>
      </c>
      <c r="C31" s="684"/>
      <c r="D31" s="684"/>
      <c r="E31" s="684"/>
      <c r="F31" s="684"/>
      <c r="G31" s="684"/>
      <c r="H31" s="684"/>
      <c r="I31" s="684"/>
      <c r="J31" s="684"/>
      <c r="K31" s="684"/>
      <c r="L31" s="684"/>
      <c r="M31" s="684"/>
      <c r="N31" s="684"/>
      <c r="O31" s="684"/>
      <c r="P31" s="684"/>
      <c r="Q31" s="685"/>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4" t="s">
        <v>298</v>
      </c>
      <c r="AQ31" s="675"/>
      <c r="AR31" s="675"/>
      <c r="AS31" s="675"/>
      <c r="AT31" s="676" t="s">
        <v>299</v>
      </c>
      <c r="AU31" s="200"/>
      <c r="AV31" s="200"/>
      <c r="AW31" s="200"/>
      <c r="AX31" s="663" t="s">
        <v>177</v>
      </c>
      <c r="AY31" s="664"/>
      <c r="AZ31" s="664"/>
      <c r="BA31" s="664"/>
      <c r="BB31" s="664"/>
      <c r="BC31" s="664"/>
      <c r="BD31" s="664"/>
      <c r="BE31" s="664"/>
      <c r="BF31" s="665"/>
      <c r="BG31" s="670">
        <v>98.1</v>
      </c>
      <c r="BH31" s="671"/>
      <c r="BI31" s="671"/>
      <c r="BJ31" s="671"/>
      <c r="BK31" s="671"/>
      <c r="BL31" s="671"/>
      <c r="BM31" s="672">
        <v>94.8</v>
      </c>
      <c r="BN31" s="671"/>
      <c r="BO31" s="671"/>
      <c r="BP31" s="671"/>
      <c r="BQ31" s="673"/>
      <c r="BR31" s="670">
        <v>98.1</v>
      </c>
      <c r="BS31" s="671"/>
      <c r="BT31" s="671"/>
      <c r="BU31" s="671"/>
      <c r="BV31" s="671"/>
      <c r="BW31" s="671"/>
      <c r="BX31" s="672">
        <v>94.6</v>
      </c>
      <c r="BY31" s="671"/>
      <c r="BZ31" s="671"/>
      <c r="CA31" s="671"/>
      <c r="CB31" s="673"/>
      <c r="CD31" s="629"/>
      <c r="CE31" s="630"/>
      <c r="CF31" s="605" t="s">
        <v>300</v>
      </c>
      <c r="CG31" s="606"/>
      <c r="CH31" s="606"/>
      <c r="CI31" s="606"/>
      <c r="CJ31" s="606"/>
      <c r="CK31" s="606"/>
      <c r="CL31" s="606"/>
      <c r="CM31" s="606"/>
      <c r="CN31" s="606"/>
      <c r="CO31" s="606"/>
      <c r="CP31" s="606"/>
      <c r="CQ31" s="607"/>
      <c r="CR31" s="608">
        <v>31218</v>
      </c>
      <c r="CS31" s="621"/>
      <c r="CT31" s="621"/>
      <c r="CU31" s="621"/>
      <c r="CV31" s="621"/>
      <c r="CW31" s="621"/>
      <c r="CX31" s="621"/>
      <c r="CY31" s="622"/>
      <c r="CZ31" s="611">
        <v>0.2</v>
      </c>
      <c r="DA31" s="623"/>
      <c r="DB31" s="623"/>
      <c r="DC31" s="624"/>
      <c r="DD31" s="614">
        <v>30944</v>
      </c>
      <c r="DE31" s="621"/>
      <c r="DF31" s="621"/>
      <c r="DG31" s="621"/>
      <c r="DH31" s="621"/>
      <c r="DI31" s="621"/>
      <c r="DJ31" s="621"/>
      <c r="DK31" s="622"/>
      <c r="DL31" s="614">
        <v>30944</v>
      </c>
      <c r="DM31" s="621"/>
      <c r="DN31" s="621"/>
      <c r="DO31" s="621"/>
      <c r="DP31" s="621"/>
      <c r="DQ31" s="621"/>
      <c r="DR31" s="621"/>
      <c r="DS31" s="621"/>
      <c r="DT31" s="621"/>
      <c r="DU31" s="621"/>
      <c r="DV31" s="622"/>
      <c r="DW31" s="611">
        <v>0.4</v>
      </c>
      <c r="DX31" s="623"/>
      <c r="DY31" s="623"/>
      <c r="DZ31" s="623"/>
      <c r="EA31" s="623"/>
      <c r="EB31" s="623"/>
      <c r="EC31" s="635"/>
    </row>
    <row r="32" spans="2:133" ht="11.25" customHeight="1" x14ac:dyDescent="0.15">
      <c r="B32" s="605" t="s">
        <v>301</v>
      </c>
      <c r="C32" s="606"/>
      <c r="D32" s="606"/>
      <c r="E32" s="606"/>
      <c r="F32" s="606"/>
      <c r="G32" s="606"/>
      <c r="H32" s="606"/>
      <c r="I32" s="606"/>
      <c r="J32" s="606"/>
      <c r="K32" s="606"/>
      <c r="L32" s="606"/>
      <c r="M32" s="606"/>
      <c r="N32" s="606"/>
      <c r="O32" s="606"/>
      <c r="P32" s="606"/>
      <c r="Q32" s="607"/>
      <c r="R32" s="608">
        <v>715391</v>
      </c>
      <c r="S32" s="609"/>
      <c r="T32" s="609"/>
      <c r="U32" s="609"/>
      <c r="V32" s="609"/>
      <c r="W32" s="609"/>
      <c r="X32" s="609"/>
      <c r="Y32" s="610"/>
      <c r="Z32" s="646">
        <v>5.0999999999999996</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77"/>
      <c r="AU32" s="196" t="s">
        <v>302</v>
      </c>
      <c r="AX32" s="605" t="s">
        <v>303</v>
      </c>
      <c r="AY32" s="606"/>
      <c r="AZ32" s="606"/>
      <c r="BA32" s="606"/>
      <c r="BB32" s="606"/>
      <c r="BC32" s="606"/>
      <c r="BD32" s="606"/>
      <c r="BE32" s="606"/>
      <c r="BF32" s="607"/>
      <c r="BG32" s="679">
        <v>98.8</v>
      </c>
      <c r="BH32" s="621"/>
      <c r="BI32" s="621"/>
      <c r="BJ32" s="621"/>
      <c r="BK32" s="621"/>
      <c r="BL32" s="621"/>
      <c r="BM32" s="612">
        <v>97</v>
      </c>
      <c r="BN32" s="621"/>
      <c r="BO32" s="621"/>
      <c r="BP32" s="621"/>
      <c r="BQ32" s="644"/>
      <c r="BR32" s="679">
        <v>98.8</v>
      </c>
      <c r="BS32" s="621"/>
      <c r="BT32" s="621"/>
      <c r="BU32" s="621"/>
      <c r="BV32" s="621"/>
      <c r="BW32" s="621"/>
      <c r="BX32" s="612">
        <v>96.7</v>
      </c>
      <c r="BY32" s="621"/>
      <c r="BZ32" s="621"/>
      <c r="CA32" s="621"/>
      <c r="CB32" s="644"/>
      <c r="CD32" s="631"/>
      <c r="CE32" s="632"/>
      <c r="CF32" s="605" t="s">
        <v>304</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15">
      <c r="B33" s="605" t="s">
        <v>305</v>
      </c>
      <c r="C33" s="606"/>
      <c r="D33" s="606"/>
      <c r="E33" s="606"/>
      <c r="F33" s="606"/>
      <c r="G33" s="606"/>
      <c r="H33" s="606"/>
      <c r="I33" s="606"/>
      <c r="J33" s="606"/>
      <c r="K33" s="606"/>
      <c r="L33" s="606"/>
      <c r="M33" s="606"/>
      <c r="N33" s="606"/>
      <c r="O33" s="606"/>
      <c r="P33" s="606"/>
      <c r="Q33" s="607"/>
      <c r="R33" s="608">
        <v>63974</v>
      </c>
      <c r="S33" s="609"/>
      <c r="T33" s="609"/>
      <c r="U33" s="609"/>
      <c r="V33" s="609"/>
      <c r="W33" s="609"/>
      <c r="X33" s="609"/>
      <c r="Y33" s="610"/>
      <c r="Z33" s="646">
        <v>0.5</v>
      </c>
      <c r="AA33" s="646"/>
      <c r="AB33" s="646"/>
      <c r="AC33" s="646"/>
      <c r="AD33" s="647">
        <v>35407</v>
      </c>
      <c r="AE33" s="647"/>
      <c r="AF33" s="647"/>
      <c r="AG33" s="647"/>
      <c r="AH33" s="647"/>
      <c r="AI33" s="647"/>
      <c r="AJ33" s="647"/>
      <c r="AK33" s="647"/>
      <c r="AL33" s="611">
        <v>0.5</v>
      </c>
      <c r="AM33" s="612"/>
      <c r="AN33" s="612"/>
      <c r="AO33" s="648"/>
      <c r="AP33" s="651"/>
      <c r="AQ33" s="652"/>
      <c r="AR33" s="652"/>
      <c r="AS33" s="652"/>
      <c r="AT33" s="678"/>
      <c r="AU33" s="201"/>
      <c r="AV33" s="201"/>
      <c r="AW33" s="201"/>
      <c r="AX33" s="589" t="s">
        <v>306</v>
      </c>
      <c r="AY33" s="590"/>
      <c r="AZ33" s="590"/>
      <c r="BA33" s="590"/>
      <c r="BB33" s="590"/>
      <c r="BC33" s="590"/>
      <c r="BD33" s="590"/>
      <c r="BE33" s="590"/>
      <c r="BF33" s="591"/>
      <c r="BG33" s="669">
        <v>97.5</v>
      </c>
      <c r="BH33" s="593"/>
      <c r="BI33" s="593"/>
      <c r="BJ33" s="593"/>
      <c r="BK33" s="593"/>
      <c r="BL33" s="593"/>
      <c r="BM33" s="639">
        <v>92.8</v>
      </c>
      <c r="BN33" s="593"/>
      <c r="BO33" s="593"/>
      <c r="BP33" s="593"/>
      <c r="BQ33" s="656"/>
      <c r="BR33" s="669">
        <v>97.4</v>
      </c>
      <c r="BS33" s="593"/>
      <c r="BT33" s="593"/>
      <c r="BU33" s="593"/>
      <c r="BV33" s="593"/>
      <c r="BW33" s="593"/>
      <c r="BX33" s="639">
        <v>92.6</v>
      </c>
      <c r="BY33" s="593"/>
      <c r="BZ33" s="593"/>
      <c r="CA33" s="593"/>
      <c r="CB33" s="656"/>
      <c r="CD33" s="605" t="s">
        <v>307</v>
      </c>
      <c r="CE33" s="606"/>
      <c r="CF33" s="606"/>
      <c r="CG33" s="606"/>
      <c r="CH33" s="606"/>
      <c r="CI33" s="606"/>
      <c r="CJ33" s="606"/>
      <c r="CK33" s="606"/>
      <c r="CL33" s="606"/>
      <c r="CM33" s="606"/>
      <c r="CN33" s="606"/>
      <c r="CO33" s="606"/>
      <c r="CP33" s="606"/>
      <c r="CQ33" s="607"/>
      <c r="CR33" s="608">
        <v>6498049</v>
      </c>
      <c r="CS33" s="621"/>
      <c r="CT33" s="621"/>
      <c r="CU33" s="621"/>
      <c r="CV33" s="621"/>
      <c r="CW33" s="621"/>
      <c r="CX33" s="621"/>
      <c r="CY33" s="622"/>
      <c r="CZ33" s="611">
        <v>48.8</v>
      </c>
      <c r="DA33" s="623"/>
      <c r="DB33" s="623"/>
      <c r="DC33" s="624"/>
      <c r="DD33" s="614">
        <v>3633875</v>
      </c>
      <c r="DE33" s="621"/>
      <c r="DF33" s="621"/>
      <c r="DG33" s="621"/>
      <c r="DH33" s="621"/>
      <c r="DI33" s="621"/>
      <c r="DJ33" s="621"/>
      <c r="DK33" s="622"/>
      <c r="DL33" s="614">
        <v>2139649</v>
      </c>
      <c r="DM33" s="621"/>
      <c r="DN33" s="621"/>
      <c r="DO33" s="621"/>
      <c r="DP33" s="621"/>
      <c r="DQ33" s="621"/>
      <c r="DR33" s="621"/>
      <c r="DS33" s="621"/>
      <c r="DT33" s="621"/>
      <c r="DU33" s="621"/>
      <c r="DV33" s="622"/>
      <c r="DW33" s="611">
        <v>30.2</v>
      </c>
      <c r="DX33" s="623"/>
      <c r="DY33" s="623"/>
      <c r="DZ33" s="623"/>
      <c r="EA33" s="623"/>
      <c r="EB33" s="623"/>
      <c r="EC33" s="635"/>
    </row>
    <row r="34" spans="2:133" ht="11.25" customHeight="1" x14ac:dyDescent="0.15">
      <c r="B34" s="605" t="s">
        <v>308</v>
      </c>
      <c r="C34" s="606"/>
      <c r="D34" s="606"/>
      <c r="E34" s="606"/>
      <c r="F34" s="606"/>
      <c r="G34" s="606"/>
      <c r="H34" s="606"/>
      <c r="I34" s="606"/>
      <c r="J34" s="606"/>
      <c r="K34" s="606"/>
      <c r="L34" s="606"/>
      <c r="M34" s="606"/>
      <c r="N34" s="606"/>
      <c r="O34" s="606"/>
      <c r="P34" s="606"/>
      <c r="Q34" s="607"/>
      <c r="R34" s="608">
        <v>1167905</v>
      </c>
      <c r="S34" s="609"/>
      <c r="T34" s="609"/>
      <c r="U34" s="609"/>
      <c r="V34" s="609"/>
      <c r="W34" s="609"/>
      <c r="X34" s="609"/>
      <c r="Y34" s="610"/>
      <c r="Z34" s="646">
        <v>8.4</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309</v>
      </c>
      <c r="CE34" s="606"/>
      <c r="CF34" s="606"/>
      <c r="CG34" s="606"/>
      <c r="CH34" s="606"/>
      <c r="CI34" s="606"/>
      <c r="CJ34" s="606"/>
      <c r="CK34" s="606"/>
      <c r="CL34" s="606"/>
      <c r="CM34" s="606"/>
      <c r="CN34" s="606"/>
      <c r="CO34" s="606"/>
      <c r="CP34" s="606"/>
      <c r="CQ34" s="607"/>
      <c r="CR34" s="608">
        <v>2169635</v>
      </c>
      <c r="CS34" s="609"/>
      <c r="CT34" s="609"/>
      <c r="CU34" s="609"/>
      <c r="CV34" s="609"/>
      <c r="CW34" s="609"/>
      <c r="CX34" s="609"/>
      <c r="CY34" s="610"/>
      <c r="CZ34" s="611">
        <v>16.3</v>
      </c>
      <c r="DA34" s="623"/>
      <c r="DB34" s="623"/>
      <c r="DC34" s="624"/>
      <c r="DD34" s="614">
        <v>1317557</v>
      </c>
      <c r="DE34" s="609"/>
      <c r="DF34" s="609"/>
      <c r="DG34" s="609"/>
      <c r="DH34" s="609"/>
      <c r="DI34" s="609"/>
      <c r="DJ34" s="609"/>
      <c r="DK34" s="610"/>
      <c r="DL34" s="614">
        <v>847471</v>
      </c>
      <c r="DM34" s="609"/>
      <c r="DN34" s="609"/>
      <c r="DO34" s="609"/>
      <c r="DP34" s="609"/>
      <c r="DQ34" s="609"/>
      <c r="DR34" s="609"/>
      <c r="DS34" s="609"/>
      <c r="DT34" s="609"/>
      <c r="DU34" s="609"/>
      <c r="DV34" s="610"/>
      <c r="DW34" s="611">
        <v>12</v>
      </c>
      <c r="DX34" s="623"/>
      <c r="DY34" s="623"/>
      <c r="DZ34" s="623"/>
      <c r="EA34" s="623"/>
      <c r="EB34" s="623"/>
      <c r="EC34" s="635"/>
    </row>
    <row r="35" spans="2:133" ht="11.25" customHeight="1" x14ac:dyDescent="0.15">
      <c r="B35" s="605" t="s">
        <v>310</v>
      </c>
      <c r="C35" s="606"/>
      <c r="D35" s="606"/>
      <c r="E35" s="606"/>
      <c r="F35" s="606"/>
      <c r="G35" s="606"/>
      <c r="H35" s="606"/>
      <c r="I35" s="606"/>
      <c r="J35" s="606"/>
      <c r="K35" s="606"/>
      <c r="L35" s="606"/>
      <c r="M35" s="606"/>
      <c r="N35" s="606"/>
      <c r="O35" s="606"/>
      <c r="P35" s="606"/>
      <c r="Q35" s="607"/>
      <c r="R35" s="608">
        <v>1201115</v>
      </c>
      <c r="S35" s="609"/>
      <c r="T35" s="609"/>
      <c r="U35" s="609"/>
      <c r="V35" s="609"/>
      <c r="W35" s="609"/>
      <c r="X35" s="609"/>
      <c r="Y35" s="610"/>
      <c r="Z35" s="646">
        <v>8.6</v>
      </c>
      <c r="AA35" s="646"/>
      <c r="AB35" s="646"/>
      <c r="AC35" s="646"/>
      <c r="AD35" s="647" t="s">
        <v>122</v>
      </c>
      <c r="AE35" s="647"/>
      <c r="AF35" s="647"/>
      <c r="AG35" s="647"/>
      <c r="AH35" s="647"/>
      <c r="AI35" s="647"/>
      <c r="AJ35" s="647"/>
      <c r="AK35" s="647"/>
      <c r="AL35" s="611" t="s">
        <v>122</v>
      </c>
      <c r="AM35" s="612"/>
      <c r="AN35" s="612"/>
      <c r="AO35" s="648"/>
      <c r="AP35" s="206"/>
      <c r="AQ35" s="666" t="s">
        <v>311</v>
      </c>
      <c r="AR35" s="667"/>
      <c r="AS35" s="667"/>
      <c r="AT35" s="667"/>
      <c r="AU35" s="667"/>
      <c r="AV35" s="667"/>
      <c r="AW35" s="667"/>
      <c r="AX35" s="667"/>
      <c r="AY35" s="667"/>
      <c r="AZ35" s="667"/>
      <c r="BA35" s="667"/>
      <c r="BB35" s="667"/>
      <c r="BC35" s="667"/>
      <c r="BD35" s="667"/>
      <c r="BE35" s="667"/>
      <c r="BF35" s="668"/>
      <c r="BG35" s="666" t="s">
        <v>312</v>
      </c>
      <c r="BH35" s="667"/>
      <c r="BI35" s="667"/>
      <c r="BJ35" s="667"/>
      <c r="BK35" s="667"/>
      <c r="BL35" s="667"/>
      <c r="BM35" s="667"/>
      <c r="BN35" s="667"/>
      <c r="BO35" s="667"/>
      <c r="BP35" s="667"/>
      <c r="BQ35" s="667"/>
      <c r="BR35" s="667"/>
      <c r="BS35" s="667"/>
      <c r="BT35" s="667"/>
      <c r="BU35" s="667"/>
      <c r="BV35" s="667"/>
      <c r="BW35" s="667"/>
      <c r="BX35" s="667"/>
      <c r="BY35" s="667"/>
      <c r="BZ35" s="667"/>
      <c r="CA35" s="667"/>
      <c r="CB35" s="668"/>
      <c r="CD35" s="605" t="s">
        <v>313</v>
      </c>
      <c r="CE35" s="606"/>
      <c r="CF35" s="606"/>
      <c r="CG35" s="606"/>
      <c r="CH35" s="606"/>
      <c r="CI35" s="606"/>
      <c r="CJ35" s="606"/>
      <c r="CK35" s="606"/>
      <c r="CL35" s="606"/>
      <c r="CM35" s="606"/>
      <c r="CN35" s="606"/>
      <c r="CO35" s="606"/>
      <c r="CP35" s="606"/>
      <c r="CQ35" s="607"/>
      <c r="CR35" s="608">
        <v>64209</v>
      </c>
      <c r="CS35" s="621"/>
      <c r="CT35" s="621"/>
      <c r="CU35" s="621"/>
      <c r="CV35" s="621"/>
      <c r="CW35" s="621"/>
      <c r="CX35" s="621"/>
      <c r="CY35" s="622"/>
      <c r="CZ35" s="611">
        <v>0.5</v>
      </c>
      <c r="DA35" s="623"/>
      <c r="DB35" s="623"/>
      <c r="DC35" s="624"/>
      <c r="DD35" s="614">
        <v>55215</v>
      </c>
      <c r="DE35" s="621"/>
      <c r="DF35" s="621"/>
      <c r="DG35" s="621"/>
      <c r="DH35" s="621"/>
      <c r="DI35" s="621"/>
      <c r="DJ35" s="621"/>
      <c r="DK35" s="622"/>
      <c r="DL35" s="614">
        <v>21510</v>
      </c>
      <c r="DM35" s="621"/>
      <c r="DN35" s="621"/>
      <c r="DO35" s="621"/>
      <c r="DP35" s="621"/>
      <c r="DQ35" s="621"/>
      <c r="DR35" s="621"/>
      <c r="DS35" s="621"/>
      <c r="DT35" s="621"/>
      <c r="DU35" s="621"/>
      <c r="DV35" s="622"/>
      <c r="DW35" s="611">
        <v>0.3</v>
      </c>
      <c r="DX35" s="623"/>
      <c r="DY35" s="623"/>
      <c r="DZ35" s="623"/>
      <c r="EA35" s="623"/>
      <c r="EB35" s="623"/>
      <c r="EC35" s="635"/>
    </row>
    <row r="36" spans="2:133" ht="11.25" customHeight="1" x14ac:dyDescent="0.15">
      <c r="B36" s="605" t="s">
        <v>314</v>
      </c>
      <c r="C36" s="606"/>
      <c r="D36" s="606"/>
      <c r="E36" s="606"/>
      <c r="F36" s="606"/>
      <c r="G36" s="606"/>
      <c r="H36" s="606"/>
      <c r="I36" s="606"/>
      <c r="J36" s="606"/>
      <c r="K36" s="606"/>
      <c r="L36" s="606"/>
      <c r="M36" s="606"/>
      <c r="N36" s="606"/>
      <c r="O36" s="606"/>
      <c r="P36" s="606"/>
      <c r="Q36" s="607"/>
      <c r="R36" s="608">
        <v>470581</v>
      </c>
      <c r="S36" s="609"/>
      <c r="T36" s="609"/>
      <c r="U36" s="609"/>
      <c r="V36" s="609"/>
      <c r="W36" s="609"/>
      <c r="X36" s="609"/>
      <c r="Y36" s="610"/>
      <c r="Z36" s="646">
        <v>3.4</v>
      </c>
      <c r="AA36" s="646"/>
      <c r="AB36" s="646"/>
      <c r="AC36" s="646"/>
      <c r="AD36" s="647" t="s">
        <v>122</v>
      </c>
      <c r="AE36" s="647"/>
      <c r="AF36" s="647"/>
      <c r="AG36" s="647"/>
      <c r="AH36" s="647"/>
      <c r="AI36" s="647"/>
      <c r="AJ36" s="647"/>
      <c r="AK36" s="647"/>
      <c r="AL36" s="611" t="s">
        <v>122</v>
      </c>
      <c r="AM36" s="612"/>
      <c r="AN36" s="612"/>
      <c r="AO36" s="648"/>
      <c r="AP36" s="206"/>
      <c r="AQ36" s="657" t="s">
        <v>315</v>
      </c>
      <c r="AR36" s="658"/>
      <c r="AS36" s="658"/>
      <c r="AT36" s="658"/>
      <c r="AU36" s="658"/>
      <c r="AV36" s="658"/>
      <c r="AW36" s="658"/>
      <c r="AX36" s="658"/>
      <c r="AY36" s="659"/>
      <c r="AZ36" s="660">
        <v>1257277</v>
      </c>
      <c r="BA36" s="661"/>
      <c r="BB36" s="661"/>
      <c r="BC36" s="661"/>
      <c r="BD36" s="661"/>
      <c r="BE36" s="661"/>
      <c r="BF36" s="662"/>
      <c r="BG36" s="663" t="s">
        <v>316</v>
      </c>
      <c r="BH36" s="664"/>
      <c r="BI36" s="664"/>
      <c r="BJ36" s="664"/>
      <c r="BK36" s="664"/>
      <c r="BL36" s="664"/>
      <c r="BM36" s="664"/>
      <c r="BN36" s="664"/>
      <c r="BO36" s="664"/>
      <c r="BP36" s="664"/>
      <c r="BQ36" s="664"/>
      <c r="BR36" s="664"/>
      <c r="BS36" s="664"/>
      <c r="BT36" s="664"/>
      <c r="BU36" s="665"/>
      <c r="BV36" s="660">
        <v>52422</v>
      </c>
      <c r="BW36" s="661"/>
      <c r="BX36" s="661"/>
      <c r="BY36" s="661"/>
      <c r="BZ36" s="661"/>
      <c r="CA36" s="661"/>
      <c r="CB36" s="662"/>
      <c r="CD36" s="605" t="s">
        <v>317</v>
      </c>
      <c r="CE36" s="606"/>
      <c r="CF36" s="606"/>
      <c r="CG36" s="606"/>
      <c r="CH36" s="606"/>
      <c r="CI36" s="606"/>
      <c r="CJ36" s="606"/>
      <c r="CK36" s="606"/>
      <c r="CL36" s="606"/>
      <c r="CM36" s="606"/>
      <c r="CN36" s="606"/>
      <c r="CO36" s="606"/>
      <c r="CP36" s="606"/>
      <c r="CQ36" s="607"/>
      <c r="CR36" s="608">
        <v>1554820</v>
      </c>
      <c r="CS36" s="609"/>
      <c r="CT36" s="609"/>
      <c r="CU36" s="609"/>
      <c r="CV36" s="609"/>
      <c r="CW36" s="609"/>
      <c r="CX36" s="609"/>
      <c r="CY36" s="610"/>
      <c r="CZ36" s="611">
        <v>11.7</v>
      </c>
      <c r="DA36" s="623"/>
      <c r="DB36" s="623"/>
      <c r="DC36" s="624"/>
      <c r="DD36" s="614">
        <v>906239</v>
      </c>
      <c r="DE36" s="609"/>
      <c r="DF36" s="609"/>
      <c r="DG36" s="609"/>
      <c r="DH36" s="609"/>
      <c r="DI36" s="609"/>
      <c r="DJ36" s="609"/>
      <c r="DK36" s="610"/>
      <c r="DL36" s="614">
        <v>505501</v>
      </c>
      <c r="DM36" s="609"/>
      <c r="DN36" s="609"/>
      <c r="DO36" s="609"/>
      <c r="DP36" s="609"/>
      <c r="DQ36" s="609"/>
      <c r="DR36" s="609"/>
      <c r="DS36" s="609"/>
      <c r="DT36" s="609"/>
      <c r="DU36" s="609"/>
      <c r="DV36" s="610"/>
      <c r="DW36" s="611">
        <v>7.1</v>
      </c>
      <c r="DX36" s="623"/>
      <c r="DY36" s="623"/>
      <c r="DZ36" s="623"/>
      <c r="EA36" s="623"/>
      <c r="EB36" s="623"/>
      <c r="EC36" s="635"/>
    </row>
    <row r="37" spans="2:133" ht="11.25" customHeight="1" x14ac:dyDescent="0.15">
      <c r="B37" s="605" t="s">
        <v>318</v>
      </c>
      <c r="C37" s="606"/>
      <c r="D37" s="606"/>
      <c r="E37" s="606"/>
      <c r="F37" s="606"/>
      <c r="G37" s="606"/>
      <c r="H37" s="606"/>
      <c r="I37" s="606"/>
      <c r="J37" s="606"/>
      <c r="K37" s="606"/>
      <c r="L37" s="606"/>
      <c r="M37" s="606"/>
      <c r="N37" s="606"/>
      <c r="O37" s="606"/>
      <c r="P37" s="606"/>
      <c r="Q37" s="607"/>
      <c r="R37" s="608">
        <v>239696</v>
      </c>
      <c r="S37" s="609"/>
      <c r="T37" s="609"/>
      <c r="U37" s="609"/>
      <c r="V37" s="609"/>
      <c r="W37" s="609"/>
      <c r="X37" s="609"/>
      <c r="Y37" s="610"/>
      <c r="Z37" s="646">
        <v>1.7</v>
      </c>
      <c r="AA37" s="646"/>
      <c r="AB37" s="646"/>
      <c r="AC37" s="646"/>
      <c r="AD37" s="647">
        <v>349</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163198</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52422</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437061</v>
      </c>
      <c r="CS37" s="621"/>
      <c r="CT37" s="621"/>
      <c r="CU37" s="621"/>
      <c r="CV37" s="621"/>
      <c r="CW37" s="621"/>
      <c r="CX37" s="621"/>
      <c r="CY37" s="622"/>
      <c r="CZ37" s="611">
        <v>3.3</v>
      </c>
      <c r="DA37" s="623"/>
      <c r="DB37" s="623"/>
      <c r="DC37" s="624"/>
      <c r="DD37" s="614">
        <v>422061</v>
      </c>
      <c r="DE37" s="621"/>
      <c r="DF37" s="621"/>
      <c r="DG37" s="621"/>
      <c r="DH37" s="621"/>
      <c r="DI37" s="621"/>
      <c r="DJ37" s="621"/>
      <c r="DK37" s="622"/>
      <c r="DL37" s="614">
        <v>310000</v>
      </c>
      <c r="DM37" s="621"/>
      <c r="DN37" s="621"/>
      <c r="DO37" s="621"/>
      <c r="DP37" s="621"/>
      <c r="DQ37" s="621"/>
      <c r="DR37" s="621"/>
      <c r="DS37" s="621"/>
      <c r="DT37" s="621"/>
      <c r="DU37" s="621"/>
      <c r="DV37" s="622"/>
      <c r="DW37" s="611">
        <v>4.4000000000000004</v>
      </c>
      <c r="DX37" s="623"/>
      <c r="DY37" s="623"/>
      <c r="DZ37" s="623"/>
      <c r="EA37" s="623"/>
      <c r="EB37" s="623"/>
      <c r="EC37" s="635"/>
    </row>
    <row r="38" spans="2:133" ht="11.25" customHeight="1" x14ac:dyDescent="0.15">
      <c r="B38" s="605" t="s">
        <v>322</v>
      </c>
      <c r="C38" s="606"/>
      <c r="D38" s="606"/>
      <c r="E38" s="606"/>
      <c r="F38" s="606"/>
      <c r="G38" s="606"/>
      <c r="H38" s="606"/>
      <c r="I38" s="606"/>
      <c r="J38" s="606"/>
      <c r="K38" s="606"/>
      <c r="L38" s="606"/>
      <c r="M38" s="606"/>
      <c r="N38" s="606"/>
      <c r="O38" s="606"/>
      <c r="P38" s="606"/>
      <c r="Q38" s="607"/>
      <c r="R38" s="608">
        <v>638600</v>
      </c>
      <c r="S38" s="609"/>
      <c r="T38" s="609"/>
      <c r="U38" s="609"/>
      <c r="V38" s="609"/>
      <c r="W38" s="609"/>
      <c r="X38" s="609"/>
      <c r="Y38" s="610"/>
      <c r="Z38" s="646">
        <v>4.5999999999999996</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92885</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2845</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1149950</v>
      </c>
      <c r="CS38" s="609"/>
      <c r="CT38" s="609"/>
      <c r="CU38" s="609"/>
      <c r="CV38" s="609"/>
      <c r="CW38" s="609"/>
      <c r="CX38" s="609"/>
      <c r="CY38" s="610"/>
      <c r="CZ38" s="611">
        <v>8.6</v>
      </c>
      <c r="DA38" s="623"/>
      <c r="DB38" s="623"/>
      <c r="DC38" s="624"/>
      <c r="DD38" s="614">
        <v>965703</v>
      </c>
      <c r="DE38" s="609"/>
      <c r="DF38" s="609"/>
      <c r="DG38" s="609"/>
      <c r="DH38" s="609"/>
      <c r="DI38" s="609"/>
      <c r="DJ38" s="609"/>
      <c r="DK38" s="610"/>
      <c r="DL38" s="614">
        <v>765167</v>
      </c>
      <c r="DM38" s="609"/>
      <c r="DN38" s="609"/>
      <c r="DO38" s="609"/>
      <c r="DP38" s="609"/>
      <c r="DQ38" s="609"/>
      <c r="DR38" s="609"/>
      <c r="DS38" s="609"/>
      <c r="DT38" s="609"/>
      <c r="DU38" s="609"/>
      <c r="DV38" s="610"/>
      <c r="DW38" s="611">
        <v>10.8</v>
      </c>
      <c r="DX38" s="623"/>
      <c r="DY38" s="623"/>
      <c r="DZ38" s="623"/>
      <c r="EA38" s="623"/>
      <c r="EB38" s="623"/>
      <c r="EC38" s="635"/>
    </row>
    <row r="39" spans="2:133" ht="11.25" customHeight="1" x14ac:dyDescent="0.15">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14442</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4545</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1559435</v>
      </c>
      <c r="CS39" s="621"/>
      <c r="CT39" s="621"/>
      <c r="CU39" s="621"/>
      <c r="CV39" s="621"/>
      <c r="CW39" s="621"/>
      <c r="CX39" s="621"/>
      <c r="CY39" s="622"/>
      <c r="CZ39" s="611">
        <v>11.7</v>
      </c>
      <c r="DA39" s="623"/>
      <c r="DB39" s="623"/>
      <c r="DC39" s="624"/>
      <c r="DD39" s="614">
        <v>389161</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330</v>
      </c>
      <c r="C40" s="606"/>
      <c r="D40" s="606"/>
      <c r="E40" s="606"/>
      <c r="F40" s="606"/>
      <c r="G40" s="606"/>
      <c r="H40" s="606"/>
      <c r="I40" s="606"/>
      <c r="J40" s="606"/>
      <c r="K40" s="606"/>
      <c r="L40" s="606"/>
      <c r="M40" s="606"/>
      <c r="N40" s="606"/>
      <c r="O40" s="606"/>
      <c r="P40" s="606"/>
      <c r="Q40" s="607"/>
      <c r="R40" s="608">
        <v>18500</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02"/>
      <c r="BM40" s="606" t="s">
        <v>333</v>
      </c>
      <c r="BN40" s="606"/>
      <c r="BO40" s="606"/>
      <c r="BP40" s="606"/>
      <c r="BQ40" s="606"/>
      <c r="BR40" s="606"/>
      <c r="BS40" s="606"/>
      <c r="BT40" s="606"/>
      <c r="BU40" s="607"/>
      <c r="BV40" s="608">
        <v>107</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t="s">
        <v>122</v>
      </c>
      <c r="CS40" s="609"/>
      <c r="CT40" s="609"/>
      <c r="CU40" s="609"/>
      <c r="CV40" s="609"/>
      <c r="CW40" s="609"/>
      <c r="CX40" s="609"/>
      <c r="CY40" s="610"/>
      <c r="CZ40" s="611" t="s">
        <v>122</v>
      </c>
      <c r="DA40" s="623"/>
      <c r="DB40" s="623"/>
      <c r="DC40" s="624"/>
      <c r="DD40" s="614" t="s">
        <v>122</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15">
      <c r="B41" s="589" t="s">
        <v>335</v>
      </c>
      <c r="C41" s="590"/>
      <c r="D41" s="590"/>
      <c r="E41" s="590"/>
      <c r="F41" s="590"/>
      <c r="G41" s="590"/>
      <c r="H41" s="590"/>
      <c r="I41" s="590"/>
      <c r="J41" s="590"/>
      <c r="K41" s="590"/>
      <c r="L41" s="590"/>
      <c r="M41" s="590"/>
      <c r="N41" s="590"/>
      <c r="O41" s="590"/>
      <c r="P41" s="590"/>
      <c r="Q41" s="591"/>
      <c r="R41" s="592">
        <v>13899960</v>
      </c>
      <c r="S41" s="633"/>
      <c r="T41" s="633"/>
      <c r="U41" s="633"/>
      <c r="V41" s="633"/>
      <c r="W41" s="633"/>
      <c r="X41" s="633"/>
      <c r="Y41" s="636"/>
      <c r="Z41" s="637">
        <v>100</v>
      </c>
      <c r="AA41" s="637"/>
      <c r="AB41" s="637"/>
      <c r="AC41" s="637"/>
      <c r="AD41" s="638">
        <v>7061291</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217378</v>
      </c>
      <c r="BA41" s="609"/>
      <c r="BB41" s="609"/>
      <c r="BC41" s="609"/>
      <c r="BD41" s="621"/>
      <c r="BE41" s="621"/>
      <c r="BF41" s="644"/>
      <c r="BG41" s="649"/>
      <c r="BH41" s="650"/>
      <c r="BI41" s="650"/>
      <c r="BJ41" s="650"/>
      <c r="BK41" s="650"/>
      <c r="BL41" s="202"/>
      <c r="BM41" s="606" t="s">
        <v>337</v>
      </c>
      <c r="BN41" s="606"/>
      <c r="BO41" s="606"/>
      <c r="BP41" s="606"/>
      <c r="BQ41" s="606"/>
      <c r="BR41" s="606"/>
      <c r="BS41" s="606"/>
      <c r="BT41" s="606"/>
      <c r="BU41" s="607"/>
      <c r="BV41" s="608">
        <v>1</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339</v>
      </c>
      <c r="AR42" s="654"/>
      <c r="AS42" s="654"/>
      <c r="AT42" s="654"/>
      <c r="AU42" s="654"/>
      <c r="AV42" s="654"/>
      <c r="AW42" s="654"/>
      <c r="AX42" s="654"/>
      <c r="AY42" s="655"/>
      <c r="AZ42" s="592">
        <v>769374</v>
      </c>
      <c r="BA42" s="633"/>
      <c r="BB42" s="633"/>
      <c r="BC42" s="633"/>
      <c r="BD42" s="593"/>
      <c r="BE42" s="593"/>
      <c r="BF42" s="656"/>
      <c r="BG42" s="651"/>
      <c r="BH42" s="652"/>
      <c r="BI42" s="652"/>
      <c r="BJ42" s="652"/>
      <c r="BK42" s="652"/>
      <c r="BL42" s="203"/>
      <c r="BM42" s="590" t="s">
        <v>340</v>
      </c>
      <c r="BN42" s="590"/>
      <c r="BO42" s="590"/>
      <c r="BP42" s="590"/>
      <c r="BQ42" s="590"/>
      <c r="BR42" s="590"/>
      <c r="BS42" s="590"/>
      <c r="BT42" s="590"/>
      <c r="BU42" s="591"/>
      <c r="BV42" s="592">
        <v>388</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1040005</v>
      </c>
      <c r="CS42" s="621"/>
      <c r="CT42" s="621"/>
      <c r="CU42" s="621"/>
      <c r="CV42" s="621"/>
      <c r="CW42" s="621"/>
      <c r="CX42" s="621"/>
      <c r="CY42" s="622"/>
      <c r="CZ42" s="611">
        <v>7.8</v>
      </c>
      <c r="DA42" s="623"/>
      <c r="DB42" s="623"/>
      <c r="DC42" s="624"/>
      <c r="DD42" s="614">
        <v>77046</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342</v>
      </c>
      <c r="CD43" s="605" t="s">
        <v>343</v>
      </c>
      <c r="CE43" s="606"/>
      <c r="CF43" s="606"/>
      <c r="CG43" s="606"/>
      <c r="CH43" s="606"/>
      <c r="CI43" s="606"/>
      <c r="CJ43" s="606"/>
      <c r="CK43" s="606"/>
      <c r="CL43" s="606"/>
      <c r="CM43" s="606"/>
      <c r="CN43" s="606"/>
      <c r="CO43" s="606"/>
      <c r="CP43" s="606"/>
      <c r="CQ43" s="607"/>
      <c r="CR43" s="608">
        <v>33069</v>
      </c>
      <c r="CS43" s="621"/>
      <c r="CT43" s="621"/>
      <c r="CU43" s="621"/>
      <c r="CV43" s="621"/>
      <c r="CW43" s="621"/>
      <c r="CX43" s="621"/>
      <c r="CY43" s="622"/>
      <c r="CZ43" s="611">
        <v>0.2</v>
      </c>
      <c r="DA43" s="623"/>
      <c r="DB43" s="623"/>
      <c r="DC43" s="624"/>
      <c r="DD43" s="614">
        <v>28369</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1040005</v>
      </c>
      <c r="CS44" s="609"/>
      <c r="CT44" s="609"/>
      <c r="CU44" s="609"/>
      <c r="CV44" s="609"/>
      <c r="CW44" s="609"/>
      <c r="CX44" s="609"/>
      <c r="CY44" s="610"/>
      <c r="CZ44" s="611">
        <v>7.8</v>
      </c>
      <c r="DA44" s="612"/>
      <c r="DB44" s="612"/>
      <c r="DC44" s="613"/>
      <c r="DD44" s="614">
        <v>77046</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591281</v>
      </c>
      <c r="CS45" s="621"/>
      <c r="CT45" s="621"/>
      <c r="CU45" s="621"/>
      <c r="CV45" s="621"/>
      <c r="CW45" s="621"/>
      <c r="CX45" s="621"/>
      <c r="CY45" s="622"/>
      <c r="CZ45" s="611">
        <v>4.4000000000000004</v>
      </c>
      <c r="DA45" s="623"/>
      <c r="DB45" s="623"/>
      <c r="DC45" s="624"/>
      <c r="DD45" s="614">
        <v>17156</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348</v>
      </c>
      <c r="CG46" s="606"/>
      <c r="CH46" s="606"/>
      <c r="CI46" s="606"/>
      <c r="CJ46" s="606"/>
      <c r="CK46" s="606"/>
      <c r="CL46" s="606"/>
      <c r="CM46" s="606"/>
      <c r="CN46" s="606"/>
      <c r="CO46" s="606"/>
      <c r="CP46" s="606"/>
      <c r="CQ46" s="607"/>
      <c r="CR46" s="608">
        <v>436117</v>
      </c>
      <c r="CS46" s="609"/>
      <c r="CT46" s="609"/>
      <c r="CU46" s="609"/>
      <c r="CV46" s="609"/>
      <c r="CW46" s="609"/>
      <c r="CX46" s="609"/>
      <c r="CY46" s="610"/>
      <c r="CZ46" s="611">
        <v>3.3</v>
      </c>
      <c r="DA46" s="612"/>
      <c r="DB46" s="612"/>
      <c r="DC46" s="613"/>
      <c r="DD46" s="614">
        <v>59695</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349</v>
      </c>
      <c r="CG47" s="606"/>
      <c r="CH47" s="606"/>
      <c r="CI47" s="606"/>
      <c r="CJ47" s="606"/>
      <c r="CK47" s="606"/>
      <c r="CL47" s="606"/>
      <c r="CM47" s="606"/>
      <c r="CN47" s="606"/>
      <c r="CO47" s="606"/>
      <c r="CP47" s="606"/>
      <c r="CQ47" s="607"/>
      <c r="CR47" s="608" t="s">
        <v>122</v>
      </c>
      <c r="CS47" s="621"/>
      <c r="CT47" s="621"/>
      <c r="CU47" s="621"/>
      <c r="CV47" s="621"/>
      <c r="CW47" s="621"/>
      <c r="CX47" s="621"/>
      <c r="CY47" s="622"/>
      <c r="CZ47" s="611" t="s">
        <v>122</v>
      </c>
      <c r="DA47" s="623"/>
      <c r="DB47" s="623"/>
      <c r="DC47" s="624"/>
      <c r="DD47" s="614" t="s">
        <v>122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351</v>
      </c>
      <c r="CE49" s="590"/>
      <c r="CF49" s="590"/>
      <c r="CG49" s="590"/>
      <c r="CH49" s="590"/>
      <c r="CI49" s="590"/>
      <c r="CJ49" s="590"/>
      <c r="CK49" s="590"/>
      <c r="CL49" s="590"/>
      <c r="CM49" s="590"/>
      <c r="CN49" s="590"/>
      <c r="CO49" s="590"/>
      <c r="CP49" s="590"/>
      <c r="CQ49" s="591"/>
      <c r="CR49" s="592">
        <v>13311778</v>
      </c>
      <c r="CS49" s="593"/>
      <c r="CT49" s="593"/>
      <c r="CU49" s="593"/>
      <c r="CV49" s="593"/>
      <c r="CW49" s="593"/>
      <c r="CX49" s="593"/>
      <c r="CY49" s="594"/>
      <c r="CZ49" s="595">
        <v>100</v>
      </c>
      <c r="DA49" s="596"/>
      <c r="DB49" s="596"/>
      <c r="DC49" s="597"/>
      <c r="DD49" s="598">
        <v>8127784</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A7bsr6caQtvTBzAVdyKQKJ5BFPGPRhsGTyvCKiUGYdLkO8wW9rR55FeCfesLVJ4CBFYxBxmvXr45azwuaFGndQ==" saltValue="8SiYjpYMXxJX3ddL0cAKb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A2" sqref="A2:BI2"/>
    </sheetView>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15">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7"/>
    </row>
    <row r="6" spans="1:131" s="218"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15">
      <c r="A7" s="219">
        <v>1</v>
      </c>
      <c r="B7" s="1034" t="s">
        <v>374</v>
      </c>
      <c r="C7" s="1035"/>
      <c r="D7" s="1035"/>
      <c r="E7" s="1035"/>
      <c r="F7" s="1035"/>
      <c r="G7" s="1035"/>
      <c r="H7" s="1035"/>
      <c r="I7" s="1035"/>
      <c r="J7" s="1035"/>
      <c r="K7" s="1035"/>
      <c r="L7" s="1035"/>
      <c r="M7" s="1035"/>
      <c r="N7" s="1035"/>
      <c r="O7" s="1035"/>
      <c r="P7" s="1036"/>
      <c r="Q7" s="1089">
        <v>13907</v>
      </c>
      <c r="R7" s="1090"/>
      <c r="S7" s="1090"/>
      <c r="T7" s="1090"/>
      <c r="U7" s="1090"/>
      <c r="V7" s="1090">
        <v>13318</v>
      </c>
      <c r="W7" s="1090"/>
      <c r="X7" s="1090"/>
      <c r="Y7" s="1090"/>
      <c r="Z7" s="1090"/>
      <c r="AA7" s="1090">
        <v>588</v>
      </c>
      <c r="AB7" s="1090"/>
      <c r="AC7" s="1090"/>
      <c r="AD7" s="1090"/>
      <c r="AE7" s="1091"/>
      <c r="AF7" s="1092">
        <v>586</v>
      </c>
      <c r="AG7" s="1093"/>
      <c r="AH7" s="1093"/>
      <c r="AI7" s="1093"/>
      <c r="AJ7" s="1094"/>
      <c r="AK7" s="1095">
        <v>8</v>
      </c>
      <c r="AL7" s="1096"/>
      <c r="AM7" s="1096"/>
      <c r="AN7" s="1096"/>
      <c r="AO7" s="1096"/>
      <c r="AP7" s="1096">
        <v>9940</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t="s">
        <v>568</v>
      </c>
      <c r="BT7" s="1087"/>
      <c r="BU7" s="1087"/>
      <c r="BV7" s="1087"/>
      <c r="BW7" s="1087"/>
      <c r="BX7" s="1087"/>
      <c r="BY7" s="1087"/>
      <c r="BZ7" s="1087"/>
      <c r="CA7" s="1087"/>
      <c r="CB7" s="1087"/>
      <c r="CC7" s="1087"/>
      <c r="CD7" s="1087"/>
      <c r="CE7" s="1087"/>
      <c r="CF7" s="1087"/>
      <c r="CG7" s="1099"/>
      <c r="CH7" s="1083">
        <v>17</v>
      </c>
      <c r="CI7" s="1084"/>
      <c r="CJ7" s="1084"/>
      <c r="CK7" s="1084"/>
      <c r="CL7" s="1085"/>
      <c r="CM7" s="1083">
        <v>1545</v>
      </c>
      <c r="CN7" s="1084"/>
      <c r="CO7" s="1084"/>
      <c r="CP7" s="1084"/>
      <c r="CQ7" s="1085"/>
      <c r="CR7" s="1083">
        <v>1</v>
      </c>
      <c r="CS7" s="1084"/>
      <c r="CT7" s="1084"/>
      <c r="CU7" s="1084"/>
      <c r="CV7" s="1085"/>
      <c r="CW7" s="1083">
        <v>5</v>
      </c>
      <c r="CX7" s="1084"/>
      <c r="CY7" s="1084"/>
      <c r="CZ7" s="1084"/>
      <c r="DA7" s="1085"/>
      <c r="DB7" s="1083" t="s">
        <v>551</v>
      </c>
      <c r="DC7" s="1084"/>
      <c r="DD7" s="1084"/>
      <c r="DE7" s="1084"/>
      <c r="DF7" s="1085"/>
      <c r="DG7" s="1083" t="s">
        <v>551</v>
      </c>
      <c r="DH7" s="1084"/>
      <c r="DI7" s="1084"/>
      <c r="DJ7" s="1084"/>
      <c r="DK7" s="1085"/>
      <c r="DL7" s="1083" t="s">
        <v>551</v>
      </c>
      <c r="DM7" s="1084"/>
      <c r="DN7" s="1084"/>
      <c r="DO7" s="1084"/>
      <c r="DP7" s="1085"/>
      <c r="DQ7" s="1083" t="s">
        <v>551</v>
      </c>
      <c r="DR7" s="1084"/>
      <c r="DS7" s="1084"/>
      <c r="DT7" s="1084"/>
      <c r="DU7" s="1085"/>
      <c r="DV7" s="1086"/>
      <c r="DW7" s="1087"/>
      <c r="DX7" s="1087"/>
      <c r="DY7" s="1087"/>
      <c r="DZ7" s="1088"/>
      <c r="EA7" s="217"/>
    </row>
    <row r="8" spans="1:131" s="218" customFormat="1" ht="26.25" customHeight="1" x14ac:dyDescent="0.15">
      <c r="A8" s="221">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7"/>
    </row>
    <row r="9" spans="1:131" s="218" customFormat="1" ht="26.25" customHeight="1" x14ac:dyDescent="0.15">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7"/>
    </row>
    <row r="10" spans="1:131" s="218" customFormat="1" ht="26.25" customHeight="1" x14ac:dyDescent="0.15">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7"/>
    </row>
    <row r="11" spans="1:131" s="218" customFormat="1" ht="26.25" customHeight="1" x14ac:dyDescent="0.15">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15">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15">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15">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15">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15">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15">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15">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15">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15">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15">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
      <c r="A23" s="223" t="s">
        <v>376</v>
      </c>
      <c r="B23" s="924" t="s">
        <v>377</v>
      </c>
      <c r="C23" s="925"/>
      <c r="D23" s="925"/>
      <c r="E23" s="925"/>
      <c r="F23" s="925"/>
      <c r="G23" s="925"/>
      <c r="H23" s="925"/>
      <c r="I23" s="925"/>
      <c r="J23" s="925"/>
      <c r="K23" s="925"/>
      <c r="L23" s="925"/>
      <c r="M23" s="925"/>
      <c r="N23" s="925"/>
      <c r="O23" s="925"/>
      <c r="P23" s="935"/>
      <c r="Q23" s="1054">
        <v>13907</v>
      </c>
      <c r="R23" s="1048"/>
      <c r="S23" s="1048"/>
      <c r="T23" s="1048"/>
      <c r="U23" s="1048"/>
      <c r="V23" s="1048">
        <v>13318</v>
      </c>
      <c r="W23" s="1048"/>
      <c r="X23" s="1048"/>
      <c r="Y23" s="1048"/>
      <c r="Z23" s="1048"/>
      <c r="AA23" s="1048">
        <v>588</v>
      </c>
      <c r="AB23" s="1048"/>
      <c r="AC23" s="1048"/>
      <c r="AD23" s="1048"/>
      <c r="AE23" s="1055"/>
      <c r="AF23" s="1056">
        <v>586</v>
      </c>
      <c r="AG23" s="1048"/>
      <c r="AH23" s="1048"/>
      <c r="AI23" s="1048"/>
      <c r="AJ23" s="1057"/>
      <c r="AK23" s="1058"/>
      <c r="AL23" s="1059"/>
      <c r="AM23" s="1059"/>
      <c r="AN23" s="1059"/>
      <c r="AO23" s="1059"/>
      <c r="AP23" s="1048"/>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15">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357</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364</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5">
        <v>1</v>
      </c>
      <c r="B28" s="1034" t="s">
        <v>388</v>
      </c>
      <c r="C28" s="1035"/>
      <c r="D28" s="1035"/>
      <c r="E28" s="1035"/>
      <c r="F28" s="1035"/>
      <c r="G28" s="1035"/>
      <c r="H28" s="1035"/>
      <c r="I28" s="1035"/>
      <c r="J28" s="1035"/>
      <c r="K28" s="1035"/>
      <c r="L28" s="1035"/>
      <c r="M28" s="1035"/>
      <c r="N28" s="1035"/>
      <c r="O28" s="1035"/>
      <c r="P28" s="1036"/>
      <c r="Q28" s="1037">
        <v>2617</v>
      </c>
      <c r="R28" s="1038"/>
      <c r="S28" s="1038"/>
      <c r="T28" s="1038"/>
      <c r="U28" s="1038"/>
      <c r="V28" s="1038">
        <v>2565</v>
      </c>
      <c r="W28" s="1038"/>
      <c r="X28" s="1038"/>
      <c r="Y28" s="1038"/>
      <c r="Z28" s="1038"/>
      <c r="AA28" s="1038">
        <v>52</v>
      </c>
      <c r="AB28" s="1038"/>
      <c r="AC28" s="1038"/>
      <c r="AD28" s="1038"/>
      <c r="AE28" s="1039"/>
      <c r="AF28" s="1040">
        <v>52</v>
      </c>
      <c r="AG28" s="1038"/>
      <c r="AH28" s="1038"/>
      <c r="AI28" s="1038"/>
      <c r="AJ28" s="1041"/>
      <c r="AK28" s="1029">
        <v>217</v>
      </c>
      <c r="AL28" s="1030"/>
      <c r="AM28" s="1030"/>
      <c r="AN28" s="1030"/>
      <c r="AO28" s="1030"/>
      <c r="AP28" s="1030" t="s">
        <v>551</v>
      </c>
      <c r="AQ28" s="1030"/>
      <c r="AR28" s="1030"/>
      <c r="AS28" s="1030"/>
      <c r="AT28" s="1030"/>
      <c r="AU28" s="1030" t="s">
        <v>551</v>
      </c>
      <c r="AV28" s="1030"/>
      <c r="AW28" s="1030"/>
      <c r="AX28" s="1030"/>
      <c r="AY28" s="1030"/>
      <c r="AZ28" s="1031" t="s">
        <v>551</v>
      </c>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5">
        <v>2</v>
      </c>
      <c r="B29" s="1017" t="s">
        <v>389</v>
      </c>
      <c r="C29" s="1018"/>
      <c r="D29" s="1018"/>
      <c r="E29" s="1018"/>
      <c r="F29" s="1018"/>
      <c r="G29" s="1018"/>
      <c r="H29" s="1018"/>
      <c r="I29" s="1018"/>
      <c r="J29" s="1018"/>
      <c r="K29" s="1018"/>
      <c r="L29" s="1018"/>
      <c r="M29" s="1018"/>
      <c r="N29" s="1018"/>
      <c r="O29" s="1018"/>
      <c r="P29" s="1019"/>
      <c r="Q29" s="1025">
        <v>2902</v>
      </c>
      <c r="R29" s="1026"/>
      <c r="S29" s="1026"/>
      <c r="T29" s="1026"/>
      <c r="U29" s="1026"/>
      <c r="V29" s="1026">
        <v>2770</v>
      </c>
      <c r="W29" s="1026"/>
      <c r="X29" s="1026"/>
      <c r="Y29" s="1026"/>
      <c r="Z29" s="1026"/>
      <c r="AA29" s="1026">
        <v>132</v>
      </c>
      <c r="AB29" s="1026"/>
      <c r="AC29" s="1026"/>
      <c r="AD29" s="1026"/>
      <c r="AE29" s="1027"/>
      <c r="AF29" s="1022">
        <v>132</v>
      </c>
      <c r="AG29" s="1023"/>
      <c r="AH29" s="1023"/>
      <c r="AI29" s="1023"/>
      <c r="AJ29" s="1024"/>
      <c r="AK29" s="967">
        <v>428</v>
      </c>
      <c r="AL29" s="958"/>
      <c r="AM29" s="958"/>
      <c r="AN29" s="958"/>
      <c r="AO29" s="958"/>
      <c r="AP29" s="958" t="s">
        <v>551</v>
      </c>
      <c r="AQ29" s="958"/>
      <c r="AR29" s="958"/>
      <c r="AS29" s="958"/>
      <c r="AT29" s="958"/>
      <c r="AU29" s="958" t="s">
        <v>551</v>
      </c>
      <c r="AV29" s="958"/>
      <c r="AW29" s="958"/>
      <c r="AX29" s="958"/>
      <c r="AY29" s="958"/>
      <c r="AZ29" s="1028" t="s">
        <v>551</v>
      </c>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5">
        <v>3</v>
      </c>
      <c r="B30" s="1017" t="s">
        <v>390</v>
      </c>
      <c r="C30" s="1018"/>
      <c r="D30" s="1018"/>
      <c r="E30" s="1018"/>
      <c r="F30" s="1018"/>
      <c r="G30" s="1018"/>
      <c r="H30" s="1018"/>
      <c r="I30" s="1018"/>
      <c r="J30" s="1018"/>
      <c r="K30" s="1018"/>
      <c r="L30" s="1018"/>
      <c r="M30" s="1018"/>
      <c r="N30" s="1018"/>
      <c r="O30" s="1018"/>
      <c r="P30" s="1019"/>
      <c r="Q30" s="1025">
        <v>632</v>
      </c>
      <c r="R30" s="1026"/>
      <c r="S30" s="1026"/>
      <c r="T30" s="1026"/>
      <c r="U30" s="1026"/>
      <c r="V30" s="1026">
        <v>626</v>
      </c>
      <c r="W30" s="1026"/>
      <c r="X30" s="1026"/>
      <c r="Y30" s="1026"/>
      <c r="Z30" s="1026"/>
      <c r="AA30" s="1026">
        <v>6</v>
      </c>
      <c r="AB30" s="1026"/>
      <c r="AC30" s="1026"/>
      <c r="AD30" s="1026"/>
      <c r="AE30" s="1027"/>
      <c r="AF30" s="1022">
        <v>6</v>
      </c>
      <c r="AG30" s="1023"/>
      <c r="AH30" s="1023"/>
      <c r="AI30" s="1023"/>
      <c r="AJ30" s="1024"/>
      <c r="AK30" s="967">
        <v>344</v>
      </c>
      <c r="AL30" s="958"/>
      <c r="AM30" s="958"/>
      <c r="AN30" s="958"/>
      <c r="AO30" s="958"/>
      <c r="AP30" s="958" t="s">
        <v>551</v>
      </c>
      <c r="AQ30" s="958"/>
      <c r="AR30" s="958"/>
      <c r="AS30" s="958"/>
      <c r="AT30" s="958"/>
      <c r="AU30" s="958" t="s">
        <v>551</v>
      </c>
      <c r="AV30" s="958"/>
      <c r="AW30" s="958"/>
      <c r="AX30" s="958"/>
      <c r="AY30" s="958"/>
      <c r="AZ30" s="1028" t="s">
        <v>551</v>
      </c>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5">
        <v>4</v>
      </c>
      <c r="B31" s="1017" t="s">
        <v>391</v>
      </c>
      <c r="C31" s="1018"/>
      <c r="D31" s="1018"/>
      <c r="E31" s="1018"/>
      <c r="F31" s="1018"/>
      <c r="G31" s="1018"/>
      <c r="H31" s="1018"/>
      <c r="I31" s="1018"/>
      <c r="J31" s="1018"/>
      <c r="K31" s="1018"/>
      <c r="L31" s="1018"/>
      <c r="M31" s="1018"/>
      <c r="N31" s="1018"/>
      <c r="O31" s="1018"/>
      <c r="P31" s="1019"/>
      <c r="Q31" s="1025">
        <v>1108</v>
      </c>
      <c r="R31" s="1026"/>
      <c r="S31" s="1026"/>
      <c r="T31" s="1026"/>
      <c r="U31" s="1026"/>
      <c r="V31" s="1026">
        <v>1011</v>
      </c>
      <c r="W31" s="1026"/>
      <c r="X31" s="1026"/>
      <c r="Y31" s="1026"/>
      <c r="Z31" s="1026"/>
      <c r="AA31" s="1026">
        <v>97</v>
      </c>
      <c r="AB31" s="1026"/>
      <c r="AC31" s="1026"/>
      <c r="AD31" s="1026"/>
      <c r="AE31" s="1027"/>
      <c r="AF31" s="1022">
        <v>2171</v>
      </c>
      <c r="AG31" s="1023"/>
      <c r="AH31" s="1023"/>
      <c r="AI31" s="1023"/>
      <c r="AJ31" s="1024"/>
      <c r="AK31" s="967">
        <v>14</v>
      </c>
      <c r="AL31" s="958"/>
      <c r="AM31" s="958"/>
      <c r="AN31" s="958"/>
      <c r="AO31" s="958"/>
      <c r="AP31" s="958">
        <v>1356</v>
      </c>
      <c r="AQ31" s="958"/>
      <c r="AR31" s="958"/>
      <c r="AS31" s="958"/>
      <c r="AT31" s="958"/>
      <c r="AU31" s="958">
        <v>137</v>
      </c>
      <c r="AV31" s="958"/>
      <c r="AW31" s="958"/>
      <c r="AX31" s="958"/>
      <c r="AY31" s="958"/>
      <c r="AZ31" s="1028" t="s">
        <v>551</v>
      </c>
      <c r="BA31" s="1028"/>
      <c r="BB31" s="1028"/>
      <c r="BC31" s="1028"/>
      <c r="BD31" s="1028"/>
      <c r="BE31" s="959" t="s">
        <v>392</v>
      </c>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5">
        <v>5</v>
      </c>
      <c r="B32" s="1017" t="s">
        <v>393</v>
      </c>
      <c r="C32" s="1018"/>
      <c r="D32" s="1018"/>
      <c r="E32" s="1018"/>
      <c r="F32" s="1018"/>
      <c r="G32" s="1018"/>
      <c r="H32" s="1018"/>
      <c r="I32" s="1018"/>
      <c r="J32" s="1018"/>
      <c r="K32" s="1018"/>
      <c r="L32" s="1018"/>
      <c r="M32" s="1018"/>
      <c r="N32" s="1018"/>
      <c r="O32" s="1018"/>
      <c r="P32" s="1019"/>
      <c r="Q32" s="1025">
        <v>159</v>
      </c>
      <c r="R32" s="1026"/>
      <c r="S32" s="1026"/>
      <c r="T32" s="1026"/>
      <c r="U32" s="1026"/>
      <c r="V32" s="1026">
        <v>161</v>
      </c>
      <c r="W32" s="1026"/>
      <c r="X32" s="1026"/>
      <c r="Y32" s="1026"/>
      <c r="Z32" s="1026"/>
      <c r="AA32" s="1026">
        <v>-2</v>
      </c>
      <c r="AB32" s="1026"/>
      <c r="AC32" s="1026"/>
      <c r="AD32" s="1026"/>
      <c r="AE32" s="1027"/>
      <c r="AF32" s="1022">
        <v>19</v>
      </c>
      <c r="AG32" s="1023"/>
      <c r="AH32" s="1023"/>
      <c r="AI32" s="1023"/>
      <c r="AJ32" s="1024"/>
      <c r="AK32" s="967">
        <v>93</v>
      </c>
      <c r="AL32" s="958"/>
      <c r="AM32" s="958"/>
      <c r="AN32" s="958"/>
      <c r="AO32" s="958"/>
      <c r="AP32" s="958">
        <v>73</v>
      </c>
      <c r="AQ32" s="958"/>
      <c r="AR32" s="958"/>
      <c r="AS32" s="958"/>
      <c r="AT32" s="958"/>
      <c r="AU32" s="958">
        <v>69</v>
      </c>
      <c r="AV32" s="958"/>
      <c r="AW32" s="958"/>
      <c r="AX32" s="958"/>
      <c r="AY32" s="958"/>
      <c r="AZ32" s="1028" t="s">
        <v>551</v>
      </c>
      <c r="BA32" s="1028"/>
      <c r="BB32" s="1028"/>
      <c r="BC32" s="1028"/>
      <c r="BD32" s="1028"/>
      <c r="BE32" s="959" t="s">
        <v>392</v>
      </c>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5">
        <v>6</v>
      </c>
      <c r="B33" s="1017" t="s">
        <v>394</v>
      </c>
      <c r="C33" s="1018"/>
      <c r="D33" s="1018"/>
      <c r="E33" s="1018"/>
      <c r="F33" s="1018"/>
      <c r="G33" s="1018"/>
      <c r="H33" s="1018"/>
      <c r="I33" s="1018"/>
      <c r="J33" s="1018"/>
      <c r="K33" s="1018"/>
      <c r="L33" s="1018"/>
      <c r="M33" s="1018"/>
      <c r="N33" s="1018"/>
      <c r="O33" s="1018"/>
      <c r="P33" s="1019"/>
      <c r="Q33" s="1025">
        <v>1076</v>
      </c>
      <c r="R33" s="1026"/>
      <c r="S33" s="1026"/>
      <c r="T33" s="1026"/>
      <c r="U33" s="1026"/>
      <c r="V33" s="1026">
        <v>1076</v>
      </c>
      <c r="W33" s="1026"/>
      <c r="X33" s="1026"/>
      <c r="Y33" s="1026"/>
      <c r="Z33" s="1026"/>
      <c r="AA33" s="1026">
        <v>0</v>
      </c>
      <c r="AB33" s="1026"/>
      <c r="AC33" s="1026"/>
      <c r="AD33" s="1026"/>
      <c r="AE33" s="1027"/>
      <c r="AF33" s="1022">
        <v>0</v>
      </c>
      <c r="AG33" s="1023"/>
      <c r="AH33" s="1023"/>
      <c r="AI33" s="1023"/>
      <c r="AJ33" s="1024"/>
      <c r="AK33" s="967">
        <v>163</v>
      </c>
      <c r="AL33" s="958"/>
      <c r="AM33" s="958"/>
      <c r="AN33" s="958"/>
      <c r="AO33" s="958"/>
      <c r="AP33" s="958">
        <v>440</v>
      </c>
      <c r="AQ33" s="958"/>
      <c r="AR33" s="958"/>
      <c r="AS33" s="958"/>
      <c r="AT33" s="958"/>
      <c r="AU33" s="958">
        <v>124</v>
      </c>
      <c r="AV33" s="958"/>
      <c r="AW33" s="958"/>
      <c r="AX33" s="958"/>
      <c r="AY33" s="958"/>
      <c r="AZ33" s="1028" t="s">
        <v>551</v>
      </c>
      <c r="BA33" s="1028"/>
      <c r="BB33" s="1028"/>
      <c r="BC33" s="1028"/>
      <c r="BD33" s="1028"/>
      <c r="BE33" s="959" t="s">
        <v>395</v>
      </c>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5">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5">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396</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3" t="s">
        <v>376</v>
      </c>
      <c r="B63" s="924" t="s">
        <v>397</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2381</v>
      </c>
      <c r="AG63" s="946"/>
      <c r="AH63" s="946"/>
      <c r="AI63" s="946"/>
      <c r="AJ63" s="1009"/>
      <c r="AK63" s="1010"/>
      <c r="AL63" s="950"/>
      <c r="AM63" s="950"/>
      <c r="AN63" s="950"/>
      <c r="AO63" s="950"/>
      <c r="AP63" s="946"/>
      <c r="AQ63" s="946"/>
      <c r="AR63" s="946"/>
      <c r="AS63" s="946"/>
      <c r="AT63" s="946"/>
      <c r="AU63" s="946"/>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398</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399</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400</v>
      </c>
      <c r="AV66" s="989"/>
      <c r="AW66" s="989"/>
      <c r="AX66" s="989"/>
      <c r="AY66" s="990"/>
      <c r="AZ66" s="988" t="s">
        <v>364</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9">
        <v>1</v>
      </c>
      <c r="B68" s="972" t="s">
        <v>552</v>
      </c>
      <c r="C68" s="973"/>
      <c r="D68" s="973"/>
      <c r="E68" s="973"/>
      <c r="F68" s="973"/>
      <c r="G68" s="973"/>
      <c r="H68" s="973"/>
      <c r="I68" s="973"/>
      <c r="J68" s="973"/>
      <c r="K68" s="973"/>
      <c r="L68" s="973"/>
      <c r="M68" s="973"/>
      <c r="N68" s="973"/>
      <c r="O68" s="973"/>
      <c r="P68" s="974"/>
      <c r="Q68" s="975">
        <v>2203</v>
      </c>
      <c r="R68" s="969"/>
      <c r="S68" s="969"/>
      <c r="T68" s="969"/>
      <c r="U68" s="969"/>
      <c r="V68" s="969">
        <v>2058</v>
      </c>
      <c r="W68" s="969"/>
      <c r="X68" s="969"/>
      <c r="Y68" s="969"/>
      <c r="Z68" s="969"/>
      <c r="AA68" s="969">
        <v>145</v>
      </c>
      <c r="AB68" s="969"/>
      <c r="AC68" s="969"/>
      <c r="AD68" s="969"/>
      <c r="AE68" s="969"/>
      <c r="AF68" s="969">
        <v>145</v>
      </c>
      <c r="AG68" s="969"/>
      <c r="AH68" s="969"/>
      <c r="AI68" s="969"/>
      <c r="AJ68" s="969"/>
      <c r="AK68" s="969">
        <v>180</v>
      </c>
      <c r="AL68" s="969"/>
      <c r="AM68" s="969"/>
      <c r="AN68" s="969"/>
      <c r="AO68" s="969"/>
      <c r="AP68" s="969">
        <v>425</v>
      </c>
      <c r="AQ68" s="969"/>
      <c r="AR68" s="969"/>
      <c r="AS68" s="969"/>
      <c r="AT68" s="969"/>
      <c r="AU68" s="969">
        <v>425</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1">
        <v>2</v>
      </c>
      <c r="B69" s="961" t="s">
        <v>553</v>
      </c>
      <c r="C69" s="962"/>
      <c r="D69" s="962"/>
      <c r="E69" s="962"/>
      <c r="F69" s="962"/>
      <c r="G69" s="962"/>
      <c r="H69" s="962"/>
      <c r="I69" s="962"/>
      <c r="J69" s="962"/>
      <c r="K69" s="962"/>
      <c r="L69" s="962"/>
      <c r="M69" s="962"/>
      <c r="N69" s="962"/>
      <c r="O69" s="962"/>
      <c r="P69" s="963"/>
      <c r="Q69" s="964" t="s">
        <v>551</v>
      </c>
      <c r="R69" s="958"/>
      <c r="S69" s="958"/>
      <c r="T69" s="958"/>
      <c r="U69" s="958"/>
      <c r="V69" s="958" t="s">
        <v>551</v>
      </c>
      <c r="W69" s="958"/>
      <c r="X69" s="958"/>
      <c r="Y69" s="958"/>
      <c r="Z69" s="958"/>
      <c r="AA69" s="958" t="s">
        <v>551</v>
      </c>
      <c r="AB69" s="958"/>
      <c r="AC69" s="958"/>
      <c r="AD69" s="958"/>
      <c r="AE69" s="958"/>
      <c r="AF69" s="958" t="s">
        <v>551</v>
      </c>
      <c r="AG69" s="958"/>
      <c r="AH69" s="958"/>
      <c r="AI69" s="958"/>
      <c r="AJ69" s="958"/>
      <c r="AK69" s="958">
        <v>21</v>
      </c>
      <c r="AL69" s="958"/>
      <c r="AM69" s="958"/>
      <c r="AN69" s="958"/>
      <c r="AO69" s="958"/>
      <c r="AP69" s="958" t="s">
        <v>551</v>
      </c>
      <c r="AQ69" s="958"/>
      <c r="AR69" s="958"/>
      <c r="AS69" s="958"/>
      <c r="AT69" s="958"/>
      <c r="AU69" s="958" t="s">
        <v>551</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1">
        <v>3</v>
      </c>
      <c r="B70" s="961" t="s">
        <v>554</v>
      </c>
      <c r="C70" s="962"/>
      <c r="D70" s="962"/>
      <c r="E70" s="962"/>
      <c r="F70" s="962"/>
      <c r="G70" s="962"/>
      <c r="H70" s="962"/>
      <c r="I70" s="962"/>
      <c r="J70" s="962"/>
      <c r="K70" s="962"/>
      <c r="L70" s="962"/>
      <c r="M70" s="962"/>
      <c r="N70" s="962"/>
      <c r="O70" s="962"/>
      <c r="P70" s="963"/>
      <c r="Q70" s="964" t="s">
        <v>551</v>
      </c>
      <c r="R70" s="958"/>
      <c r="S70" s="958"/>
      <c r="T70" s="958"/>
      <c r="U70" s="958"/>
      <c r="V70" s="958" t="s">
        <v>551</v>
      </c>
      <c r="W70" s="958"/>
      <c r="X70" s="958"/>
      <c r="Y70" s="958"/>
      <c r="Z70" s="958"/>
      <c r="AA70" s="958" t="s">
        <v>551</v>
      </c>
      <c r="AB70" s="958"/>
      <c r="AC70" s="958"/>
      <c r="AD70" s="958"/>
      <c r="AE70" s="958"/>
      <c r="AF70" s="958" t="s">
        <v>551</v>
      </c>
      <c r="AG70" s="958"/>
      <c r="AH70" s="958"/>
      <c r="AI70" s="958"/>
      <c r="AJ70" s="958"/>
      <c r="AK70" s="958">
        <v>41</v>
      </c>
      <c r="AL70" s="958"/>
      <c r="AM70" s="958"/>
      <c r="AN70" s="958"/>
      <c r="AO70" s="958"/>
      <c r="AP70" s="958" t="s">
        <v>551</v>
      </c>
      <c r="AQ70" s="958"/>
      <c r="AR70" s="958"/>
      <c r="AS70" s="958"/>
      <c r="AT70" s="958"/>
      <c r="AU70" s="958" t="s">
        <v>551</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1">
        <v>4</v>
      </c>
      <c r="B71" s="961" t="s">
        <v>555</v>
      </c>
      <c r="C71" s="962"/>
      <c r="D71" s="962"/>
      <c r="E71" s="962"/>
      <c r="F71" s="962"/>
      <c r="G71" s="962"/>
      <c r="H71" s="962"/>
      <c r="I71" s="962"/>
      <c r="J71" s="962"/>
      <c r="K71" s="962"/>
      <c r="L71" s="962"/>
      <c r="M71" s="962"/>
      <c r="N71" s="962"/>
      <c r="O71" s="962"/>
      <c r="P71" s="963"/>
      <c r="Q71" s="964" t="s">
        <v>551</v>
      </c>
      <c r="R71" s="958"/>
      <c r="S71" s="958"/>
      <c r="T71" s="958"/>
      <c r="U71" s="958"/>
      <c r="V71" s="958" t="s">
        <v>551</v>
      </c>
      <c r="W71" s="958"/>
      <c r="X71" s="958"/>
      <c r="Y71" s="958"/>
      <c r="Z71" s="958"/>
      <c r="AA71" s="958" t="s">
        <v>551</v>
      </c>
      <c r="AB71" s="958"/>
      <c r="AC71" s="958"/>
      <c r="AD71" s="958"/>
      <c r="AE71" s="958"/>
      <c r="AF71" s="958" t="s">
        <v>551</v>
      </c>
      <c r="AG71" s="958"/>
      <c r="AH71" s="958"/>
      <c r="AI71" s="958"/>
      <c r="AJ71" s="958"/>
      <c r="AK71" s="958">
        <v>33</v>
      </c>
      <c r="AL71" s="958"/>
      <c r="AM71" s="958"/>
      <c r="AN71" s="958"/>
      <c r="AO71" s="958"/>
      <c r="AP71" s="958" t="s">
        <v>551</v>
      </c>
      <c r="AQ71" s="958"/>
      <c r="AR71" s="958"/>
      <c r="AS71" s="958"/>
      <c r="AT71" s="958"/>
      <c r="AU71" s="958" t="s">
        <v>551</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1">
        <v>5</v>
      </c>
      <c r="B72" s="961" t="s">
        <v>556</v>
      </c>
      <c r="C72" s="962"/>
      <c r="D72" s="962"/>
      <c r="E72" s="962"/>
      <c r="F72" s="962"/>
      <c r="G72" s="962"/>
      <c r="H72" s="962"/>
      <c r="I72" s="962"/>
      <c r="J72" s="962"/>
      <c r="K72" s="962"/>
      <c r="L72" s="962"/>
      <c r="M72" s="962"/>
      <c r="N72" s="962"/>
      <c r="O72" s="962"/>
      <c r="P72" s="963"/>
      <c r="Q72" s="964">
        <v>43</v>
      </c>
      <c r="R72" s="958"/>
      <c r="S72" s="958"/>
      <c r="T72" s="958"/>
      <c r="U72" s="958"/>
      <c r="V72" s="958">
        <v>40</v>
      </c>
      <c r="W72" s="958"/>
      <c r="X72" s="958"/>
      <c r="Y72" s="958"/>
      <c r="Z72" s="958"/>
      <c r="AA72" s="958">
        <v>3</v>
      </c>
      <c r="AB72" s="958"/>
      <c r="AC72" s="958"/>
      <c r="AD72" s="958"/>
      <c r="AE72" s="958"/>
      <c r="AF72" s="958">
        <v>3</v>
      </c>
      <c r="AG72" s="958"/>
      <c r="AH72" s="958"/>
      <c r="AI72" s="958"/>
      <c r="AJ72" s="958"/>
      <c r="AK72" s="958">
        <v>5</v>
      </c>
      <c r="AL72" s="958"/>
      <c r="AM72" s="958"/>
      <c r="AN72" s="958"/>
      <c r="AO72" s="958"/>
      <c r="AP72" s="958" t="s">
        <v>551</v>
      </c>
      <c r="AQ72" s="958"/>
      <c r="AR72" s="958"/>
      <c r="AS72" s="958"/>
      <c r="AT72" s="958"/>
      <c r="AU72" s="958" t="s">
        <v>551</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1">
        <v>6</v>
      </c>
      <c r="B73" s="961" t="s">
        <v>557</v>
      </c>
      <c r="C73" s="962"/>
      <c r="D73" s="962"/>
      <c r="E73" s="962"/>
      <c r="F73" s="962"/>
      <c r="G73" s="962"/>
      <c r="H73" s="962"/>
      <c r="I73" s="962"/>
      <c r="J73" s="962"/>
      <c r="K73" s="962"/>
      <c r="L73" s="962"/>
      <c r="M73" s="962"/>
      <c r="N73" s="962"/>
      <c r="O73" s="962"/>
      <c r="P73" s="963"/>
      <c r="Q73" s="964">
        <v>247</v>
      </c>
      <c r="R73" s="958"/>
      <c r="S73" s="958"/>
      <c r="T73" s="958"/>
      <c r="U73" s="958"/>
      <c r="V73" s="958">
        <v>243</v>
      </c>
      <c r="W73" s="958"/>
      <c r="X73" s="958"/>
      <c r="Y73" s="958"/>
      <c r="Z73" s="958"/>
      <c r="AA73" s="958">
        <v>4</v>
      </c>
      <c r="AB73" s="958"/>
      <c r="AC73" s="958"/>
      <c r="AD73" s="958"/>
      <c r="AE73" s="958"/>
      <c r="AF73" s="958">
        <v>4</v>
      </c>
      <c r="AG73" s="958"/>
      <c r="AH73" s="958"/>
      <c r="AI73" s="958"/>
      <c r="AJ73" s="958"/>
      <c r="AK73" s="958">
        <v>12</v>
      </c>
      <c r="AL73" s="958"/>
      <c r="AM73" s="958"/>
      <c r="AN73" s="958"/>
      <c r="AO73" s="958"/>
      <c r="AP73" s="958" t="s">
        <v>551</v>
      </c>
      <c r="AQ73" s="958"/>
      <c r="AR73" s="958"/>
      <c r="AS73" s="958"/>
      <c r="AT73" s="958"/>
      <c r="AU73" s="958" t="s">
        <v>551</v>
      </c>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1">
        <v>7</v>
      </c>
      <c r="B74" s="961" t="s">
        <v>558</v>
      </c>
      <c r="C74" s="962"/>
      <c r="D74" s="962"/>
      <c r="E74" s="962"/>
      <c r="F74" s="962"/>
      <c r="G74" s="962"/>
      <c r="H74" s="962"/>
      <c r="I74" s="962"/>
      <c r="J74" s="962"/>
      <c r="K74" s="962"/>
      <c r="L74" s="962"/>
      <c r="M74" s="962"/>
      <c r="N74" s="962"/>
      <c r="O74" s="962"/>
      <c r="P74" s="963"/>
      <c r="Q74" s="964">
        <v>261956</v>
      </c>
      <c r="R74" s="958"/>
      <c r="S74" s="958"/>
      <c r="T74" s="958"/>
      <c r="U74" s="958"/>
      <c r="V74" s="958">
        <v>256155</v>
      </c>
      <c r="W74" s="958"/>
      <c r="X74" s="958"/>
      <c r="Y74" s="958"/>
      <c r="Z74" s="958"/>
      <c r="AA74" s="958">
        <v>5801</v>
      </c>
      <c r="AB74" s="958"/>
      <c r="AC74" s="958"/>
      <c r="AD74" s="958"/>
      <c r="AE74" s="958"/>
      <c r="AF74" s="958">
        <v>5801</v>
      </c>
      <c r="AG74" s="958"/>
      <c r="AH74" s="958"/>
      <c r="AI74" s="958"/>
      <c r="AJ74" s="958"/>
      <c r="AK74" s="958" t="s">
        <v>551</v>
      </c>
      <c r="AL74" s="958"/>
      <c r="AM74" s="958"/>
      <c r="AN74" s="958"/>
      <c r="AO74" s="958"/>
      <c r="AP74" s="958" t="s">
        <v>551</v>
      </c>
      <c r="AQ74" s="958"/>
      <c r="AR74" s="958"/>
      <c r="AS74" s="958"/>
      <c r="AT74" s="958"/>
      <c r="AU74" s="958" t="s">
        <v>551</v>
      </c>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1">
        <v>8</v>
      </c>
      <c r="B75" s="961" t="s">
        <v>559</v>
      </c>
      <c r="C75" s="962"/>
      <c r="D75" s="962"/>
      <c r="E75" s="962"/>
      <c r="F75" s="962"/>
      <c r="G75" s="962"/>
      <c r="H75" s="962"/>
      <c r="I75" s="962"/>
      <c r="J75" s="962"/>
      <c r="K75" s="962"/>
      <c r="L75" s="962"/>
      <c r="M75" s="962"/>
      <c r="N75" s="962"/>
      <c r="O75" s="962"/>
      <c r="P75" s="963"/>
      <c r="Q75" s="965">
        <v>258</v>
      </c>
      <c r="R75" s="966"/>
      <c r="S75" s="966"/>
      <c r="T75" s="966"/>
      <c r="U75" s="967"/>
      <c r="V75" s="968">
        <v>174</v>
      </c>
      <c r="W75" s="966"/>
      <c r="X75" s="966"/>
      <c r="Y75" s="966"/>
      <c r="Z75" s="967"/>
      <c r="AA75" s="968">
        <v>84</v>
      </c>
      <c r="AB75" s="966"/>
      <c r="AC75" s="966"/>
      <c r="AD75" s="966"/>
      <c r="AE75" s="967"/>
      <c r="AF75" s="968">
        <v>84</v>
      </c>
      <c r="AG75" s="966"/>
      <c r="AH75" s="966"/>
      <c r="AI75" s="966"/>
      <c r="AJ75" s="967"/>
      <c r="AK75" s="968" t="s">
        <v>551</v>
      </c>
      <c r="AL75" s="966"/>
      <c r="AM75" s="966"/>
      <c r="AN75" s="966"/>
      <c r="AO75" s="967"/>
      <c r="AP75" s="968" t="s">
        <v>551</v>
      </c>
      <c r="AQ75" s="966"/>
      <c r="AR75" s="966"/>
      <c r="AS75" s="966"/>
      <c r="AT75" s="967"/>
      <c r="AU75" s="968" t="s">
        <v>551</v>
      </c>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1">
        <v>9</v>
      </c>
      <c r="B76" s="961" t="s">
        <v>560</v>
      </c>
      <c r="C76" s="962"/>
      <c r="D76" s="962"/>
      <c r="E76" s="962"/>
      <c r="F76" s="962"/>
      <c r="G76" s="962"/>
      <c r="H76" s="962"/>
      <c r="I76" s="962"/>
      <c r="J76" s="962"/>
      <c r="K76" s="962"/>
      <c r="L76" s="962"/>
      <c r="M76" s="962"/>
      <c r="N76" s="962"/>
      <c r="O76" s="962"/>
      <c r="P76" s="963"/>
      <c r="Q76" s="965">
        <v>46</v>
      </c>
      <c r="R76" s="966"/>
      <c r="S76" s="966"/>
      <c r="T76" s="966"/>
      <c r="U76" s="967"/>
      <c r="V76" s="968">
        <v>25</v>
      </c>
      <c r="W76" s="966"/>
      <c r="X76" s="966"/>
      <c r="Y76" s="966"/>
      <c r="Z76" s="967"/>
      <c r="AA76" s="968">
        <v>22</v>
      </c>
      <c r="AB76" s="966"/>
      <c r="AC76" s="966"/>
      <c r="AD76" s="966"/>
      <c r="AE76" s="967"/>
      <c r="AF76" s="968">
        <v>22</v>
      </c>
      <c r="AG76" s="966"/>
      <c r="AH76" s="966"/>
      <c r="AI76" s="966"/>
      <c r="AJ76" s="967"/>
      <c r="AK76" s="968" t="s">
        <v>551</v>
      </c>
      <c r="AL76" s="966"/>
      <c r="AM76" s="966"/>
      <c r="AN76" s="966"/>
      <c r="AO76" s="967"/>
      <c r="AP76" s="968" t="s">
        <v>551</v>
      </c>
      <c r="AQ76" s="966"/>
      <c r="AR76" s="966"/>
      <c r="AS76" s="966"/>
      <c r="AT76" s="967"/>
      <c r="AU76" s="968" t="s">
        <v>551</v>
      </c>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1">
        <v>10</v>
      </c>
      <c r="B77" s="961" t="s">
        <v>561</v>
      </c>
      <c r="C77" s="962"/>
      <c r="D77" s="962"/>
      <c r="E77" s="962"/>
      <c r="F77" s="962"/>
      <c r="G77" s="962"/>
      <c r="H77" s="962"/>
      <c r="I77" s="962"/>
      <c r="J77" s="962"/>
      <c r="K77" s="962"/>
      <c r="L77" s="962"/>
      <c r="M77" s="962"/>
      <c r="N77" s="962"/>
      <c r="O77" s="962"/>
      <c r="P77" s="963"/>
      <c r="Q77" s="965">
        <v>313</v>
      </c>
      <c r="R77" s="966"/>
      <c r="S77" s="966"/>
      <c r="T77" s="966"/>
      <c r="U77" s="967"/>
      <c r="V77" s="968">
        <v>303</v>
      </c>
      <c r="W77" s="966"/>
      <c r="X77" s="966"/>
      <c r="Y77" s="966"/>
      <c r="Z77" s="967"/>
      <c r="AA77" s="968">
        <v>10</v>
      </c>
      <c r="AB77" s="966"/>
      <c r="AC77" s="966"/>
      <c r="AD77" s="966"/>
      <c r="AE77" s="967"/>
      <c r="AF77" s="968">
        <v>10</v>
      </c>
      <c r="AG77" s="966"/>
      <c r="AH77" s="966"/>
      <c r="AI77" s="966"/>
      <c r="AJ77" s="967"/>
      <c r="AK77" s="968">
        <v>82</v>
      </c>
      <c r="AL77" s="966"/>
      <c r="AM77" s="966"/>
      <c r="AN77" s="966"/>
      <c r="AO77" s="967"/>
      <c r="AP77" s="968" t="s">
        <v>551</v>
      </c>
      <c r="AQ77" s="966"/>
      <c r="AR77" s="966"/>
      <c r="AS77" s="966"/>
      <c r="AT77" s="967"/>
      <c r="AU77" s="968" t="s">
        <v>551</v>
      </c>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1">
        <v>11</v>
      </c>
      <c r="B78" s="961" t="s">
        <v>562</v>
      </c>
      <c r="C78" s="962"/>
      <c r="D78" s="962"/>
      <c r="E78" s="962"/>
      <c r="F78" s="962"/>
      <c r="G78" s="962"/>
      <c r="H78" s="962"/>
      <c r="I78" s="962"/>
      <c r="J78" s="962"/>
      <c r="K78" s="962"/>
      <c r="L78" s="962"/>
      <c r="M78" s="962"/>
      <c r="N78" s="962"/>
      <c r="O78" s="962"/>
      <c r="P78" s="963"/>
      <c r="Q78" s="964">
        <v>64</v>
      </c>
      <c r="R78" s="958"/>
      <c r="S78" s="958"/>
      <c r="T78" s="958"/>
      <c r="U78" s="958"/>
      <c r="V78" s="958">
        <v>62</v>
      </c>
      <c r="W78" s="958"/>
      <c r="X78" s="958"/>
      <c r="Y78" s="958"/>
      <c r="Z78" s="958"/>
      <c r="AA78" s="958">
        <v>2</v>
      </c>
      <c r="AB78" s="958"/>
      <c r="AC78" s="958"/>
      <c r="AD78" s="958"/>
      <c r="AE78" s="958"/>
      <c r="AF78" s="958">
        <v>2</v>
      </c>
      <c r="AG78" s="958"/>
      <c r="AH78" s="958"/>
      <c r="AI78" s="958"/>
      <c r="AJ78" s="958"/>
      <c r="AK78" s="958" t="s">
        <v>551</v>
      </c>
      <c r="AL78" s="958"/>
      <c r="AM78" s="958"/>
      <c r="AN78" s="958"/>
      <c r="AO78" s="958"/>
      <c r="AP78" s="958" t="s">
        <v>551</v>
      </c>
      <c r="AQ78" s="958"/>
      <c r="AR78" s="958"/>
      <c r="AS78" s="958"/>
      <c r="AT78" s="958"/>
      <c r="AU78" s="958" t="s">
        <v>551</v>
      </c>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1">
        <v>12</v>
      </c>
      <c r="B79" s="961" t="s">
        <v>563</v>
      </c>
      <c r="C79" s="962"/>
      <c r="D79" s="962"/>
      <c r="E79" s="962"/>
      <c r="F79" s="962"/>
      <c r="G79" s="962"/>
      <c r="H79" s="962"/>
      <c r="I79" s="962"/>
      <c r="J79" s="962"/>
      <c r="K79" s="962"/>
      <c r="L79" s="962"/>
      <c r="M79" s="962"/>
      <c r="N79" s="962"/>
      <c r="O79" s="962"/>
      <c r="P79" s="963"/>
      <c r="Q79" s="964">
        <v>134</v>
      </c>
      <c r="R79" s="958"/>
      <c r="S79" s="958"/>
      <c r="T79" s="958"/>
      <c r="U79" s="958"/>
      <c r="V79" s="958">
        <v>120</v>
      </c>
      <c r="W79" s="958"/>
      <c r="X79" s="958"/>
      <c r="Y79" s="958"/>
      <c r="Z79" s="958"/>
      <c r="AA79" s="958">
        <v>14</v>
      </c>
      <c r="AB79" s="958"/>
      <c r="AC79" s="958"/>
      <c r="AD79" s="958"/>
      <c r="AE79" s="958"/>
      <c r="AF79" s="958">
        <v>14</v>
      </c>
      <c r="AG79" s="958"/>
      <c r="AH79" s="958"/>
      <c r="AI79" s="958"/>
      <c r="AJ79" s="958"/>
      <c r="AK79" s="958" t="s">
        <v>551</v>
      </c>
      <c r="AL79" s="958"/>
      <c r="AM79" s="958"/>
      <c r="AN79" s="958"/>
      <c r="AO79" s="958"/>
      <c r="AP79" s="958" t="s">
        <v>551</v>
      </c>
      <c r="AQ79" s="958"/>
      <c r="AR79" s="958"/>
      <c r="AS79" s="958"/>
      <c r="AT79" s="958"/>
      <c r="AU79" s="958" t="s">
        <v>551</v>
      </c>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1">
        <v>13</v>
      </c>
      <c r="B80" s="961" t="s">
        <v>564</v>
      </c>
      <c r="C80" s="962"/>
      <c r="D80" s="962"/>
      <c r="E80" s="962"/>
      <c r="F80" s="962"/>
      <c r="G80" s="962"/>
      <c r="H80" s="962"/>
      <c r="I80" s="962"/>
      <c r="J80" s="962"/>
      <c r="K80" s="962"/>
      <c r="L80" s="962"/>
      <c r="M80" s="962"/>
      <c r="N80" s="962"/>
      <c r="O80" s="962"/>
      <c r="P80" s="963"/>
      <c r="Q80" s="964">
        <v>7</v>
      </c>
      <c r="R80" s="958"/>
      <c r="S80" s="958"/>
      <c r="T80" s="958"/>
      <c r="U80" s="958"/>
      <c r="V80" s="958">
        <v>5</v>
      </c>
      <c r="W80" s="958"/>
      <c r="X80" s="958"/>
      <c r="Y80" s="958"/>
      <c r="Z80" s="958"/>
      <c r="AA80" s="958">
        <v>2</v>
      </c>
      <c r="AB80" s="958"/>
      <c r="AC80" s="958"/>
      <c r="AD80" s="958"/>
      <c r="AE80" s="958"/>
      <c r="AF80" s="958">
        <v>2</v>
      </c>
      <c r="AG80" s="958"/>
      <c r="AH80" s="958"/>
      <c r="AI80" s="958"/>
      <c r="AJ80" s="958"/>
      <c r="AK80" s="958" t="s">
        <v>551</v>
      </c>
      <c r="AL80" s="958"/>
      <c r="AM80" s="958"/>
      <c r="AN80" s="958"/>
      <c r="AO80" s="958"/>
      <c r="AP80" s="958" t="s">
        <v>551</v>
      </c>
      <c r="AQ80" s="958"/>
      <c r="AR80" s="958"/>
      <c r="AS80" s="958"/>
      <c r="AT80" s="958"/>
      <c r="AU80" s="958" t="s">
        <v>551</v>
      </c>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1">
        <v>14</v>
      </c>
      <c r="B81" s="961" t="s">
        <v>565</v>
      </c>
      <c r="C81" s="962"/>
      <c r="D81" s="962"/>
      <c r="E81" s="962"/>
      <c r="F81" s="962"/>
      <c r="G81" s="962"/>
      <c r="H81" s="962"/>
      <c r="I81" s="962"/>
      <c r="J81" s="962"/>
      <c r="K81" s="962"/>
      <c r="L81" s="962"/>
      <c r="M81" s="962"/>
      <c r="N81" s="962"/>
      <c r="O81" s="962"/>
      <c r="P81" s="963"/>
      <c r="Q81" s="964">
        <v>6749</v>
      </c>
      <c r="R81" s="958"/>
      <c r="S81" s="958"/>
      <c r="T81" s="958"/>
      <c r="U81" s="958"/>
      <c r="V81" s="958">
        <v>5729</v>
      </c>
      <c r="W81" s="958"/>
      <c r="X81" s="958"/>
      <c r="Y81" s="958"/>
      <c r="Z81" s="958"/>
      <c r="AA81" s="958">
        <v>1019</v>
      </c>
      <c r="AB81" s="958"/>
      <c r="AC81" s="958"/>
      <c r="AD81" s="958"/>
      <c r="AE81" s="958"/>
      <c r="AF81" s="958">
        <v>1019</v>
      </c>
      <c r="AG81" s="958"/>
      <c r="AH81" s="958"/>
      <c r="AI81" s="958"/>
      <c r="AJ81" s="958"/>
      <c r="AK81" s="958">
        <v>17</v>
      </c>
      <c r="AL81" s="958"/>
      <c r="AM81" s="958"/>
      <c r="AN81" s="958"/>
      <c r="AO81" s="958"/>
      <c r="AP81" s="958" t="s">
        <v>551</v>
      </c>
      <c r="AQ81" s="958"/>
      <c r="AR81" s="958"/>
      <c r="AS81" s="958"/>
      <c r="AT81" s="958"/>
      <c r="AU81" s="958" t="s">
        <v>551</v>
      </c>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1">
        <v>15</v>
      </c>
      <c r="B82" s="961" t="s">
        <v>566</v>
      </c>
      <c r="C82" s="962"/>
      <c r="D82" s="962"/>
      <c r="E82" s="962"/>
      <c r="F82" s="962"/>
      <c r="G82" s="962"/>
      <c r="H82" s="962"/>
      <c r="I82" s="962"/>
      <c r="J82" s="962"/>
      <c r="K82" s="962"/>
      <c r="L82" s="962"/>
      <c r="M82" s="962"/>
      <c r="N82" s="962"/>
      <c r="O82" s="962"/>
      <c r="P82" s="963"/>
      <c r="Q82" s="964">
        <v>223</v>
      </c>
      <c r="R82" s="958"/>
      <c r="S82" s="958"/>
      <c r="T82" s="958"/>
      <c r="U82" s="958"/>
      <c r="V82" s="958">
        <v>213</v>
      </c>
      <c r="W82" s="958"/>
      <c r="X82" s="958"/>
      <c r="Y82" s="958"/>
      <c r="Z82" s="958"/>
      <c r="AA82" s="958">
        <v>10</v>
      </c>
      <c r="AB82" s="958"/>
      <c r="AC82" s="958"/>
      <c r="AD82" s="958"/>
      <c r="AE82" s="958"/>
      <c r="AF82" s="958">
        <v>10</v>
      </c>
      <c r="AG82" s="958"/>
      <c r="AH82" s="958"/>
      <c r="AI82" s="958"/>
      <c r="AJ82" s="958"/>
      <c r="AK82" s="958" t="s">
        <v>551</v>
      </c>
      <c r="AL82" s="958"/>
      <c r="AM82" s="958"/>
      <c r="AN82" s="958"/>
      <c r="AO82" s="958"/>
      <c r="AP82" s="958" t="s">
        <v>551</v>
      </c>
      <c r="AQ82" s="958"/>
      <c r="AR82" s="958"/>
      <c r="AS82" s="958"/>
      <c r="AT82" s="958"/>
      <c r="AU82" s="958" t="s">
        <v>551</v>
      </c>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1">
        <v>16</v>
      </c>
      <c r="B83" s="961" t="s">
        <v>567</v>
      </c>
      <c r="C83" s="962"/>
      <c r="D83" s="962"/>
      <c r="E83" s="962"/>
      <c r="F83" s="962"/>
      <c r="G83" s="962"/>
      <c r="H83" s="962"/>
      <c r="I83" s="962"/>
      <c r="J83" s="962"/>
      <c r="K83" s="962"/>
      <c r="L83" s="962"/>
      <c r="M83" s="962"/>
      <c r="N83" s="962"/>
      <c r="O83" s="962"/>
      <c r="P83" s="963"/>
      <c r="Q83" s="964">
        <v>5</v>
      </c>
      <c r="R83" s="958"/>
      <c r="S83" s="958"/>
      <c r="T83" s="958"/>
      <c r="U83" s="958"/>
      <c r="V83" s="958">
        <v>2</v>
      </c>
      <c r="W83" s="958"/>
      <c r="X83" s="958"/>
      <c r="Y83" s="958"/>
      <c r="Z83" s="958"/>
      <c r="AA83" s="958">
        <v>2</v>
      </c>
      <c r="AB83" s="958"/>
      <c r="AC83" s="958"/>
      <c r="AD83" s="958"/>
      <c r="AE83" s="958"/>
      <c r="AF83" s="958">
        <v>2</v>
      </c>
      <c r="AG83" s="958"/>
      <c r="AH83" s="958"/>
      <c r="AI83" s="958"/>
      <c r="AJ83" s="958"/>
      <c r="AK83" s="958">
        <v>0</v>
      </c>
      <c r="AL83" s="958"/>
      <c r="AM83" s="958"/>
      <c r="AN83" s="958"/>
      <c r="AO83" s="958"/>
      <c r="AP83" s="958" t="s">
        <v>551</v>
      </c>
      <c r="AQ83" s="958"/>
      <c r="AR83" s="958"/>
      <c r="AS83" s="958"/>
      <c r="AT83" s="958"/>
      <c r="AU83" s="958" t="s">
        <v>551</v>
      </c>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3" t="s">
        <v>376</v>
      </c>
      <c r="B88" s="924" t="s">
        <v>401</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7118</v>
      </c>
      <c r="AG88" s="946"/>
      <c r="AH88" s="946"/>
      <c r="AI88" s="946"/>
      <c r="AJ88" s="946"/>
      <c r="AK88" s="950"/>
      <c r="AL88" s="950"/>
      <c r="AM88" s="950"/>
      <c r="AN88" s="950"/>
      <c r="AO88" s="950"/>
      <c r="AP88" s="946">
        <v>425</v>
      </c>
      <c r="AQ88" s="946"/>
      <c r="AR88" s="946"/>
      <c r="AS88" s="946"/>
      <c r="AT88" s="946"/>
      <c r="AU88" s="946">
        <v>425</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924" t="s">
        <v>402</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403</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404</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405</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406</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407</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408</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409</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410</v>
      </c>
      <c r="AB109" s="883"/>
      <c r="AC109" s="883"/>
      <c r="AD109" s="883"/>
      <c r="AE109" s="884"/>
      <c r="AF109" s="885" t="s">
        <v>411</v>
      </c>
      <c r="AG109" s="883"/>
      <c r="AH109" s="883"/>
      <c r="AI109" s="883"/>
      <c r="AJ109" s="884"/>
      <c r="AK109" s="885" t="s">
        <v>294</v>
      </c>
      <c r="AL109" s="883"/>
      <c r="AM109" s="883"/>
      <c r="AN109" s="883"/>
      <c r="AO109" s="884"/>
      <c r="AP109" s="885" t="s">
        <v>412</v>
      </c>
      <c r="AQ109" s="883"/>
      <c r="AR109" s="883"/>
      <c r="AS109" s="883"/>
      <c r="AT109" s="916"/>
      <c r="AU109" s="882" t="s">
        <v>409</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410</v>
      </c>
      <c r="BR109" s="883"/>
      <c r="BS109" s="883"/>
      <c r="BT109" s="883"/>
      <c r="BU109" s="884"/>
      <c r="BV109" s="885" t="s">
        <v>411</v>
      </c>
      <c r="BW109" s="883"/>
      <c r="BX109" s="883"/>
      <c r="BY109" s="883"/>
      <c r="BZ109" s="884"/>
      <c r="CA109" s="885" t="s">
        <v>294</v>
      </c>
      <c r="CB109" s="883"/>
      <c r="CC109" s="883"/>
      <c r="CD109" s="883"/>
      <c r="CE109" s="884"/>
      <c r="CF109" s="923" t="s">
        <v>412</v>
      </c>
      <c r="CG109" s="923"/>
      <c r="CH109" s="923"/>
      <c r="CI109" s="923"/>
      <c r="CJ109" s="923"/>
      <c r="CK109" s="885" t="s">
        <v>413</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410</v>
      </c>
      <c r="DH109" s="883"/>
      <c r="DI109" s="883"/>
      <c r="DJ109" s="883"/>
      <c r="DK109" s="884"/>
      <c r="DL109" s="885" t="s">
        <v>411</v>
      </c>
      <c r="DM109" s="883"/>
      <c r="DN109" s="883"/>
      <c r="DO109" s="883"/>
      <c r="DP109" s="884"/>
      <c r="DQ109" s="885" t="s">
        <v>294</v>
      </c>
      <c r="DR109" s="883"/>
      <c r="DS109" s="883"/>
      <c r="DT109" s="883"/>
      <c r="DU109" s="884"/>
      <c r="DV109" s="885" t="s">
        <v>412</v>
      </c>
      <c r="DW109" s="883"/>
      <c r="DX109" s="883"/>
      <c r="DY109" s="883"/>
      <c r="DZ109" s="916"/>
    </row>
    <row r="110" spans="1:131" s="212" customFormat="1" ht="26.25" customHeight="1" x14ac:dyDescent="0.15">
      <c r="A110" s="794" t="s">
        <v>414</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1364424</v>
      </c>
      <c r="AB110" s="876"/>
      <c r="AC110" s="876"/>
      <c r="AD110" s="876"/>
      <c r="AE110" s="877"/>
      <c r="AF110" s="878">
        <v>1369164</v>
      </c>
      <c r="AG110" s="876"/>
      <c r="AH110" s="876"/>
      <c r="AI110" s="876"/>
      <c r="AJ110" s="877"/>
      <c r="AK110" s="878">
        <v>1375167</v>
      </c>
      <c r="AL110" s="876"/>
      <c r="AM110" s="876"/>
      <c r="AN110" s="876"/>
      <c r="AO110" s="877"/>
      <c r="AP110" s="879">
        <v>23.6</v>
      </c>
      <c r="AQ110" s="880"/>
      <c r="AR110" s="880"/>
      <c r="AS110" s="880"/>
      <c r="AT110" s="881"/>
      <c r="AU110" s="917" t="s">
        <v>69</v>
      </c>
      <c r="AV110" s="918"/>
      <c r="AW110" s="918"/>
      <c r="AX110" s="918"/>
      <c r="AY110" s="918"/>
      <c r="AZ110" s="847" t="s">
        <v>415</v>
      </c>
      <c r="BA110" s="795"/>
      <c r="BB110" s="795"/>
      <c r="BC110" s="795"/>
      <c r="BD110" s="795"/>
      <c r="BE110" s="795"/>
      <c r="BF110" s="795"/>
      <c r="BG110" s="795"/>
      <c r="BH110" s="795"/>
      <c r="BI110" s="795"/>
      <c r="BJ110" s="795"/>
      <c r="BK110" s="795"/>
      <c r="BL110" s="795"/>
      <c r="BM110" s="795"/>
      <c r="BN110" s="795"/>
      <c r="BO110" s="795"/>
      <c r="BP110" s="796"/>
      <c r="BQ110" s="848">
        <v>11302262</v>
      </c>
      <c r="BR110" s="829"/>
      <c r="BS110" s="829"/>
      <c r="BT110" s="829"/>
      <c r="BU110" s="829"/>
      <c r="BV110" s="829">
        <v>10645193</v>
      </c>
      <c r="BW110" s="829"/>
      <c r="BX110" s="829"/>
      <c r="BY110" s="829"/>
      <c r="BZ110" s="829"/>
      <c r="CA110" s="829">
        <v>9939844</v>
      </c>
      <c r="CB110" s="829"/>
      <c r="CC110" s="829"/>
      <c r="CD110" s="829"/>
      <c r="CE110" s="829"/>
      <c r="CF110" s="853">
        <v>170.5</v>
      </c>
      <c r="CG110" s="854"/>
      <c r="CH110" s="854"/>
      <c r="CI110" s="854"/>
      <c r="CJ110" s="854"/>
      <c r="CK110" s="913" t="s">
        <v>416</v>
      </c>
      <c r="CL110" s="806"/>
      <c r="CM110" s="847" t="s">
        <v>417</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15">
      <c r="A111" s="761" t="s">
        <v>418</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419</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420</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15">
      <c r="A112" s="899" t="s">
        <v>421</v>
      </c>
      <c r="B112" s="900"/>
      <c r="C112" s="739" t="s">
        <v>422</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423</v>
      </c>
      <c r="BA112" s="739"/>
      <c r="BB112" s="739"/>
      <c r="BC112" s="739"/>
      <c r="BD112" s="739"/>
      <c r="BE112" s="739"/>
      <c r="BF112" s="739"/>
      <c r="BG112" s="739"/>
      <c r="BH112" s="739"/>
      <c r="BI112" s="739"/>
      <c r="BJ112" s="739"/>
      <c r="BK112" s="739"/>
      <c r="BL112" s="739"/>
      <c r="BM112" s="739"/>
      <c r="BN112" s="739"/>
      <c r="BO112" s="739"/>
      <c r="BP112" s="740"/>
      <c r="BQ112" s="803">
        <v>372838</v>
      </c>
      <c r="BR112" s="804"/>
      <c r="BS112" s="804"/>
      <c r="BT112" s="804"/>
      <c r="BU112" s="804"/>
      <c r="BV112" s="804">
        <v>326192</v>
      </c>
      <c r="BW112" s="804"/>
      <c r="BX112" s="804"/>
      <c r="BY112" s="804"/>
      <c r="BZ112" s="804"/>
      <c r="CA112" s="804">
        <v>329781</v>
      </c>
      <c r="CB112" s="804"/>
      <c r="CC112" s="804"/>
      <c r="CD112" s="804"/>
      <c r="CE112" s="804"/>
      <c r="CF112" s="862">
        <v>5.7</v>
      </c>
      <c r="CG112" s="863"/>
      <c r="CH112" s="863"/>
      <c r="CI112" s="863"/>
      <c r="CJ112" s="863"/>
      <c r="CK112" s="914"/>
      <c r="CL112" s="808"/>
      <c r="CM112" s="802" t="s">
        <v>424</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15">
      <c r="A113" s="901"/>
      <c r="B113" s="902"/>
      <c r="C113" s="739" t="s">
        <v>425</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108506</v>
      </c>
      <c r="AB113" s="906"/>
      <c r="AC113" s="906"/>
      <c r="AD113" s="906"/>
      <c r="AE113" s="907"/>
      <c r="AF113" s="908">
        <v>82900</v>
      </c>
      <c r="AG113" s="906"/>
      <c r="AH113" s="906"/>
      <c r="AI113" s="906"/>
      <c r="AJ113" s="907"/>
      <c r="AK113" s="908">
        <v>50992</v>
      </c>
      <c r="AL113" s="906"/>
      <c r="AM113" s="906"/>
      <c r="AN113" s="906"/>
      <c r="AO113" s="907"/>
      <c r="AP113" s="909">
        <v>0.9</v>
      </c>
      <c r="AQ113" s="910"/>
      <c r="AR113" s="910"/>
      <c r="AS113" s="910"/>
      <c r="AT113" s="911"/>
      <c r="AU113" s="919"/>
      <c r="AV113" s="920"/>
      <c r="AW113" s="920"/>
      <c r="AX113" s="920"/>
      <c r="AY113" s="920"/>
      <c r="AZ113" s="802" t="s">
        <v>426</v>
      </c>
      <c r="BA113" s="739"/>
      <c r="BB113" s="739"/>
      <c r="BC113" s="739"/>
      <c r="BD113" s="739"/>
      <c r="BE113" s="739"/>
      <c r="BF113" s="739"/>
      <c r="BG113" s="739"/>
      <c r="BH113" s="739"/>
      <c r="BI113" s="739"/>
      <c r="BJ113" s="739"/>
      <c r="BK113" s="739"/>
      <c r="BL113" s="739"/>
      <c r="BM113" s="739"/>
      <c r="BN113" s="739"/>
      <c r="BO113" s="739"/>
      <c r="BP113" s="740"/>
      <c r="BQ113" s="803">
        <v>653046</v>
      </c>
      <c r="BR113" s="804"/>
      <c r="BS113" s="804"/>
      <c r="BT113" s="804"/>
      <c r="BU113" s="804"/>
      <c r="BV113" s="804">
        <v>537231</v>
      </c>
      <c r="BW113" s="804"/>
      <c r="BX113" s="804"/>
      <c r="BY113" s="804"/>
      <c r="BZ113" s="804"/>
      <c r="CA113" s="804">
        <v>424935</v>
      </c>
      <c r="CB113" s="804"/>
      <c r="CC113" s="804"/>
      <c r="CD113" s="804"/>
      <c r="CE113" s="804"/>
      <c r="CF113" s="862">
        <v>7.3</v>
      </c>
      <c r="CG113" s="863"/>
      <c r="CH113" s="863"/>
      <c r="CI113" s="863"/>
      <c r="CJ113" s="863"/>
      <c r="CK113" s="914"/>
      <c r="CL113" s="808"/>
      <c r="CM113" s="802" t="s">
        <v>427</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15">
      <c r="A114" s="901"/>
      <c r="B114" s="902"/>
      <c r="C114" s="739" t="s">
        <v>428</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118713</v>
      </c>
      <c r="AB114" s="767"/>
      <c r="AC114" s="767"/>
      <c r="AD114" s="767"/>
      <c r="AE114" s="768"/>
      <c r="AF114" s="769">
        <v>117764</v>
      </c>
      <c r="AG114" s="767"/>
      <c r="AH114" s="767"/>
      <c r="AI114" s="767"/>
      <c r="AJ114" s="768"/>
      <c r="AK114" s="769">
        <v>114759</v>
      </c>
      <c r="AL114" s="767"/>
      <c r="AM114" s="767"/>
      <c r="AN114" s="767"/>
      <c r="AO114" s="768"/>
      <c r="AP114" s="811">
        <v>2</v>
      </c>
      <c r="AQ114" s="812"/>
      <c r="AR114" s="812"/>
      <c r="AS114" s="812"/>
      <c r="AT114" s="813"/>
      <c r="AU114" s="919"/>
      <c r="AV114" s="920"/>
      <c r="AW114" s="920"/>
      <c r="AX114" s="920"/>
      <c r="AY114" s="920"/>
      <c r="AZ114" s="802" t="s">
        <v>429</v>
      </c>
      <c r="BA114" s="739"/>
      <c r="BB114" s="739"/>
      <c r="BC114" s="739"/>
      <c r="BD114" s="739"/>
      <c r="BE114" s="739"/>
      <c r="BF114" s="739"/>
      <c r="BG114" s="739"/>
      <c r="BH114" s="739"/>
      <c r="BI114" s="739"/>
      <c r="BJ114" s="739"/>
      <c r="BK114" s="739"/>
      <c r="BL114" s="739"/>
      <c r="BM114" s="739"/>
      <c r="BN114" s="739"/>
      <c r="BO114" s="739"/>
      <c r="BP114" s="740"/>
      <c r="BQ114" s="803">
        <v>1753454</v>
      </c>
      <c r="BR114" s="804"/>
      <c r="BS114" s="804"/>
      <c r="BT114" s="804"/>
      <c r="BU114" s="804"/>
      <c r="BV114" s="804">
        <v>1791922</v>
      </c>
      <c r="BW114" s="804"/>
      <c r="BX114" s="804"/>
      <c r="BY114" s="804"/>
      <c r="BZ114" s="804"/>
      <c r="CA114" s="804">
        <v>1770560</v>
      </c>
      <c r="CB114" s="804"/>
      <c r="CC114" s="804"/>
      <c r="CD114" s="804"/>
      <c r="CE114" s="804"/>
      <c r="CF114" s="862">
        <v>30.4</v>
      </c>
      <c r="CG114" s="863"/>
      <c r="CH114" s="863"/>
      <c r="CI114" s="863"/>
      <c r="CJ114" s="863"/>
      <c r="CK114" s="914"/>
      <c r="CL114" s="808"/>
      <c r="CM114" s="802" t="s">
        <v>430</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15">
      <c r="A115" s="901"/>
      <c r="B115" s="902"/>
      <c r="C115" s="739" t="s">
        <v>431</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122</v>
      </c>
      <c r="AB115" s="906"/>
      <c r="AC115" s="906"/>
      <c r="AD115" s="906"/>
      <c r="AE115" s="907"/>
      <c r="AF115" s="908" t="s">
        <v>122</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2" t="s">
        <v>432</v>
      </c>
      <c r="BA115" s="739"/>
      <c r="BB115" s="739"/>
      <c r="BC115" s="739"/>
      <c r="BD115" s="739"/>
      <c r="BE115" s="739"/>
      <c r="BF115" s="739"/>
      <c r="BG115" s="739"/>
      <c r="BH115" s="739"/>
      <c r="BI115" s="739"/>
      <c r="BJ115" s="739"/>
      <c r="BK115" s="739"/>
      <c r="BL115" s="739"/>
      <c r="BM115" s="739"/>
      <c r="BN115" s="739"/>
      <c r="BO115" s="739"/>
      <c r="BP115" s="740"/>
      <c r="BQ115" s="803">
        <v>3000</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433</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15">
      <c r="A116" s="903"/>
      <c r="B116" s="904"/>
      <c r="C116" s="826" t="s">
        <v>434</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435</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436</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1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437</v>
      </c>
      <c r="Z117" s="884"/>
      <c r="AA117" s="889">
        <v>1591643</v>
      </c>
      <c r="AB117" s="890"/>
      <c r="AC117" s="890"/>
      <c r="AD117" s="890"/>
      <c r="AE117" s="891"/>
      <c r="AF117" s="892">
        <v>1569828</v>
      </c>
      <c r="AG117" s="890"/>
      <c r="AH117" s="890"/>
      <c r="AI117" s="890"/>
      <c r="AJ117" s="891"/>
      <c r="AK117" s="892">
        <v>1540918</v>
      </c>
      <c r="AL117" s="890"/>
      <c r="AM117" s="890"/>
      <c r="AN117" s="890"/>
      <c r="AO117" s="891"/>
      <c r="AP117" s="893"/>
      <c r="AQ117" s="894"/>
      <c r="AR117" s="894"/>
      <c r="AS117" s="894"/>
      <c r="AT117" s="895"/>
      <c r="AU117" s="919"/>
      <c r="AV117" s="920"/>
      <c r="AW117" s="920"/>
      <c r="AX117" s="920"/>
      <c r="AY117" s="920"/>
      <c r="AZ117" s="850" t="s">
        <v>438</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439</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15">
      <c r="A118" s="882" t="s">
        <v>413</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410</v>
      </c>
      <c r="AB118" s="883"/>
      <c r="AC118" s="883"/>
      <c r="AD118" s="883"/>
      <c r="AE118" s="884"/>
      <c r="AF118" s="885" t="s">
        <v>411</v>
      </c>
      <c r="AG118" s="883"/>
      <c r="AH118" s="883"/>
      <c r="AI118" s="883"/>
      <c r="AJ118" s="884"/>
      <c r="AK118" s="885" t="s">
        <v>294</v>
      </c>
      <c r="AL118" s="883"/>
      <c r="AM118" s="883"/>
      <c r="AN118" s="883"/>
      <c r="AO118" s="884"/>
      <c r="AP118" s="886" t="s">
        <v>412</v>
      </c>
      <c r="AQ118" s="887"/>
      <c r="AR118" s="887"/>
      <c r="AS118" s="887"/>
      <c r="AT118" s="888"/>
      <c r="AU118" s="919"/>
      <c r="AV118" s="920"/>
      <c r="AW118" s="920"/>
      <c r="AX118" s="920"/>
      <c r="AY118" s="920"/>
      <c r="AZ118" s="825" t="s">
        <v>440</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441</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15">
      <c r="A119" s="805" t="s">
        <v>416</v>
      </c>
      <c r="B119" s="806"/>
      <c r="C119" s="847" t="s">
        <v>417</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177</v>
      </c>
      <c r="BA119" s="235"/>
      <c r="BB119" s="235"/>
      <c r="BC119" s="235"/>
      <c r="BD119" s="235"/>
      <c r="BE119" s="235"/>
      <c r="BF119" s="235"/>
      <c r="BG119" s="235"/>
      <c r="BH119" s="235"/>
      <c r="BI119" s="235"/>
      <c r="BJ119" s="235"/>
      <c r="BK119" s="235"/>
      <c r="BL119" s="235"/>
      <c r="BM119" s="235"/>
      <c r="BN119" s="235"/>
      <c r="BO119" s="864" t="s">
        <v>442</v>
      </c>
      <c r="BP119" s="865"/>
      <c r="BQ119" s="866">
        <v>14084600</v>
      </c>
      <c r="BR119" s="832"/>
      <c r="BS119" s="832"/>
      <c r="BT119" s="832"/>
      <c r="BU119" s="832"/>
      <c r="BV119" s="832">
        <v>13300538</v>
      </c>
      <c r="BW119" s="832"/>
      <c r="BX119" s="832"/>
      <c r="BY119" s="832"/>
      <c r="BZ119" s="832"/>
      <c r="CA119" s="832">
        <v>12465120</v>
      </c>
      <c r="CB119" s="832"/>
      <c r="CC119" s="832"/>
      <c r="CD119" s="832"/>
      <c r="CE119" s="832"/>
      <c r="CF119" s="735"/>
      <c r="CG119" s="736"/>
      <c r="CH119" s="736"/>
      <c r="CI119" s="736"/>
      <c r="CJ119" s="821"/>
      <c r="CK119" s="915"/>
      <c r="CL119" s="810"/>
      <c r="CM119" s="825" t="s">
        <v>443</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15">
      <c r="A120" s="807"/>
      <c r="B120" s="808"/>
      <c r="C120" s="802" t="s">
        <v>420</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444</v>
      </c>
      <c r="AV120" s="868"/>
      <c r="AW120" s="868"/>
      <c r="AX120" s="868"/>
      <c r="AY120" s="869"/>
      <c r="AZ120" s="847" t="s">
        <v>445</v>
      </c>
      <c r="BA120" s="795"/>
      <c r="BB120" s="795"/>
      <c r="BC120" s="795"/>
      <c r="BD120" s="795"/>
      <c r="BE120" s="795"/>
      <c r="BF120" s="795"/>
      <c r="BG120" s="795"/>
      <c r="BH120" s="795"/>
      <c r="BI120" s="795"/>
      <c r="BJ120" s="795"/>
      <c r="BK120" s="795"/>
      <c r="BL120" s="795"/>
      <c r="BM120" s="795"/>
      <c r="BN120" s="795"/>
      <c r="BO120" s="795"/>
      <c r="BP120" s="796"/>
      <c r="BQ120" s="848">
        <v>3761223</v>
      </c>
      <c r="BR120" s="829"/>
      <c r="BS120" s="829"/>
      <c r="BT120" s="829"/>
      <c r="BU120" s="829"/>
      <c r="BV120" s="829">
        <v>4208795</v>
      </c>
      <c r="BW120" s="829"/>
      <c r="BX120" s="829"/>
      <c r="BY120" s="829"/>
      <c r="BZ120" s="829"/>
      <c r="CA120" s="829">
        <v>4563964</v>
      </c>
      <c r="CB120" s="829"/>
      <c r="CC120" s="829"/>
      <c r="CD120" s="829"/>
      <c r="CE120" s="829"/>
      <c r="CF120" s="853">
        <v>78.3</v>
      </c>
      <c r="CG120" s="854"/>
      <c r="CH120" s="854"/>
      <c r="CI120" s="854"/>
      <c r="CJ120" s="854"/>
      <c r="CK120" s="855" t="s">
        <v>446</v>
      </c>
      <c r="CL120" s="839"/>
      <c r="CM120" s="839"/>
      <c r="CN120" s="839"/>
      <c r="CO120" s="840"/>
      <c r="CP120" s="859" t="s">
        <v>391</v>
      </c>
      <c r="CQ120" s="860"/>
      <c r="CR120" s="860"/>
      <c r="CS120" s="860"/>
      <c r="CT120" s="860"/>
      <c r="CU120" s="860"/>
      <c r="CV120" s="860"/>
      <c r="CW120" s="860"/>
      <c r="CX120" s="860"/>
      <c r="CY120" s="860"/>
      <c r="CZ120" s="860"/>
      <c r="DA120" s="860"/>
      <c r="DB120" s="860"/>
      <c r="DC120" s="860"/>
      <c r="DD120" s="860"/>
      <c r="DE120" s="860"/>
      <c r="DF120" s="861"/>
      <c r="DG120" s="848">
        <v>215474</v>
      </c>
      <c r="DH120" s="829"/>
      <c r="DI120" s="829"/>
      <c r="DJ120" s="829"/>
      <c r="DK120" s="829"/>
      <c r="DL120" s="829">
        <v>176881</v>
      </c>
      <c r="DM120" s="829"/>
      <c r="DN120" s="829"/>
      <c r="DO120" s="829"/>
      <c r="DP120" s="829"/>
      <c r="DQ120" s="829">
        <v>136942</v>
      </c>
      <c r="DR120" s="829"/>
      <c r="DS120" s="829"/>
      <c r="DT120" s="829"/>
      <c r="DU120" s="829"/>
      <c r="DV120" s="830">
        <v>2.2999999999999998</v>
      </c>
      <c r="DW120" s="830"/>
      <c r="DX120" s="830"/>
      <c r="DY120" s="830"/>
      <c r="DZ120" s="831"/>
    </row>
    <row r="121" spans="1:130" s="212" customFormat="1" ht="26.25" customHeight="1" x14ac:dyDescent="0.15">
      <c r="A121" s="807"/>
      <c r="B121" s="808"/>
      <c r="C121" s="850" t="s">
        <v>447</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448</v>
      </c>
      <c r="BA121" s="739"/>
      <c r="BB121" s="739"/>
      <c r="BC121" s="739"/>
      <c r="BD121" s="739"/>
      <c r="BE121" s="739"/>
      <c r="BF121" s="739"/>
      <c r="BG121" s="739"/>
      <c r="BH121" s="739"/>
      <c r="BI121" s="739"/>
      <c r="BJ121" s="739"/>
      <c r="BK121" s="739"/>
      <c r="BL121" s="739"/>
      <c r="BM121" s="739"/>
      <c r="BN121" s="739"/>
      <c r="BO121" s="739"/>
      <c r="BP121" s="740"/>
      <c r="BQ121" s="803">
        <v>804811</v>
      </c>
      <c r="BR121" s="804"/>
      <c r="BS121" s="804"/>
      <c r="BT121" s="804"/>
      <c r="BU121" s="804"/>
      <c r="BV121" s="804">
        <v>772005</v>
      </c>
      <c r="BW121" s="804"/>
      <c r="BX121" s="804"/>
      <c r="BY121" s="804"/>
      <c r="BZ121" s="804"/>
      <c r="CA121" s="804">
        <v>705662</v>
      </c>
      <c r="CB121" s="804"/>
      <c r="CC121" s="804"/>
      <c r="CD121" s="804"/>
      <c r="CE121" s="804"/>
      <c r="CF121" s="862">
        <v>12.1</v>
      </c>
      <c r="CG121" s="863"/>
      <c r="CH121" s="863"/>
      <c r="CI121" s="863"/>
      <c r="CJ121" s="863"/>
      <c r="CK121" s="856"/>
      <c r="CL121" s="842"/>
      <c r="CM121" s="842"/>
      <c r="CN121" s="842"/>
      <c r="CO121" s="843"/>
      <c r="CP121" s="822" t="s">
        <v>394</v>
      </c>
      <c r="CQ121" s="823"/>
      <c r="CR121" s="823"/>
      <c r="CS121" s="823"/>
      <c r="CT121" s="823"/>
      <c r="CU121" s="823"/>
      <c r="CV121" s="823"/>
      <c r="CW121" s="823"/>
      <c r="CX121" s="823"/>
      <c r="CY121" s="823"/>
      <c r="CZ121" s="823"/>
      <c r="DA121" s="823"/>
      <c r="DB121" s="823"/>
      <c r="DC121" s="823"/>
      <c r="DD121" s="823"/>
      <c r="DE121" s="823"/>
      <c r="DF121" s="824"/>
      <c r="DG121" s="803">
        <v>21167</v>
      </c>
      <c r="DH121" s="804"/>
      <c r="DI121" s="804"/>
      <c r="DJ121" s="804"/>
      <c r="DK121" s="804"/>
      <c r="DL121" s="804">
        <v>46660</v>
      </c>
      <c r="DM121" s="804"/>
      <c r="DN121" s="804"/>
      <c r="DO121" s="804"/>
      <c r="DP121" s="804"/>
      <c r="DQ121" s="804">
        <v>123987</v>
      </c>
      <c r="DR121" s="804"/>
      <c r="DS121" s="804"/>
      <c r="DT121" s="804"/>
      <c r="DU121" s="804"/>
      <c r="DV121" s="781">
        <v>2.1</v>
      </c>
      <c r="DW121" s="781"/>
      <c r="DX121" s="781"/>
      <c r="DY121" s="781"/>
      <c r="DZ121" s="782"/>
    </row>
    <row r="122" spans="1:130" s="212" customFormat="1" ht="26.25" customHeight="1" x14ac:dyDescent="0.15">
      <c r="A122" s="807"/>
      <c r="B122" s="808"/>
      <c r="C122" s="802" t="s">
        <v>430</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449</v>
      </c>
      <c r="BA122" s="826"/>
      <c r="BB122" s="826"/>
      <c r="BC122" s="826"/>
      <c r="BD122" s="826"/>
      <c r="BE122" s="826"/>
      <c r="BF122" s="826"/>
      <c r="BG122" s="826"/>
      <c r="BH122" s="826"/>
      <c r="BI122" s="826"/>
      <c r="BJ122" s="826"/>
      <c r="BK122" s="826"/>
      <c r="BL122" s="826"/>
      <c r="BM122" s="826"/>
      <c r="BN122" s="826"/>
      <c r="BO122" s="826"/>
      <c r="BP122" s="827"/>
      <c r="BQ122" s="866">
        <v>8920035</v>
      </c>
      <c r="BR122" s="832"/>
      <c r="BS122" s="832"/>
      <c r="BT122" s="832"/>
      <c r="BU122" s="832"/>
      <c r="BV122" s="832">
        <v>8515971</v>
      </c>
      <c r="BW122" s="832"/>
      <c r="BX122" s="832"/>
      <c r="BY122" s="832"/>
      <c r="BZ122" s="832"/>
      <c r="CA122" s="832">
        <v>7793086</v>
      </c>
      <c r="CB122" s="832"/>
      <c r="CC122" s="832"/>
      <c r="CD122" s="832"/>
      <c r="CE122" s="832"/>
      <c r="CF122" s="833">
        <v>133.69999999999999</v>
      </c>
      <c r="CG122" s="834"/>
      <c r="CH122" s="834"/>
      <c r="CI122" s="834"/>
      <c r="CJ122" s="834"/>
      <c r="CK122" s="856"/>
      <c r="CL122" s="842"/>
      <c r="CM122" s="842"/>
      <c r="CN122" s="842"/>
      <c r="CO122" s="843"/>
      <c r="CP122" s="822" t="s">
        <v>393</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v>68852</v>
      </c>
      <c r="DR122" s="804"/>
      <c r="DS122" s="804"/>
      <c r="DT122" s="804"/>
      <c r="DU122" s="804"/>
      <c r="DV122" s="781">
        <v>1.2</v>
      </c>
      <c r="DW122" s="781"/>
      <c r="DX122" s="781"/>
      <c r="DY122" s="781"/>
      <c r="DZ122" s="782"/>
    </row>
    <row r="123" spans="1:130" s="212" customFormat="1" ht="26.25" customHeight="1" x14ac:dyDescent="0.15">
      <c r="A123" s="807"/>
      <c r="B123" s="808"/>
      <c r="C123" s="802" t="s">
        <v>436</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5" t="s">
        <v>177</v>
      </c>
      <c r="BA123" s="235"/>
      <c r="BB123" s="235"/>
      <c r="BC123" s="235"/>
      <c r="BD123" s="235"/>
      <c r="BE123" s="235"/>
      <c r="BF123" s="235"/>
      <c r="BG123" s="235"/>
      <c r="BH123" s="235"/>
      <c r="BI123" s="235"/>
      <c r="BJ123" s="235"/>
      <c r="BK123" s="235"/>
      <c r="BL123" s="235"/>
      <c r="BM123" s="235"/>
      <c r="BN123" s="235"/>
      <c r="BO123" s="864" t="s">
        <v>450</v>
      </c>
      <c r="BP123" s="865"/>
      <c r="BQ123" s="819">
        <v>13486069</v>
      </c>
      <c r="BR123" s="820"/>
      <c r="BS123" s="820"/>
      <c r="BT123" s="820"/>
      <c r="BU123" s="820"/>
      <c r="BV123" s="820">
        <v>13496771</v>
      </c>
      <c r="BW123" s="820"/>
      <c r="BX123" s="820"/>
      <c r="BY123" s="820"/>
      <c r="BZ123" s="820"/>
      <c r="CA123" s="820">
        <v>13062712</v>
      </c>
      <c r="CB123" s="820"/>
      <c r="CC123" s="820"/>
      <c r="CD123" s="820"/>
      <c r="CE123" s="820"/>
      <c r="CF123" s="735"/>
      <c r="CG123" s="736"/>
      <c r="CH123" s="736"/>
      <c r="CI123" s="736"/>
      <c r="CJ123" s="821"/>
      <c r="CK123" s="856"/>
      <c r="CL123" s="842"/>
      <c r="CM123" s="842"/>
      <c r="CN123" s="842"/>
      <c r="CO123" s="843"/>
      <c r="CP123" s="822" t="s">
        <v>389</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
      <c r="A124" s="807"/>
      <c r="B124" s="808"/>
      <c r="C124" s="802" t="s">
        <v>439</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451</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10.4</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452</v>
      </c>
      <c r="CQ124" s="823"/>
      <c r="CR124" s="823"/>
      <c r="CS124" s="823"/>
      <c r="CT124" s="823"/>
      <c r="CU124" s="823"/>
      <c r="CV124" s="823"/>
      <c r="CW124" s="823"/>
      <c r="CX124" s="823"/>
      <c r="CY124" s="823"/>
      <c r="CZ124" s="823"/>
      <c r="DA124" s="823"/>
      <c r="DB124" s="823"/>
      <c r="DC124" s="823"/>
      <c r="DD124" s="823"/>
      <c r="DE124" s="823"/>
      <c r="DF124" s="824"/>
      <c r="DG124" s="750">
        <v>136197</v>
      </c>
      <c r="DH124" s="751"/>
      <c r="DI124" s="751"/>
      <c r="DJ124" s="751"/>
      <c r="DK124" s="752"/>
      <c r="DL124" s="753">
        <v>102651</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15">
      <c r="A125" s="807"/>
      <c r="B125" s="808"/>
      <c r="C125" s="802" t="s">
        <v>441</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453</v>
      </c>
      <c r="CL125" s="839"/>
      <c r="CM125" s="839"/>
      <c r="CN125" s="839"/>
      <c r="CO125" s="840"/>
      <c r="CP125" s="847" t="s">
        <v>454</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
      <c r="A126" s="807"/>
      <c r="B126" s="808"/>
      <c r="C126" s="802" t="s">
        <v>443</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455</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15">
      <c r="A127" s="809"/>
      <c r="B127" s="810"/>
      <c r="C127" s="825" t="s">
        <v>456</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457</v>
      </c>
      <c r="AY127" s="799"/>
      <c r="AZ127" s="799"/>
      <c r="BA127" s="799"/>
      <c r="BB127" s="799"/>
      <c r="BC127" s="799"/>
      <c r="BD127" s="799"/>
      <c r="BE127" s="800"/>
      <c r="BF127" s="798" t="s">
        <v>458</v>
      </c>
      <c r="BG127" s="799"/>
      <c r="BH127" s="799"/>
      <c r="BI127" s="799"/>
      <c r="BJ127" s="799"/>
      <c r="BK127" s="799"/>
      <c r="BL127" s="800"/>
      <c r="BM127" s="798" t="s">
        <v>459</v>
      </c>
      <c r="BN127" s="799"/>
      <c r="BO127" s="799"/>
      <c r="BP127" s="799"/>
      <c r="BQ127" s="799"/>
      <c r="BR127" s="799"/>
      <c r="BS127" s="800"/>
      <c r="BT127" s="798" t="s">
        <v>460</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461</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
      <c r="A128" s="783" t="s">
        <v>462</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463</v>
      </c>
      <c r="X128" s="785"/>
      <c r="Y128" s="785"/>
      <c r="Z128" s="786"/>
      <c r="AA128" s="787">
        <v>107098</v>
      </c>
      <c r="AB128" s="788"/>
      <c r="AC128" s="788"/>
      <c r="AD128" s="788"/>
      <c r="AE128" s="789"/>
      <c r="AF128" s="790">
        <v>102742</v>
      </c>
      <c r="AG128" s="788"/>
      <c r="AH128" s="788"/>
      <c r="AI128" s="788"/>
      <c r="AJ128" s="789"/>
      <c r="AK128" s="790">
        <v>101466</v>
      </c>
      <c r="AL128" s="788"/>
      <c r="AM128" s="788"/>
      <c r="AN128" s="788"/>
      <c r="AO128" s="789"/>
      <c r="AP128" s="791"/>
      <c r="AQ128" s="792"/>
      <c r="AR128" s="792"/>
      <c r="AS128" s="792"/>
      <c r="AT128" s="793"/>
      <c r="AU128" s="214"/>
      <c r="AV128" s="214"/>
      <c r="AW128" s="214"/>
      <c r="AX128" s="794" t="s">
        <v>464</v>
      </c>
      <c r="AY128" s="795"/>
      <c r="AZ128" s="795"/>
      <c r="BA128" s="795"/>
      <c r="BB128" s="795"/>
      <c r="BC128" s="795"/>
      <c r="BD128" s="795"/>
      <c r="BE128" s="796"/>
      <c r="BF128" s="773" t="s">
        <v>122</v>
      </c>
      <c r="BG128" s="774"/>
      <c r="BH128" s="774"/>
      <c r="BI128" s="774"/>
      <c r="BJ128" s="774"/>
      <c r="BK128" s="774"/>
      <c r="BL128" s="797"/>
      <c r="BM128" s="773">
        <v>14.12</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465</v>
      </c>
      <c r="CQ128" s="717"/>
      <c r="CR128" s="717"/>
      <c r="CS128" s="717"/>
      <c r="CT128" s="717"/>
      <c r="CU128" s="717"/>
      <c r="CV128" s="717"/>
      <c r="CW128" s="717"/>
      <c r="CX128" s="717"/>
      <c r="CY128" s="717"/>
      <c r="CZ128" s="717"/>
      <c r="DA128" s="717"/>
      <c r="DB128" s="717"/>
      <c r="DC128" s="717"/>
      <c r="DD128" s="717"/>
      <c r="DE128" s="717"/>
      <c r="DF128" s="718"/>
      <c r="DG128" s="777">
        <v>3000</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466</v>
      </c>
      <c r="X129" s="764"/>
      <c r="Y129" s="764"/>
      <c r="Z129" s="765"/>
      <c r="AA129" s="766">
        <v>6784699</v>
      </c>
      <c r="AB129" s="767"/>
      <c r="AC129" s="767"/>
      <c r="AD129" s="767"/>
      <c r="AE129" s="768"/>
      <c r="AF129" s="769">
        <v>6771783</v>
      </c>
      <c r="AG129" s="767"/>
      <c r="AH129" s="767"/>
      <c r="AI129" s="767"/>
      <c r="AJ129" s="768"/>
      <c r="AK129" s="769">
        <v>6806143</v>
      </c>
      <c r="AL129" s="767"/>
      <c r="AM129" s="767"/>
      <c r="AN129" s="767"/>
      <c r="AO129" s="768"/>
      <c r="AP129" s="770"/>
      <c r="AQ129" s="771"/>
      <c r="AR129" s="771"/>
      <c r="AS129" s="771"/>
      <c r="AT129" s="772"/>
      <c r="AU129" s="215"/>
      <c r="AV129" s="215"/>
      <c r="AW129" s="215"/>
      <c r="AX129" s="738" t="s">
        <v>467</v>
      </c>
      <c r="AY129" s="739"/>
      <c r="AZ129" s="739"/>
      <c r="BA129" s="739"/>
      <c r="BB129" s="739"/>
      <c r="BC129" s="739"/>
      <c r="BD129" s="739"/>
      <c r="BE129" s="740"/>
      <c r="BF129" s="757" t="s">
        <v>122</v>
      </c>
      <c r="BG129" s="758"/>
      <c r="BH129" s="758"/>
      <c r="BI129" s="758"/>
      <c r="BJ129" s="758"/>
      <c r="BK129" s="758"/>
      <c r="BL129" s="759"/>
      <c r="BM129" s="757">
        <v>19.12</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468</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469</v>
      </c>
      <c r="X130" s="764"/>
      <c r="Y130" s="764"/>
      <c r="Z130" s="765"/>
      <c r="AA130" s="766">
        <v>1042945</v>
      </c>
      <c r="AB130" s="767"/>
      <c r="AC130" s="767"/>
      <c r="AD130" s="767"/>
      <c r="AE130" s="768"/>
      <c r="AF130" s="769">
        <v>1006758</v>
      </c>
      <c r="AG130" s="767"/>
      <c r="AH130" s="767"/>
      <c r="AI130" s="767"/>
      <c r="AJ130" s="768"/>
      <c r="AK130" s="769">
        <v>975194</v>
      </c>
      <c r="AL130" s="767"/>
      <c r="AM130" s="767"/>
      <c r="AN130" s="767"/>
      <c r="AO130" s="768"/>
      <c r="AP130" s="770"/>
      <c r="AQ130" s="771"/>
      <c r="AR130" s="771"/>
      <c r="AS130" s="771"/>
      <c r="AT130" s="772"/>
      <c r="AU130" s="215"/>
      <c r="AV130" s="215"/>
      <c r="AW130" s="215"/>
      <c r="AX130" s="738" t="s">
        <v>470</v>
      </c>
      <c r="AY130" s="739"/>
      <c r="AZ130" s="739"/>
      <c r="BA130" s="739"/>
      <c r="BB130" s="739"/>
      <c r="BC130" s="739"/>
      <c r="BD130" s="739"/>
      <c r="BE130" s="740"/>
      <c r="BF130" s="741">
        <v>7.8</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471</v>
      </c>
      <c r="X131" s="748"/>
      <c r="Y131" s="748"/>
      <c r="Z131" s="749"/>
      <c r="AA131" s="750">
        <v>5741754</v>
      </c>
      <c r="AB131" s="751"/>
      <c r="AC131" s="751"/>
      <c r="AD131" s="751"/>
      <c r="AE131" s="752"/>
      <c r="AF131" s="753">
        <v>5765025</v>
      </c>
      <c r="AG131" s="751"/>
      <c r="AH131" s="751"/>
      <c r="AI131" s="751"/>
      <c r="AJ131" s="752"/>
      <c r="AK131" s="753">
        <v>5830949</v>
      </c>
      <c r="AL131" s="751"/>
      <c r="AM131" s="751"/>
      <c r="AN131" s="751"/>
      <c r="AO131" s="752"/>
      <c r="AP131" s="754"/>
      <c r="AQ131" s="755"/>
      <c r="AR131" s="755"/>
      <c r="AS131" s="755"/>
      <c r="AT131" s="756"/>
      <c r="AU131" s="215"/>
      <c r="AV131" s="215"/>
      <c r="AW131" s="215"/>
      <c r="AX131" s="716" t="s">
        <v>472</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473</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474</v>
      </c>
      <c r="W132" s="729"/>
      <c r="X132" s="729"/>
      <c r="Y132" s="729"/>
      <c r="Z132" s="730"/>
      <c r="AA132" s="731">
        <v>7.6910296049999998</v>
      </c>
      <c r="AB132" s="732"/>
      <c r="AC132" s="732"/>
      <c r="AD132" s="732"/>
      <c r="AE132" s="733"/>
      <c r="AF132" s="734">
        <v>7.9848396150000003</v>
      </c>
      <c r="AG132" s="732"/>
      <c r="AH132" s="732"/>
      <c r="AI132" s="732"/>
      <c r="AJ132" s="733"/>
      <c r="AK132" s="734">
        <v>7.9619629669999998</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475</v>
      </c>
      <c r="W133" s="708"/>
      <c r="X133" s="708"/>
      <c r="Y133" s="708"/>
      <c r="Z133" s="709"/>
      <c r="AA133" s="710">
        <v>7.9</v>
      </c>
      <c r="AB133" s="711"/>
      <c r="AC133" s="711"/>
      <c r="AD133" s="711"/>
      <c r="AE133" s="712"/>
      <c r="AF133" s="710">
        <v>7.7</v>
      </c>
      <c r="AG133" s="711"/>
      <c r="AH133" s="711"/>
      <c r="AI133" s="711"/>
      <c r="AJ133" s="712"/>
      <c r="AK133" s="710">
        <v>7.8</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PsJiXAPXWRD3Z1TIQNG+h3dqRJrS4U73FEBJnJiSLTwgzjXnyOqlvzzUKHk4OsDi2Exypyg+GyT5gsTOcA31Ig==" saltValue="RAxw8vOaIK9d0Hi+hXC0v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F1" zoomScaleNormal="85" zoomScaleSheetLayoutView="100" workbookViewId="0">
      <selection activeCell="DD74" sqref="DD74"/>
    </sheetView>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476</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ZzMms0QdjUGD8gLIJDEaEoYT6IX9jp0Bk51zMEOfe2aylm/52bj7EdxPQ91awVvf3hbiwt+JAsG9YmUriGDhAg==" saltValue="fLWdeJ/BzW9bdglgCndrK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M46"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sO/J1OxOA6P+5gnlhltab+ddeZj+Fni4/IIPlghZ0SiFWEz7g2KMaxjDscBn/77X+aNO/84AIDIcdMafoLkqGA==" saltValue="pbG8JQOzyX+Hu+7MabdVe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4"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477</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478</v>
      </c>
      <c r="AL6" s="248"/>
      <c r="AM6" s="248"/>
      <c r="AN6" s="248"/>
    </row>
    <row r="7" spans="1:46" ht="13.5" customHeight="1" x14ac:dyDescent="0.15">
      <c r="A7" s="247"/>
      <c r="AK7" s="250"/>
      <c r="AL7" s="251"/>
      <c r="AM7" s="251"/>
      <c r="AN7" s="252"/>
      <c r="AO7" s="1105" t="s">
        <v>479</v>
      </c>
      <c r="AP7" s="253"/>
      <c r="AQ7" s="254" t="s">
        <v>480</v>
      </c>
      <c r="AR7" s="255"/>
    </row>
    <row r="8" spans="1:46" x14ac:dyDescent="0.15">
      <c r="A8" s="247"/>
      <c r="AK8" s="256"/>
      <c r="AL8" s="257"/>
      <c r="AM8" s="257"/>
      <c r="AN8" s="258"/>
      <c r="AO8" s="1106"/>
      <c r="AP8" s="259" t="s">
        <v>481</v>
      </c>
      <c r="AQ8" s="260" t="s">
        <v>482</v>
      </c>
      <c r="AR8" s="261" t="s">
        <v>483</v>
      </c>
    </row>
    <row r="9" spans="1:46" x14ac:dyDescent="0.15">
      <c r="A9" s="247"/>
      <c r="AK9" s="1117" t="s">
        <v>484</v>
      </c>
      <c r="AL9" s="1118"/>
      <c r="AM9" s="1118"/>
      <c r="AN9" s="1119"/>
      <c r="AO9" s="262">
        <v>2674662</v>
      </c>
      <c r="AP9" s="262">
        <v>162851</v>
      </c>
      <c r="AQ9" s="263">
        <v>117270</v>
      </c>
      <c r="AR9" s="264">
        <v>38.9</v>
      </c>
    </row>
    <row r="10" spans="1:46" ht="13.5" customHeight="1" x14ac:dyDescent="0.15">
      <c r="A10" s="247"/>
      <c r="AK10" s="1117" t="s">
        <v>485</v>
      </c>
      <c r="AL10" s="1118"/>
      <c r="AM10" s="1118"/>
      <c r="AN10" s="1119"/>
      <c r="AO10" s="265">
        <v>21137</v>
      </c>
      <c r="AP10" s="265">
        <v>1287</v>
      </c>
      <c r="AQ10" s="266">
        <v>10490</v>
      </c>
      <c r="AR10" s="267">
        <v>-87.7</v>
      </c>
    </row>
    <row r="11" spans="1:46" ht="13.5" customHeight="1" x14ac:dyDescent="0.15">
      <c r="A11" s="247"/>
      <c r="AK11" s="1117" t="s">
        <v>486</v>
      </c>
      <c r="AL11" s="1118"/>
      <c r="AM11" s="1118"/>
      <c r="AN11" s="1119"/>
      <c r="AO11" s="265" t="s">
        <v>487</v>
      </c>
      <c r="AP11" s="265" t="s">
        <v>487</v>
      </c>
      <c r="AQ11" s="266">
        <v>1802</v>
      </c>
      <c r="AR11" s="267" t="s">
        <v>487</v>
      </c>
    </row>
    <row r="12" spans="1:46" ht="13.5" customHeight="1" x14ac:dyDescent="0.15">
      <c r="A12" s="247"/>
      <c r="AK12" s="1117" t="s">
        <v>488</v>
      </c>
      <c r="AL12" s="1118"/>
      <c r="AM12" s="1118"/>
      <c r="AN12" s="1119"/>
      <c r="AO12" s="265" t="s">
        <v>487</v>
      </c>
      <c r="AP12" s="265" t="s">
        <v>487</v>
      </c>
      <c r="AQ12" s="266">
        <v>3</v>
      </c>
      <c r="AR12" s="267" t="s">
        <v>487</v>
      </c>
    </row>
    <row r="13" spans="1:46" ht="13.5" customHeight="1" x14ac:dyDescent="0.15">
      <c r="A13" s="247"/>
      <c r="AK13" s="1117" t="s">
        <v>489</v>
      </c>
      <c r="AL13" s="1118"/>
      <c r="AM13" s="1118"/>
      <c r="AN13" s="1119"/>
      <c r="AO13" s="265">
        <v>63251</v>
      </c>
      <c r="AP13" s="265">
        <v>3851</v>
      </c>
      <c r="AQ13" s="266">
        <v>4482</v>
      </c>
      <c r="AR13" s="267">
        <v>-14.1</v>
      </c>
    </row>
    <row r="14" spans="1:46" ht="13.5" customHeight="1" x14ac:dyDescent="0.15">
      <c r="A14" s="247"/>
      <c r="AK14" s="1117" t="s">
        <v>490</v>
      </c>
      <c r="AL14" s="1118"/>
      <c r="AM14" s="1118"/>
      <c r="AN14" s="1119"/>
      <c r="AO14" s="265">
        <v>33069</v>
      </c>
      <c r="AP14" s="265">
        <v>2013</v>
      </c>
      <c r="AQ14" s="266">
        <v>2749</v>
      </c>
      <c r="AR14" s="267">
        <v>-26.8</v>
      </c>
    </row>
    <row r="15" spans="1:46" ht="13.5" customHeight="1" x14ac:dyDescent="0.15">
      <c r="A15" s="247"/>
      <c r="AK15" s="1120" t="s">
        <v>491</v>
      </c>
      <c r="AL15" s="1121"/>
      <c r="AM15" s="1121"/>
      <c r="AN15" s="1122"/>
      <c r="AO15" s="265">
        <v>-152756</v>
      </c>
      <c r="AP15" s="265">
        <v>-9301</v>
      </c>
      <c r="AQ15" s="266">
        <v>-7399</v>
      </c>
      <c r="AR15" s="267">
        <v>25.7</v>
      </c>
    </row>
    <row r="16" spans="1:46" x14ac:dyDescent="0.15">
      <c r="A16" s="247"/>
      <c r="AK16" s="1120" t="s">
        <v>177</v>
      </c>
      <c r="AL16" s="1121"/>
      <c r="AM16" s="1121"/>
      <c r="AN16" s="1122"/>
      <c r="AO16" s="265">
        <v>2639363</v>
      </c>
      <c r="AP16" s="265">
        <v>160702</v>
      </c>
      <c r="AQ16" s="266">
        <v>129397</v>
      </c>
      <c r="AR16" s="267">
        <v>24.2</v>
      </c>
    </row>
    <row r="17" spans="1:46" x14ac:dyDescent="0.15">
      <c r="A17" s="247"/>
    </row>
    <row r="18" spans="1:46" x14ac:dyDescent="0.15">
      <c r="A18" s="247"/>
      <c r="AQ18" s="268"/>
      <c r="AR18" s="268"/>
    </row>
    <row r="19" spans="1:46" x14ac:dyDescent="0.15">
      <c r="A19" s="247"/>
      <c r="AK19" s="243" t="s">
        <v>492</v>
      </c>
    </row>
    <row r="20" spans="1:46" x14ac:dyDescent="0.15">
      <c r="A20" s="247"/>
      <c r="AK20" s="269"/>
      <c r="AL20" s="270"/>
      <c r="AM20" s="270"/>
      <c r="AN20" s="271"/>
      <c r="AO20" s="272" t="s">
        <v>493</v>
      </c>
      <c r="AP20" s="273" t="s">
        <v>494</v>
      </c>
      <c r="AQ20" s="274" t="s">
        <v>495</v>
      </c>
      <c r="AR20" s="275"/>
    </row>
    <row r="21" spans="1:46" s="248" customFormat="1" x14ac:dyDescent="0.15">
      <c r="A21" s="276"/>
      <c r="AK21" s="1123" t="s">
        <v>496</v>
      </c>
      <c r="AL21" s="1124"/>
      <c r="AM21" s="1124"/>
      <c r="AN21" s="1125"/>
      <c r="AO21" s="277">
        <v>16.87</v>
      </c>
      <c r="AP21" s="278">
        <v>11.07</v>
      </c>
      <c r="AQ21" s="279">
        <v>5.8</v>
      </c>
      <c r="AS21" s="280"/>
      <c r="AT21" s="276"/>
    </row>
    <row r="22" spans="1:46" s="248" customFormat="1" x14ac:dyDescent="0.15">
      <c r="A22" s="276"/>
      <c r="AK22" s="1123" t="s">
        <v>497</v>
      </c>
      <c r="AL22" s="1124"/>
      <c r="AM22" s="1124"/>
      <c r="AN22" s="1125"/>
      <c r="AO22" s="281">
        <v>95.9</v>
      </c>
      <c r="AP22" s="282">
        <v>97.2</v>
      </c>
      <c r="AQ22" s="283">
        <v>-1.3</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498</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499</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500</v>
      </c>
      <c r="AL29" s="248"/>
      <c r="AM29" s="248"/>
      <c r="AN29" s="248"/>
      <c r="AS29" s="290"/>
    </row>
    <row r="30" spans="1:46" ht="13.5" customHeight="1" x14ac:dyDescent="0.15">
      <c r="A30" s="247"/>
      <c r="AK30" s="250"/>
      <c r="AL30" s="251"/>
      <c r="AM30" s="251"/>
      <c r="AN30" s="252"/>
      <c r="AO30" s="1105" t="s">
        <v>479</v>
      </c>
      <c r="AP30" s="253"/>
      <c r="AQ30" s="254" t="s">
        <v>480</v>
      </c>
      <c r="AR30" s="255"/>
    </row>
    <row r="31" spans="1:46" x14ac:dyDescent="0.15">
      <c r="A31" s="247"/>
      <c r="AK31" s="256"/>
      <c r="AL31" s="257"/>
      <c r="AM31" s="257"/>
      <c r="AN31" s="258"/>
      <c r="AO31" s="1106"/>
      <c r="AP31" s="259" t="s">
        <v>481</v>
      </c>
      <c r="AQ31" s="260" t="s">
        <v>482</v>
      </c>
      <c r="AR31" s="261" t="s">
        <v>483</v>
      </c>
    </row>
    <row r="32" spans="1:46" ht="27" customHeight="1" x14ac:dyDescent="0.15">
      <c r="A32" s="247"/>
      <c r="AK32" s="1107" t="s">
        <v>501</v>
      </c>
      <c r="AL32" s="1108"/>
      <c r="AM32" s="1108"/>
      <c r="AN32" s="1109"/>
      <c r="AO32" s="291">
        <v>1375167</v>
      </c>
      <c r="AP32" s="291">
        <v>83729</v>
      </c>
      <c r="AQ32" s="292">
        <v>74841</v>
      </c>
      <c r="AR32" s="293">
        <v>11.9</v>
      </c>
    </row>
    <row r="33" spans="1:46" ht="13.5" customHeight="1" x14ac:dyDescent="0.15">
      <c r="A33" s="247"/>
      <c r="AK33" s="1107" t="s">
        <v>502</v>
      </c>
      <c r="AL33" s="1108"/>
      <c r="AM33" s="1108"/>
      <c r="AN33" s="1109"/>
      <c r="AO33" s="291" t="s">
        <v>487</v>
      </c>
      <c r="AP33" s="291" t="s">
        <v>487</v>
      </c>
      <c r="AQ33" s="292" t="s">
        <v>487</v>
      </c>
      <c r="AR33" s="293" t="s">
        <v>487</v>
      </c>
    </row>
    <row r="34" spans="1:46" ht="27" customHeight="1" x14ac:dyDescent="0.15">
      <c r="A34" s="247"/>
      <c r="AK34" s="1107" t="s">
        <v>503</v>
      </c>
      <c r="AL34" s="1108"/>
      <c r="AM34" s="1108"/>
      <c r="AN34" s="1109"/>
      <c r="AO34" s="291" t="s">
        <v>487</v>
      </c>
      <c r="AP34" s="291" t="s">
        <v>487</v>
      </c>
      <c r="AQ34" s="292">
        <v>1</v>
      </c>
      <c r="AR34" s="293" t="s">
        <v>487</v>
      </c>
    </row>
    <row r="35" spans="1:46" ht="27" customHeight="1" x14ac:dyDescent="0.15">
      <c r="A35" s="247"/>
      <c r="AK35" s="1107" t="s">
        <v>504</v>
      </c>
      <c r="AL35" s="1108"/>
      <c r="AM35" s="1108"/>
      <c r="AN35" s="1109"/>
      <c r="AO35" s="291">
        <v>50992</v>
      </c>
      <c r="AP35" s="291">
        <v>3105</v>
      </c>
      <c r="AQ35" s="292">
        <v>16683</v>
      </c>
      <c r="AR35" s="293">
        <v>-81.400000000000006</v>
      </c>
    </row>
    <row r="36" spans="1:46" ht="27" customHeight="1" x14ac:dyDescent="0.15">
      <c r="A36" s="247"/>
      <c r="AK36" s="1107" t="s">
        <v>505</v>
      </c>
      <c r="AL36" s="1108"/>
      <c r="AM36" s="1108"/>
      <c r="AN36" s="1109"/>
      <c r="AO36" s="291">
        <v>114759</v>
      </c>
      <c r="AP36" s="291">
        <v>6987</v>
      </c>
      <c r="AQ36" s="292">
        <v>2411</v>
      </c>
      <c r="AR36" s="293">
        <v>189.8</v>
      </c>
    </row>
    <row r="37" spans="1:46" ht="13.5" customHeight="1" x14ac:dyDescent="0.15">
      <c r="A37" s="247"/>
      <c r="AK37" s="1107" t="s">
        <v>506</v>
      </c>
      <c r="AL37" s="1108"/>
      <c r="AM37" s="1108"/>
      <c r="AN37" s="1109"/>
      <c r="AO37" s="291" t="s">
        <v>487</v>
      </c>
      <c r="AP37" s="291" t="s">
        <v>487</v>
      </c>
      <c r="AQ37" s="292">
        <v>548</v>
      </c>
      <c r="AR37" s="293" t="s">
        <v>487</v>
      </c>
    </row>
    <row r="38" spans="1:46" ht="27" customHeight="1" x14ac:dyDescent="0.15">
      <c r="A38" s="247"/>
      <c r="AK38" s="1110" t="s">
        <v>507</v>
      </c>
      <c r="AL38" s="1111"/>
      <c r="AM38" s="1111"/>
      <c r="AN38" s="1112"/>
      <c r="AO38" s="294" t="s">
        <v>487</v>
      </c>
      <c r="AP38" s="294" t="s">
        <v>487</v>
      </c>
      <c r="AQ38" s="295">
        <v>7</v>
      </c>
      <c r="AR38" s="283" t="s">
        <v>487</v>
      </c>
      <c r="AS38" s="290"/>
    </row>
    <row r="39" spans="1:46" x14ac:dyDescent="0.15">
      <c r="A39" s="247"/>
      <c r="AK39" s="1110" t="s">
        <v>508</v>
      </c>
      <c r="AL39" s="1111"/>
      <c r="AM39" s="1111"/>
      <c r="AN39" s="1112"/>
      <c r="AO39" s="291">
        <v>-101466</v>
      </c>
      <c r="AP39" s="291">
        <v>-6178</v>
      </c>
      <c r="AQ39" s="292">
        <v>-3756</v>
      </c>
      <c r="AR39" s="293">
        <v>64.5</v>
      </c>
      <c r="AS39" s="290"/>
    </row>
    <row r="40" spans="1:46" ht="27" customHeight="1" x14ac:dyDescent="0.15">
      <c r="A40" s="247"/>
      <c r="AK40" s="1107" t="s">
        <v>509</v>
      </c>
      <c r="AL40" s="1108"/>
      <c r="AM40" s="1108"/>
      <c r="AN40" s="1109"/>
      <c r="AO40" s="291">
        <v>-975194</v>
      </c>
      <c r="AP40" s="291">
        <v>-59376</v>
      </c>
      <c r="AQ40" s="292">
        <v>-63247</v>
      </c>
      <c r="AR40" s="293">
        <v>-6.1</v>
      </c>
      <c r="AS40" s="290"/>
    </row>
    <row r="41" spans="1:46" x14ac:dyDescent="0.15">
      <c r="A41" s="247"/>
      <c r="AK41" s="1113" t="s">
        <v>287</v>
      </c>
      <c r="AL41" s="1114"/>
      <c r="AM41" s="1114"/>
      <c r="AN41" s="1115"/>
      <c r="AO41" s="291">
        <v>464258</v>
      </c>
      <c r="AP41" s="291">
        <v>28267</v>
      </c>
      <c r="AQ41" s="292">
        <v>27488</v>
      </c>
      <c r="AR41" s="293">
        <v>2.8</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510</v>
      </c>
    </row>
    <row r="48" spans="1:46" x14ac:dyDescent="0.15">
      <c r="A48" s="247"/>
      <c r="AK48" s="301" t="s">
        <v>511</v>
      </c>
      <c r="AL48" s="301"/>
      <c r="AM48" s="301"/>
      <c r="AN48" s="301"/>
      <c r="AO48" s="301"/>
      <c r="AP48" s="301"/>
      <c r="AQ48" s="302"/>
      <c r="AR48" s="301"/>
    </row>
    <row r="49" spans="1:44" ht="13.5" customHeight="1" x14ac:dyDescent="0.15">
      <c r="A49" s="247"/>
      <c r="AK49" s="303"/>
      <c r="AL49" s="304"/>
      <c r="AM49" s="1100" t="s">
        <v>479</v>
      </c>
      <c r="AN49" s="1102" t="s">
        <v>512</v>
      </c>
      <c r="AO49" s="1103"/>
      <c r="AP49" s="1103"/>
      <c r="AQ49" s="1103"/>
      <c r="AR49" s="1104"/>
    </row>
    <row r="50" spans="1:44" x14ac:dyDescent="0.15">
      <c r="A50" s="247"/>
      <c r="AK50" s="305"/>
      <c r="AL50" s="306"/>
      <c r="AM50" s="1101"/>
      <c r="AN50" s="307" t="s">
        <v>513</v>
      </c>
      <c r="AO50" s="308" t="s">
        <v>514</v>
      </c>
      <c r="AP50" s="309" t="s">
        <v>515</v>
      </c>
      <c r="AQ50" s="310" t="s">
        <v>516</v>
      </c>
      <c r="AR50" s="311" t="s">
        <v>517</v>
      </c>
    </row>
    <row r="51" spans="1:44" x14ac:dyDescent="0.15">
      <c r="A51" s="247"/>
      <c r="AK51" s="303" t="s">
        <v>518</v>
      </c>
      <c r="AL51" s="304"/>
      <c r="AM51" s="312">
        <v>2147463</v>
      </c>
      <c r="AN51" s="313">
        <v>119065</v>
      </c>
      <c r="AO51" s="314">
        <v>31.3</v>
      </c>
      <c r="AP51" s="315">
        <v>92632</v>
      </c>
      <c r="AQ51" s="316">
        <v>-1.5</v>
      </c>
      <c r="AR51" s="317">
        <v>32.799999999999997</v>
      </c>
    </row>
    <row r="52" spans="1:44" x14ac:dyDescent="0.15">
      <c r="A52" s="247"/>
      <c r="AK52" s="318"/>
      <c r="AL52" s="319" t="s">
        <v>519</v>
      </c>
      <c r="AM52" s="320">
        <v>730836</v>
      </c>
      <c r="AN52" s="321">
        <v>40521</v>
      </c>
      <c r="AO52" s="322">
        <v>78.2</v>
      </c>
      <c r="AP52" s="323">
        <v>47978</v>
      </c>
      <c r="AQ52" s="324">
        <v>-2</v>
      </c>
      <c r="AR52" s="325">
        <v>80.2</v>
      </c>
    </row>
    <row r="53" spans="1:44" x14ac:dyDescent="0.15">
      <c r="A53" s="247"/>
      <c r="AK53" s="303" t="s">
        <v>520</v>
      </c>
      <c r="AL53" s="304"/>
      <c r="AM53" s="312">
        <v>1021992</v>
      </c>
      <c r="AN53" s="313">
        <v>57910</v>
      </c>
      <c r="AO53" s="314">
        <v>-51.4</v>
      </c>
      <c r="AP53" s="315">
        <v>96469</v>
      </c>
      <c r="AQ53" s="316">
        <v>4.0999999999999996</v>
      </c>
      <c r="AR53" s="317">
        <v>-55.5</v>
      </c>
    </row>
    <row r="54" spans="1:44" x14ac:dyDescent="0.15">
      <c r="A54" s="247"/>
      <c r="AK54" s="318"/>
      <c r="AL54" s="319" t="s">
        <v>519</v>
      </c>
      <c r="AM54" s="320">
        <v>646263</v>
      </c>
      <c r="AN54" s="321">
        <v>36620</v>
      </c>
      <c r="AO54" s="322">
        <v>-9.6</v>
      </c>
      <c r="AP54" s="323">
        <v>49775</v>
      </c>
      <c r="AQ54" s="324">
        <v>3.7</v>
      </c>
      <c r="AR54" s="325">
        <v>-13.3</v>
      </c>
    </row>
    <row r="55" spans="1:44" x14ac:dyDescent="0.15">
      <c r="A55" s="247"/>
      <c r="AK55" s="303" t="s">
        <v>521</v>
      </c>
      <c r="AL55" s="304"/>
      <c r="AM55" s="312">
        <v>607123</v>
      </c>
      <c r="AN55" s="313">
        <v>35267</v>
      </c>
      <c r="AO55" s="314">
        <v>-39.1</v>
      </c>
      <c r="AP55" s="315">
        <v>85743</v>
      </c>
      <c r="AQ55" s="316">
        <v>-11.1</v>
      </c>
      <c r="AR55" s="317">
        <v>-28</v>
      </c>
    </row>
    <row r="56" spans="1:44" x14ac:dyDescent="0.15">
      <c r="A56" s="247"/>
      <c r="AK56" s="318"/>
      <c r="AL56" s="319" t="s">
        <v>519</v>
      </c>
      <c r="AM56" s="320">
        <v>204846</v>
      </c>
      <c r="AN56" s="321">
        <v>11899</v>
      </c>
      <c r="AO56" s="322">
        <v>-67.5</v>
      </c>
      <c r="AP56" s="323">
        <v>45231</v>
      </c>
      <c r="AQ56" s="324">
        <v>-9.1</v>
      </c>
      <c r="AR56" s="325">
        <v>-58.4</v>
      </c>
    </row>
    <row r="57" spans="1:44" x14ac:dyDescent="0.15">
      <c r="A57" s="247"/>
      <c r="AK57" s="303" t="s">
        <v>522</v>
      </c>
      <c r="AL57" s="304"/>
      <c r="AM57" s="312">
        <v>1152587</v>
      </c>
      <c r="AN57" s="313">
        <v>68435</v>
      </c>
      <c r="AO57" s="314">
        <v>94</v>
      </c>
      <c r="AP57" s="315">
        <v>92509</v>
      </c>
      <c r="AQ57" s="316">
        <v>7.9</v>
      </c>
      <c r="AR57" s="317">
        <v>86.1</v>
      </c>
    </row>
    <row r="58" spans="1:44" x14ac:dyDescent="0.15">
      <c r="A58" s="247"/>
      <c r="AK58" s="318"/>
      <c r="AL58" s="319" t="s">
        <v>519</v>
      </c>
      <c r="AM58" s="320">
        <v>497956</v>
      </c>
      <c r="AN58" s="321">
        <v>29566</v>
      </c>
      <c r="AO58" s="322">
        <v>148.5</v>
      </c>
      <c r="AP58" s="323">
        <v>52274</v>
      </c>
      <c r="AQ58" s="324">
        <v>15.6</v>
      </c>
      <c r="AR58" s="325">
        <v>132.9</v>
      </c>
    </row>
    <row r="59" spans="1:44" x14ac:dyDescent="0.15">
      <c r="A59" s="247"/>
      <c r="AK59" s="303" t="s">
        <v>523</v>
      </c>
      <c r="AL59" s="304"/>
      <c r="AM59" s="312">
        <v>1040005</v>
      </c>
      <c r="AN59" s="313">
        <v>63322</v>
      </c>
      <c r="AO59" s="314">
        <v>-7.5</v>
      </c>
      <c r="AP59" s="315">
        <v>98544</v>
      </c>
      <c r="AQ59" s="316">
        <v>6.5</v>
      </c>
      <c r="AR59" s="317">
        <v>-14</v>
      </c>
    </row>
    <row r="60" spans="1:44" x14ac:dyDescent="0.15">
      <c r="A60" s="247"/>
      <c r="AK60" s="318"/>
      <c r="AL60" s="319" t="s">
        <v>519</v>
      </c>
      <c r="AM60" s="320">
        <v>436117</v>
      </c>
      <c r="AN60" s="321">
        <v>26554</v>
      </c>
      <c r="AO60" s="322">
        <v>-10.199999999999999</v>
      </c>
      <c r="AP60" s="323">
        <v>55816</v>
      </c>
      <c r="AQ60" s="324">
        <v>6.8</v>
      </c>
      <c r="AR60" s="325">
        <v>-17</v>
      </c>
    </row>
    <row r="61" spans="1:44" x14ac:dyDescent="0.15">
      <c r="A61" s="247"/>
      <c r="AK61" s="303" t="s">
        <v>524</v>
      </c>
      <c r="AL61" s="326"/>
      <c r="AM61" s="312">
        <v>1193834</v>
      </c>
      <c r="AN61" s="313">
        <v>68800</v>
      </c>
      <c r="AO61" s="314">
        <v>5.5</v>
      </c>
      <c r="AP61" s="315">
        <v>93179</v>
      </c>
      <c r="AQ61" s="327">
        <v>1.2</v>
      </c>
      <c r="AR61" s="317">
        <v>4.3</v>
      </c>
    </row>
    <row r="62" spans="1:44" x14ac:dyDescent="0.15">
      <c r="A62" s="247"/>
      <c r="AK62" s="318"/>
      <c r="AL62" s="319" t="s">
        <v>519</v>
      </c>
      <c r="AM62" s="320">
        <v>503204</v>
      </c>
      <c r="AN62" s="321">
        <v>29032</v>
      </c>
      <c r="AO62" s="322">
        <v>27.9</v>
      </c>
      <c r="AP62" s="323">
        <v>50215</v>
      </c>
      <c r="AQ62" s="324">
        <v>3</v>
      </c>
      <c r="AR62" s="325">
        <v>24.9</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UO2mMHRbq5KhkcM11qLCJUzaslSKt8fQTBdJUp+JD2YytgeowePR5gEV79Q2p17nz663TxXmz87EUZc14LQfWg==" saltValue="1aB/W9CmRHlG9Srkp4FnJ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9" zoomScaleNormal="100" zoomScaleSheetLayoutView="55" workbookViewId="0">
      <selection activeCell="CO93" sqref="CO93"/>
    </sheetView>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476</v>
      </c>
    </row>
    <row r="121" spans="125:125" ht="13.5" hidden="1" customHeight="1" x14ac:dyDescent="0.15">
      <c r="DU121" s="241"/>
    </row>
  </sheetData>
  <sheetProtection algorithmName="SHA-512" hashValue="gMUSoG4kY+aABqj+jE6YRtgQzst7UeBb8hzfIQWAin/LDc7fy+mpJIeWuom90Mpgjfj9iPIVR6y8unDn6/YvDQ==" saltValue="N46LKcTUoHVvqTNPO6JSt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4" zoomScaleNormal="100" zoomScaleSheetLayoutView="55" workbookViewId="0">
      <selection activeCell="AF65" sqref="AF65"/>
    </sheetView>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476</v>
      </c>
    </row>
  </sheetData>
  <sheetProtection algorithmName="SHA-512" hashValue="6NG5vxQDcRZpY6Wy3oRTd7gXTP8uiZbIJLHtwyef+zGLUlS4kqeAtHro4ppsTD7QVSd3hKvWC0+V/74qcAJpIQ==" saltValue="YmncgAEYgrejGw2Z6Fapq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8" zoomScaleSheetLayoutView="100" workbookViewId="0">
      <selection activeCell="J48" sqref="J48"/>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26" t="s">
        <v>3</v>
      </c>
      <c r="D47" s="1126"/>
      <c r="E47" s="1127"/>
      <c r="F47" s="11">
        <v>10.77</v>
      </c>
      <c r="G47" s="12">
        <v>12.13</v>
      </c>
      <c r="H47" s="12">
        <v>15.92</v>
      </c>
      <c r="I47" s="12">
        <v>20.11</v>
      </c>
      <c r="J47" s="13">
        <v>23.13</v>
      </c>
    </row>
    <row r="48" spans="2:10" ht="57.75" customHeight="1" x14ac:dyDescent="0.15">
      <c r="B48" s="14"/>
      <c r="C48" s="1128" t="s">
        <v>4</v>
      </c>
      <c r="D48" s="1128"/>
      <c r="E48" s="1129"/>
      <c r="F48" s="15">
        <v>7.57</v>
      </c>
      <c r="G48" s="16">
        <v>12.26</v>
      </c>
      <c r="H48" s="16">
        <v>9.15</v>
      </c>
      <c r="I48" s="16">
        <v>6.93</v>
      </c>
      <c r="J48" s="17">
        <v>8.61</v>
      </c>
    </row>
    <row r="49" spans="2:10" ht="57.75" customHeight="1" thickBot="1" x14ac:dyDescent="0.2">
      <c r="B49" s="18"/>
      <c r="C49" s="1130" t="s">
        <v>5</v>
      </c>
      <c r="D49" s="1130"/>
      <c r="E49" s="1131"/>
      <c r="F49" s="19">
        <v>4.83</v>
      </c>
      <c r="G49" s="20">
        <v>7.13</v>
      </c>
      <c r="H49" s="20" t="s">
        <v>531</v>
      </c>
      <c r="I49" s="20">
        <v>1.92</v>
      </c>
      <c r="J49" s="21">
        <v>4.84</v>
      </c>
    </row>
    <row r="50" spans="2:10" x14ac:dyDescent="0.15"/>
  </sheetData>
  <sheetProtection algorithmName="SHA-512" hashValue="tIo7Vpz3VuphuvZYVkAlqLBnnIrAymap5/zVnTRPw6ZP8ahsZpcpud/XhRXm8IbrGaFSK+ANw8Oy7kKKnVUB5w==" saltValue="jgBBljkeaFryHh2ZZVCI2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