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s210078\e財政第２班\24_財政事情・財政分析\07_財政状況資料集（H22決算～）\R6年度決算\07_完成（１回目）\"/>
    </mc:Choice>
  </mc:AlternateContent>
  <xr:revisionPtr revIDLastSave="0" documentId="13_ncr:1_{87EA6E87-2A2E-4F2D-B087-639E20F4547E}"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W36" i="10"/>
  <c r="BW37" i="10" s="1"/>
  <c r="BW38" i="10" s="1"/>
  <c r="BW39" i="10" s="1"/>
  <c r="BW40" i="10" s="1"/>
  <c r="BW41" i="10" s="1"/>
  <c r="BW42" i="10" s="1"/>
  <c r="BW43" i="10" s="1"/>
  <c r="BE36" i="10"/>
  <c r="AM36" i="10"/>
  <c r="U36" i="10"/>
  <c r="C36" i="10"/>
  <c r="BW35" i="10"/>
  <c r="BE35" i="10"/>
  <c r="C35" i="10"/>
  <c r="CO34" i="10"/>
  <c r="CO35" i="10" s="1"/>
  <c r="BW34" i="10"/>
  <c r="BE34" i="10"/>
  <c r="C34" i="10"/>
  <c r="U34" i="10" s="1"/>
  <c r="U35"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<sst xmlns="http://schemas.openxmlformats.org/spreadsheetml/2006/main" count="1113" uniqueCount="566">
  <si>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</si>
  <si>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</si>
  <si>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</si>
  <si>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</si>
  <si>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</si>
  <si>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</si>
  <si>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</si>
  <si>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</si>
  <si>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</si>
  <si>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</si>
  <si>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</si>
  <si>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</si>
  <si>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</si>
  <si>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</si>
  <si>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</si>
  <si>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</si>
  <si>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</si>
  <si>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</si>
  <si>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</si>
  <si>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</si>
  <si>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</si>
  <si>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</si>
  <si>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</si>
  <si>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</si>
  <si>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</si>
  <si>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</si>
  <si>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</si>
  <si>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</si>
  <si>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</si>
  <si>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</si>
  <si>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</si>
  <si>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</si>
  <si>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</si>
  <si>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</si>
  <si>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</si>
  <si>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</si>
  <si>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</si>
  <si>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</si>
  <si>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</si>
  <si>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</si>
  <si>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</si>
  <si>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</si>
  <si>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</si>
  <si>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</si>
  <si>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</si>
  <si>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</si>
  <si>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</si>
  <si>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</si>
  <si>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</si>
  <si>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</si>
  <si>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</si>
  <si>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</si>
  <si>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</si>
  <si>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</si>
  <si>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</si>
  <si>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</si>
  <si>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</si>
  <si>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</si>
  <si>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</si>
  <si>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</si>
  <si>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</si>
  <si>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</si>
  <si>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</si>
  <si>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</si>
  <si>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</si>
  <si>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</si>
  <si>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</si>
  <si>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</si>
  <si>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</si>
  <si>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</si>
  <si>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</si>
  <si>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</si>
  <si>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</si>
  <si>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</si>
  <si>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</si>
  <si>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</si>
  <si>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</si>
  <si>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</si>
  <si>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</si>
  <si>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</si>
  <si>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</si>
  <si>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</si>
  <si>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</si>
  <si>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</si>
  <si>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</si>
  <si>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</si>
  <si>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</si>
  <si>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</si>
  <si>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</si>
  <si>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</si>
  <si>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</si>
  <si>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</si>
  <si>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</si>
  <si>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</si>
  <si>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尾鷲市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</si>
  <si>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</si>
  <si>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</si>
  <si>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</si>
  <si>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</si>
  <si>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</si>
  <si>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</si>
  <si>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</si>
  <si>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</si>
  <si>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</si>
  <si>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</si>
  <si>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</si>
  <si>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</si>
  <si>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</si>
  <si>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</si>
  <si>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</si>
  <si>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</si>
  <si>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</si>
  <si>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</si>
  <si>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</si>
  <si>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</si>
  <si>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</si>
  <si>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</si>
  <si>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</si>
  <si>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</si>
  <si>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</si>
  <si>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</si>
  <si>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</si>
  <si>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</si>
  <si>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</si>
  <si>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</si>
  <si>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</si>
  <si>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</si>
  <si>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</si>
  <si>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</si>
  <si>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</si>
  <si>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</si>
  <si>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</si>
  <si>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</si>
  <si>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</si>
  <si>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</si>
  <si>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</si>
  <si>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</si>
  <si>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</si>
  <si>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</si>
  <si>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</si>
  <si>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</si>
  <si>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</si>
  <si>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</si>
  <si>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</si>
  <si>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</si>
  <si>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</si>
  <si>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</si>
  <si>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</si>
  <si>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</si>
  <si>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</si>
  <si>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</si>
  <si>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</si>
  <si>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</si>
  <si>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</si>
  <si>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</si>
  <si>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</si>
  <si>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</si>
  <si>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</si>
  <si>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</si>
  <si>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</si>
  <si>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</si>
  <si>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</si>
  <si>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</si>
  <si>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</si>
  <si>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</si>
  <si>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</si>
  <si>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</si>
  <si>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</si>
  <si>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</si>
  <si>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</si>
  <si>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</si>
  <si>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</si>
  <si>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</si>
  <si>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</si>
  <si>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</si>
  <si>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</si>
  <si>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</si>
  <si>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</si>
  <si>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</si>
  <si>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</si>
  <si>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</si>
  <si>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</si>
  <si>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</si>
  <si>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</si>
  <si>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</si>
  <si>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</si>
  <si>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</si>
  <si>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</si>
  <si>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</si>
  <si>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</si>
  <si>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</si>
  <si>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</si>
  <si>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</si>
  <si>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</si>
  <si>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</si>
  <si>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</si>
  <si>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</si>
  <si>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</si>
  <si>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</si>
  <si>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</si>
  <si>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</si>
  <si>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</si>
  <si>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</si>
  <si>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</si>
  <si>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三重県尾鷲市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</si>
  <si>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</si>
  <si>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</si>
  <si>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</si>
  <si>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</si>
  <si>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</si>
  <si>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</si>
  <si>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</si>
  <si>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</si>
  <si>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</si>
  <si>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</si>
  <si>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</si>
  <si>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</si>
  <si>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</si>
  <si>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</si>
  <si>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</si>
  <si>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</si>
  <si>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</si>
  <si>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</si>
  <si>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</si>
  <si>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</si>
  <si>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</si>
  <si>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</si>
  <si>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</si>
  <si>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</si>
  <si>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</si>
  <si>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</si>
  <si>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</si>
  <si>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</si>
  <si>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</si>
  <si>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</si>
  <si>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</si>
  <si>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</si>
  <si>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</si>
  <si>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</si>
  <si>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</si>
  <si>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</si>
  <si>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</si>
  <si>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</si>
  <si>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</si>
  <si>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</si>
  <si>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</si>
  <si>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</si>
  <si>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</si>
  <si>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</si>
  <si>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</si>
  <si>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</si>
  <si>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</si>
  <si>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</si>
  <si>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</si>
  <si>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</si>
  <si>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</si>
  <si>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</si>
  <si>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</si>
  <si>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</si>
  <si>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</si>
  <si>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</si>
  <si>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</si>
  <si>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</si>
  <si>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</si>
  <si>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</si>
  <si>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</si>
  <si>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</si>
  <si>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</si>
  <si>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</si>
  <si>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</si>
  <si>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</si>
  <si>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</si>
  <si>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</si>
  <si>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</si>
  <si>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</si>
  <si>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</si>
  <si>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</si>
  <si>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</si>
  <si>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</si>
  <si>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</si>
  <si>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</si>
  <si>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</si>
  <si>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</si>
  <si>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</si>
  <si>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</si>
  <si>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</si>
  <si>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</si>
  <si>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</si>
  <si>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</si>
  <si>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</si>
  <si>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</si>
  <si>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</si>
  <si>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</si>
  <si>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</si>
  <si>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</si>
  <si>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</si>
  <si>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</si>
  <si>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</si>
  <si>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</si>
  <si>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</si>
  <si>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</si>
  <si>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</si>
  <si>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</si>
  <si>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</si>
  <si>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</si>
  <si>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</si>
  <si>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</si>
  <si>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</si>
  <si>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</si>
  <si>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</si>
  <si>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</si>
  <si>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</si>
  <si>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</si>
  <si>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</si>
  <si>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</si>
  <si>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</si>
  <si>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</si>
  <si>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</si>
  <si>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</si>
  <si>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</si>
  <si>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</si>
  <si>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</si>
  <si>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</si>
  <si>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</si>
  <si>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</si>
  <si>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</si>
  <si>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</si>
  <si>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</si>
  <si>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</si>
  <si>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</si>
  <si>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</si>
  <si>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</si>
  <si>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</si>
  <si>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</si>
  <si>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</si>
  <si>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</si>
  <si>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</si>
  <si>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</si>
  <si>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</si>
  <si>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</si>
  <si>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</si>
  <si>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</si>
  <si>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</si>
  <si>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</si>
  <si>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</si>
  <si>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</si>
  <si>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</si>
  <si>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</si>
  <si>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</si>
  <si>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</si>
  <si>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</si>
  <si>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</si>
  <si>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</si>
  <si>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</si>
  <si>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</si>
  <si>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三重県尾鷲市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</si>
  <si>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</si>
  <si>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</si>
  <si>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</si>
  <si>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</si>
  <si>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</si>
  <si>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</si>
  <si>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</si>
  <si>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</si>
  <si>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</si>
  <si>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</si>
  <si>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</si>
  <si>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</si>
  <si>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</si>
  <si>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</si>
  <si>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</si>
  <si>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</si>
  <si>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</si>
  <si>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</si>
  <si>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</si>
  <si>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</si>
  <si>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</si>
  <si>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</si>
  <si>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</si>
  <si>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</si>
  <si>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</si>
  <si>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</si>
  <si>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</si>
  <si>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</si>
  <si>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</si>
  <si>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</si>
  <si>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</si>
  <si>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</si>
  <si>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</si>
  <si>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</si>
  <si>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</si>
  <si>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</si>
  <si>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</si>
  <si>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</si>
  <si>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</si>
  <si>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</si>
  <si>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</si>
  <si>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</si>
  <si>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</si>
  <si>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</si>
  <si>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</si>
  <si>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</si>
  <si>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</si>
  <si>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</si>
  <si>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</si>
  <si>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</si>
  <si>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</si>
  <si>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</si>
  <si>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</si>
  <si>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</si>
  <si>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</si>
  <si>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</si>
  <si>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</si>
  <si>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</si>
  <si>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</si>
  <si>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</si>
  <si>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</si>
  <si>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</si>
  <si>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</si>
  <si>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</si>
  <si>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</si>
  <si>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</si>
  <si>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</si>
  <si>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</si>
  <si>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</si>
  <si>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</si>
  <si>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</si>
  <si>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</si>
  <si>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</si>
  <si>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</si>
  <si>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</si>
  <si>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</si>
  <si>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</si>
  <si>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</si>
  <si>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</si>
  <si>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</si>
  <si>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</si>
  <si>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</si>
  <si>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</si>
  <si>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</si>
  <si>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</si>
  <si>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</si>
  <si>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</si>
  <si>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</si>
  <si>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</si>
  <si>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</si>
  <si>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</si>
  <si>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</si>
  <si>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</si>
  <si>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</si>
  <si>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</si>
  <si>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</si>
  <si>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</si>
  <si>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</si>
  <si>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</si>
  <si>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</si>
  <si>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</si>
  <si>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</si>
  <si>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</si>
  <si>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</si>
  <si>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</si>
  <si>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</si>
  <si>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</si>
  <si>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</si>
  <si>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</si>
  <si>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</si>
  <si>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</si>
  <si>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</si>
  <si>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</si>
  <si>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</si>
  <si>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</si>
  <si>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</si>
  <si>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</si>
  <si>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</si>
  <si>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</si>
  <si>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</si>
  <si>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</si>
  <si>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</si>
  <si>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</si>
  <si>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</si>
  <si>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</si>
  <si>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</si>
  <si>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</si>
  <si>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</si>
  <si>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</si>
  <si>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</si>
  <si>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</si>
  <si>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</si>
  <si>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</si>
  <si>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</si>
  <si>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</si>
  <si>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</si>
  <si>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</si>
  <si>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</si>
  <si>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</si>
  <si>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</si>
  <si>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</si>
  <si>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</si>
  <si>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</si>
  <si>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</si>
  <si>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</si>
  <si>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</si>
  <si>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</si>
  <si>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</si>
  <si>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</si>
  <si>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</si>
  <si>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</si>
  <si>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</si>
  <si>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</si>
  <si>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</si>
  <si>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</si>
  <si>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</si>
  <si>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</si>
  <si>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</si>
  <si>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</si>
  <si>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</si>
  <si>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</si>
  <si>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</si>
  <si>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</si>
  <si>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</si>
  <si>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</si>
  <si>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</si>
  <si>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</si>
  <si>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</si>
  <si>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</si>
  <si>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</si>
  <si>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</si>
  <si>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</si>
  <si>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</si>
  <si>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病院事業会計</t>
  </si>
  <si>
    <t>水道事業会計</t>
  </si>
  <si>
    <t>一般会計</t>
  </si>
  <si>
    <t>国民健康保険事業特別会計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</si>
  <si>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</si>
  <si>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</si>
  <si>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</si>
  <si>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</si>
  <si>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</si>
  <si>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</si>
  <si>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</si>
  <si>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</si>
  <si>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ふるさと応援基金</t>
    <phoneticPr fontId="2"/>
  </si>
  <si>
    <t>国市浜公園整備等基金</t>
    <phoneticPr fontId="2"/>
  </si>
  <si>
    <t>公共施設等基金</t>
    <phoneticPr fontId="2"/>
  </si>
  <si>
    <t>活性化対策基金</t>
    <phoneticPr fontId="2"/>
  </si>
  <si>
    <t>地域福祉基金</t>
    <phoneticPr fontId="2"/>
  </si>
  <si>
    <t>-</t>
    <phoneticPr fontId="2"/>
  </si>
  <si>
    <t>三重紀北消防組合　一般会計</t>
    <rPh sb="0" eb="2">
      <t>ミエ</t>
    </rPh>
    <rPh sb="2" eb="4">
      <t>キホク</t>
    </rPh>
    <rPh sb="4" eb="6">
      <t>ショウボウ</t>
    </rPh>
    <rPh sb="6" eb="8">
      <t>クミアイ</t>
    </rPh>
    <rPh sb="9" eb="11">
      <t>イッパン</t>
    </rPh>
    <rPh sb="11" eb="13">
      <t>カイケイ</t>
    </rPh>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</si>
  <si>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</si>
  <si>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11"/>
  </si>
  <si>
    <t>三重県市町総合事務組合　デジタル地図特別会計</t>
    <rPh sb="0" eb="3">
      <t>ミエケン</t>
    </rPh>
    <rPh sb="3" eb="5">
      <t>シチョウ</t>
    </rPh>
    <rPh sb="5" eb="7">
      <t>ソウゴウ</t>
    </rPh>
    <rPh sb="7" eb="9">
      <t>ジム</t>
    </rPh>
    <rPh sb="9" eb="11">
      <t>クミアイ</t>
    </rPh>
    <rPh sb="16" eb="18">
      <t>チズ</t>
    </rPh>
    <rPh sb="18" eb="20">
      <t>トクベツ</t>
    </rPh>
    <rPh sb="20" eb="22">
      <t>カイケイ</t>
    </rPh>
    <phoneticPr fontId="11"/>
  </si>
  <si>
    <t>三重県市町総合事務組合　物品特別会計</t>
    <rPh sb="12" eb="14">
      <t>ブッピン</t>
    </rPh>
    <rPh sb="14" eb="16">
      <t>トクベツ</t>
    </rPh>
    <rPh sb="16" eb="18">
      <t>カイケイ</t>
    </rPh>
    <phoneticPr fontId="11"/>
  </si>
  <si>
    <t>三重県市町総合事務組合　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</si>
  <si>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　消防救急無線特別会計</t>
    <rPh sb="12" eb="14">
      <t>ショウボウ</t>
    </rPh>
    <rPh sb="14" eb="16">
      <t>キュウキュウ</t>
    </rPh>
    <rPh sb="16" eb="18">
      <t>ムセン</t>
    </rPh>
    <rPh sb="18" eb="20">
      <t>トクベツ</t>
    </rPh>
    <rPh sb="20" eb="22">
      <t>カイケイ</t>
    </rPh>
    <phoneticPr fontId="11"/>
  </si>
  <si>
    <t>三重県市町総合事務組合　公平委員会特別会計</t>
    <rPh sb="0" eb="3">
      <t>ミエケン</t>
    </rPh>
    <rPh sb="3" eb="5">
      <t>シチョウ</t>
    </rPh>
    <rPh sb="5" eb="7">
      <t>ソウゴウ</t>
    </rPh>
    <rPh sb="7" eb="9">
      <t>ジム</t>
    </rPh>
    <rPh sb="9" eb="11">
      <t>クミアイ</t>
    </rPh>
    <rPh sb="12" eb="14">
      <t>コウヘイ</t>
    </rPh>
    <rPh sb="14" eb="17">
      <t>イインカイ</t>
    </rPh>
    <rPh sb="17" eb="19">
      <t>トクベツ</t>
    </rPh>
    <rPh sb="19" eb="21">
      <t>カイケイ</t>
    </rPh>
    <phoneticPr fontId="11"/>
  </si>
  <si>
    <t>紀北広域連合　一般会計</t>
    <rPh sb="0" eb="2">
      <t>キホク</t>
    </rPh>
    <rPh sb="2" eb="4">
      <t>コウイキ</t>
    </rPh>
    <rPh sb="4" eb="6">
      <t>レンゴウ</t>
    </rPh>
    <rPh sb="7" eb="9">
      <t>イッパン</t>
    </rPh>
    <rPh sb="9" eb="11">
      <t>カイケイ</t>
    </rPh>
    <phoneticPr fontId="11"/>
  </si>
  <si>
    <t>紀北広域連合　介護保険事業特別会計</t>
    <rPh sb="0" eb="2">
      <t>キホク</t>
    </rPh>
    <rPh sb="2" eb="4">
      <t>コウイキ</t>
    </rPh>
    <rPh sb="4" eb="6">
      <t>レンゴウ</t>
    </rPh>
    <rPh sb="7" eb="9">
      <t>カイゴ</t>
    </rPh>
    <rPh sb="9" eb="11">
      <t>ホケン</t>
    </rPh>
    <rPh sb="11" eb="13">
      <t>ジギョウ</t>
    </rPh>
    <rPh sb="13" eb="15">
      <t>トクベツ</t>
    </rPh>
    <rPh sb="15" eb="17">
      <t>カイケイ</t>
    </rPh>
    <phoneticPr fontId="11"/>
  </si>
  <si>
    <t>紀北広域連合　障害者支援事業特別会計</t>
    <rPh sb="0" eb="2">
      <t>キホク</t>
    </rPh>
    <rPh sb="2" eb="4">
      <t>コウイキ</t>
    </rPh>
    <rPh sb="4" eb="6">
      <t>レンゴウ</t>
    </rPh>
    <rPh sb="7" eb="10">
      <t>ショウガイシャ</t>
    </rPh>
    <rPh sb="10" eb="12">
      <t>シエン</t>
    </rPh>
    <rPh sb="12" eb="14">
      <t>ジギョウ</t>
    </rPh>
    <rPh sb="14" eb="16">
      <t>トクベツ</t>
    </rPh>
    <rPh sb="16" eb="18">
      <t>カイケイ</t>
    </rPh>
    <phoneticPr fontId="11"/>
  </si>
  <si>
    <t>紀北広域連合　障害者支援サービス事業特別会計</t>
    <rPh sb="0" eb="2">
      <t>キホク</t>
    </rPh>
    <rPh sb="2" eb="4">
      <t>コウイキ</t>
    </rPh>
    <rPh sb="4" eb="6">
      <t>レンゴウ</t>
    </rPh>
    <rPh sb="7" eb="10">
      <t>ショウガイシャ</t>
    </rPh>
    <rPh sb="10" eb="12">
      <t>シエン</t>
    </rPh>
    <rPh sb="16" eb="18">
      <t>ジギョウ</t>
    </rPh>
    <rPh sb="18" eb="20">
      <t>トクベツ</t>
    </rPh>
    <rPh sb="20" eb="22">
      <t>カイケイ</t>
    </rPh>
    <phoneticPr fontId="11"/>
  </si>
  <si>
    <t>三重地方税管理回収機構　一般会計</t>
    <rPh sb="0" eb="2">
      <t>ミエ</t>
    </rPh>
    <rPh sb="2" eb="4">
      <t>チホウ</t>
    </rPh>
    <rPh sb="4" eb="5">
      <t>ゼイ</t>
    </rPh>
    <rPh sb="5" eb="7">
      <t>カンリ</t>
    </rPh>
    <rPh sb="7" eb="9">
      <t>カイシュウ</t>
    </rPh>
    <rPh sb="9" eb="11">
      <t>キコウ</t>
    </rPh>
    <rPh sb="12" eb="14">
      <t>イッパン</t>
    </rPh>
    <rPh sb="14" eb="16">
      <t>カイケイ</t>
    </rPh>
    <phoneticPr fontId="11"/>
  </si>
  <si>
    <t>三重地方税管理回収機構　滞納整理拡充事業特別会計</t>
    <rPh sb="0" eb="2">
      <t>ミエ</t>
    </rPh>
    <rPh sb="2" eb="4">
      <t>チホウ</t>
    </rPh>
    <rPh sb="4" eb="5">
      <t>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11"/>
  </si>
  <si>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11"/>
  </si>
  <si>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11"/>
  </si>
  <si>
    <t>東紀州環境施設組合　一般会計</t>
    <rPh sb="0" eb="1">
      <t>ヒガシ</t>
    </rPh>
    <rPh sb="1" eb="3">
      <t>キシュウ</t>
    </rPh>
    <rPh sb="3" eb="5">
      <t>カンキョウ</t>
    </rPh>
    <rPh sb="5" eb="7">
      <t>シセツ</t>
    </rPh>
    <rPh sb="7" eb="9">
      <t>クミアイ</t>
    </rPh>
    <rPh sb="10" eb="12">
      <t>イッパン</t>
    </rPh>
    <rPh sb="12" eb="14">
      <t>カイケイ</t>
    </rPh>
    <phoneticPr fontId="2"/>
  </si>
  <si>
    <t>尾鷲みどりの協会</t>
  </si>
  <si>
    <t>尾鷲文化振興会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</si>
</sst>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84962</c:v>
                </c:pt>
                <c:pt idx="1">
                  <c:v>71279</c:v>
                </c:pt>
                <c:pt idx="2">
                  <c:v>74994</c:v>
                </c:pt>
                <c:pt idx="3">
                  <c:v>71849</c:v>
                </c:pt>
                <c:pt idx="4">
                  <c:v>82962</c:v>
                </c:pt>
              </c:numCache>
            </c:numRef>
          </c:val>
          <c:smooth val="0"/>
          <c:extLst>
            <c:ext xmlns:c16="http://schemas.microsoft.com/office/drawing/2014/chart" uri="{C3380CC4-5D6E-409C-BE32-E72D297353CC}">
              <c16:uniqueId val="{00000000-05FC-46CD-ACFF-B49EA2B9F74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66683</c:v>
                </c:pt>
                <c:pt idx="1">
                  <c:v>33484</c:v>
                </c:pt>
                <c:pt idx="2">
                  <c:v>72684</c:v>
                </c:pt>
                <c:pt idx="3">
                  <c:v>53094</c:v>
                </c:pt>
                <c:pt idx="4">
                  <c:v>55852</c:v>
                </c:pt>
              </c:numCache>
            </c:numRef>
          </c:val>
          <c:smooth val="0"/>
          <c:extLst>
            <c:ext xmlns:c16="http://schemas.microsoft.com/office/drawing/2014/chart" uri="{C3380CC4-5D6E-409C-BE32-E72D297353CC}">
              <c16:uniqueId val="{00000001-05FC-46CD-ACFF-B49EA2B9F74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4.87</c:v>
                </c:pt>
                <c:pt idx="1">
                  <c:v>5.35</c:v>
                </c:pt>
                <c:pt idx="2">
                  <c:v>5.04</c:v>
                </c:pt>
                <c:pt idx="3">
                  <c:v>5.87</c:v>
                </c:pt>
                <c:pt idx="4">
                  <c:v>5.18</c:v>
                </c:pt>
              </c:numCache>
            </c:numRef>
          </c:val>
          <c:extLst>
            <c:ext xmlns:c16="http://schemas.microsoft.com/office/drawing/2014/chart" uri="{C3380CC4-5D6E-409C-BE32-E72D297353CC}">
              <c16:uniqueId val="{00000000-17A7-466C-9F6E-C061B9DADC6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15.44</c:v>
                </c:pt>
                <c:pt idx="1">
                  <c:v>26.36</c:v>
                </c:pt>
                <c:pt idx="2">
                  <c:v>34.299999999999997</c:v>
                </c:pt>
                <c:pt idx="3">
                  <c:v>39.86</c:v>
                </c:pt>
                <c:pt idx="4">
                  <c:v>41.55</c:v>
                </c:pt>
              </c:numCache>
            </c:numRef>
          </c:val>
          <c:extLst>
            <c:ext xmlns:c16="http://schemas.microsoft.com/office/drawing/2014/chart" uri="{C3380CC4-5D6E-409C-BE32-E72D297353CC}">
              <c16:uniqueId val="{00000001-17A7-466C-9F6E-C061B9DADC6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2.39</c:v>
                </c:pt>
                <c:pt idx="1">
                  <c:v>12.37</c:v>
                </c:pt>
                <c:pt idx="2">
                  <c:v>6.87</c:v>
                </c:pt>
                <c:pt idx="3">
                  <c:v>6.71</c:v>
                </c:pt>
                <c:pt idx="4">
                  <c:v>0.79</c:v>
                </c:pt>
              </c:numCache>
            </c:numRef>
          </c:val>
          <c:smooth val="0"/>
          <c:extLst>
            <c:ext xmlns:c16="http://schemas.microsoft.com/office/drawing/2014/chart" uri="{C3380CC4-5D6E-409C-BE32-E72D297353CC}">
              <c16:uniqueId val="{00000002-17A7-466C-9F6E-C061B9DADC6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226-49DB-84DA-307707829E4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226-49DB-84DA-307707829E4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226-49DB-84DA-307707829E4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226-49DB-84DA-307707829E4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226-49DB-84DA-307707829E45}"/>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0.09</c:v>
                </c:pt>
                <c:pt idx="2">
                  <c:v>#N/A</c:v>
                </c:pt>
                <c:pt idx="3">
                  <c:v>0.08</c:v>
                </c:pt>
                <c:pt idx="4">
                  <c:v>#N/A</c:v>
                </c:pt>
                <c:pt idx="5">
                  <c:v>0.1</c:v>
                </c:pt>
                <c:pt idx="6">
                  <c:v>#N/A</c:v>
                </c:pt>
                <c:pt idx="7">
                  <c:v>0.09</c:v>
                </c:pt>
                <c:pt idx="8">
                  <c:v>#N/A</c:v>
                </c:pt>
                <c:pt idx="9">
                  <c:v>0.15</c:v>
                </c:pt>
              </c:numCache>
            </c:numRef>
          </c:val>
          <c:extLst>
            <c:ext xmlns:c16="http://schemas.microsoft.com/office/drawing/2014/chart" uri="{C3380CC4-5D6E-409C-BE32-E72D297353CC}">
              <c16:uniqueId val="{00000005-3226-49DB-84DA-307707829E45}"/>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0.68</c:v>
                </c:pt>
                <c:pt idx="2">
                  <c:v>#N/A</c:v>
                </c:pt>
                <c:pt idx="3">
                  <c:v>0.26</c:v>
                </c:pt>
                <c:pt idx="4">
                  <c:v>#N/A</c:v>
                </c:pt>
                <c:pt idx="5">
                  <c:v>0.3</c:v>
                </c:pt>
                <c:pt idx="6">
                  <c:v>#N/A</c:v>
                </c:pt>
                <c:pt idx="7">
                  <c:v>0.73</c:v>
                </c:pt>
                <c:pt idx="8">
                  <c:v>#N/A</c:v>
                </c:pt>
                <c:pt idx="9">
                  <c:v>0.75</c:v>
                </c:pt>
              </c:numCache>
            </c:numRef>
          </c:val>
          <c:extLst>
            <c:ext xmlns:c16="http://schemas.microsoft.com/office/drawing/2014/chart" uri="{C3380CC4-5D6E-409C-BE32-E72D297353CC}">
              <c16:uniqueId val="{00000006-3226-49DB-84DA-307707829E4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4.87</c:v>
                </c:pt>
                <c:pt idx="2">
                  <c:v>#N/A</c:v>
                </c:pt>
                <c:pt idx="3">
                  <c:v>5.35</c:v>
                </c:pt>
                <c:pt idx="4">
                  <c:v>#N/A</c:v>
                </c:pt>
                <c:pt idx="5">
                  <c:v>5.04</c:v>
                </c:pt>
                <c:pt idx="6">
                  <c:v>#N/A</c:v>
                </c:pt>
                <c:pt idx="7">
                  <c:v>5.87</c:v>
                </c:pt>
                <c:pt idx="8">
                  <c:v>#N/A</c:v>
                </c:pt>
                <c:pt idx="9">
                  <c:v>5.18</c:v>
                </c:pt>
              </c:numCache>
            </c:numRef>
          </c:val>
          <c:extLst>
            <c:ext xmlns:c16="http://schemas.microsoft.com/office/drawing/2014/chart" uri="{C3380CC4-5D6E-409C-BE32-E72D297353CC}">
              <c16:uniqueId val="{00000007-3226-49DB-84DA-307707829E4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11.26</c:v>
                </c:pt>
                <c:pt idx="2">
                  <c:v>#N/A</c:v>
                </c:pt>
                <c:pt idx="3">
                  <c:v>10.33</c:v>
                </c:pt>
                <c:pt idx="4">
                  <c:v>#N/A</c:v>
                </c:pt>
                <c:pt idx="5">
                  <c:v>9.3699999999999992</c:v>
                </c:pt>
                <c:pt idx="6">
                  <c:v>#N/A</c:v>
                </c:pt>
                <c:pt idx="7">
                  <c:v>8.11</c:v>
                </c:pt>
                <c:pt idx="8">
                  <c:v>#N/A</c:v>
                </c:pt>
                <c:pt idx="9">
                  <c:v>8.9499999999999993</c:v>
                </c:pt>
              </c:numCache>
            </c:numRef>
          </c:val>
          <c:extLst>
            <c:ext xmlns:c16="http://schemas.microsoft.com/office/drawing/2014/chart" uri="{C3380CC4-5D6E-409C-BE32-E72D297353CC}">
              <c16:uniqueId val="{00000008-3226-49DB-84DA-307707829E45}"/>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5.93</c:v>
                </c:pt>
                <c:pt idx="2">
                  <c:v>#N/A</c:v>
                </c:pt>
                <c:pt idx="3">
                  <c:v>23.62</c:v>
                </c:pt>
                <c:pt idx="4">
                  <c:v>#N/A</c:v>
                </c:pt>
                <c:pt idx="5">
                  <c:v>34.01</c:v>
                </c:pt>
                <c:pt idx="6">
                  <c:v>#N/A</c:v>
                </c:pt>
                <c:pt idx="7">
                  <c:v>26.44</c:v>
                </c:pt>
                <c:pt idx="8">
                  <c:v>#N/A</c:v>
                </c:pt>
                <c:pt idx="9">
                  <c:v>13.24</c:v>
                </c:pt>
              </c:numCache>
            </c:numRef>
          </c:val>
          <c:extLst>
            <c:ext xmlns:c16="http://schemas.microsoft.com/office/drawing/2014/chart" uri="{C3380CC4-5D6E-409C-BE32-E72D297353CC}">
              <c16:uniqueId val="{00000009-3226-49DB-84DA-307707829E4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920</c:v>
                </c:pt>
                <c:pt idx="5">
                  <c:v>901</c:v>
                </c:pt>
                <c:pt idx="8">
                  <c:v>937</c:v>
                </c:pt>
                <c:pt idx="11">
                  <c:v>961</c:v>
                </c:pt>
                <c:pt idx="14">
                  <c:v>908</c:v>
                </c:pt>
              </c:numCache>
            </c:numRef>
          </c:val>
          <c:extLst>
            <c:ext xmlns:c16="http://schemas.microsoft.com/office/drawing/2014/chart" uri="{C3380CC4-5D6E-409C-BE32-E72D297353CC}">
              <c16:uniqueId val="{00000000-EF1F-4CF2-9D49-8C0395AF752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F1F-4CF2-9D49-8C0395AF752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c:v>
                </c:pt>
                <c:pt idx="3">
                  <c:v>5</c:v>
                </c:pt>
                <c:pt idx="6">
                  <c:v>2</c:v>
                </c:pt>
                <c:pt idx="9">
                  <c:v>2</c:v>
                </c:pt>
                <c:pt idx="12">
                  <c:v>2</c:v>
                </c:pt>
              </c:numCache>
            </c:numRef>
          </c:val>
          <c:extLst>
            <c:ext xmlns:c16="http://schemas.microsoft.com/office/drawing/2014/chart" uri="{C3380CC4-5D6E-409C-BE32-E72D297353CC}">
              <c16:uniqueId val="{00000002-EF1F-4CF2-9D49-8C0395AF752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c:v>
                </c:pt>
                <c:pt idx="3">
                  <c:v>9</c:v>
                </c:pt>
                <c:pt idx="6">
                  <c:v>8</c:v>
                </c:pt>
                <c:pt idx="9">
                  <c:v>6</c:v>
                </c:pt>
                <c:pt idx="12">
                  <c:v>6</c:v>
                </c:pt>
              </c:numCache>
            </c:numRef>
          </c:val>
          <c:extLst>
            <c:ext xmlns:c16="http://schemas.microsoft.com/office/drawing/2014/chart" uri="{C3380CC4-5D6E-409C-BE32-E72D297353CC}">
              <c16:uniqueId val="{00000003-EF1F-4CF2-9D49-8C0395AF752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253</c:v>
                </c:pt>
                <c:pt idx="3">
                  <c:v>265</c:v>
                </c:pt>
                <c:pt idx="6">
                  <c:v>277</c:v>
                </c:pt>
                <c:pt idx="9">
                  <c:v>348</c:v>
                </c:pt>
                <c:pt idx="12">
                  <c:v>391</c:v>
                </c:pt>
              </c:numCache>
            </c:numRef>
          </c:val>
          <c:extLst>
            <c:ext xmlns:c16="http://schemas.microsoft.com/office/drawing/2014/chart" uri="{C3380CC4-5D6E-409C-BE32-E72D297353CC}">
              <c16:uniqueId val="{00000004-EF1F-4CF2-9D49-8C0395AF752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1F-4CF2-9D49-8C0395AF752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F1F-4CF2-9D49-8C0395AF752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1240</c:v>
                </c:pt>
                <c:pt idx="3">
                  <c:v>1101</c:v>
                </c:pt>
                <c:pt idx="6">
                  <c:v>1108</c:v>
                </c:pt>
                <c:pt idx="9">
                  <c:v>1083</c:v>
                </c:pt>
                <c:pt idx="12">
                  <c:v>977</c:v>
                </c:pt>
              </c:numCache>
            </c:numRef>
          </c:val>
          <c:extLst>
            <c:ext xmlns:c16="http://schemas.microsoft.com/office/drawing/2014/chart" uri="{C3380CC4-5D6E-409C-BE32-E72D297353CC}">
              <c16:uniqueId val="{00000007-EF1F-4CF2-9D49-8C0395AF752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586</c:v>
                </c:pt>
                <c:pt idx="2">
                  <c:v>#N/A</c:v>
                </c:pt>
                <c:pt idx="3">
                  <c:v>#N/A</c:v>
                </c:pt>
                <c:pt idx="4">
                  <c:v>479</c:v>
                </c:pt>
                <c:pt idx="5">
                  <c:v>#N/A</c:v>
                </c:pt>
                <c:pt idx="6">
                  <c:v>#N/A</c:v>
                </c:pt>
                <c:pt idx="7">
                  <c:v>458</c:v>
                </c:pt>
                <c:pt idx="8">
                  <c:v>#N/A</c:v>
                </c:pt>
                <c:pt idx="9">
                  <c:v>#N/A</c:v>
                </c:pt>
                <c:pt idx="10">
                  <c:v>478</c:v>
                </c:pt>
                <c:pt idx="11">
                  <c:v>#N/A</c:v>
                </c:pt>
                <c:pt idx="12">
                  <c:v>#N/A</c:v>
                </c:pt>
                <c:pt idx="13">
                  <c:v>468</c:v>
                </c:pt>
                <c:pt idx="14">
                  <c:v>#N/A</c:v>
                </c:pt>
              </c:numCache>
            </c:numRef>
          </c:val>
          <c:smooth val="0"/>
          <c:extLst>
            <c:ext xmlns:c16="http://schemas.microsoft.com/office/drawing/2014/chart" uri="{C3380CC4-5D6E-409C-BE32-E72D297353CC}">
              <c16:uniqueId val="{00000008-EF1F-4CF2-9D49-8C0395AF752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8262</c:v>
                </c:pt>
                <c:pt idx="5">
                  <c:v>7903</c:v>
                </c:pt>
                <c:pt idx="8">
                  <c:v>7668</c:v>
                </c:pt>
                <c:pt idx="11">
                  <c:v>7130</c:v>
                </c:pt>
                <c:pt idx="14">
                  <c:v>6669</c:v>
                </c:pt>
              </c:numCache>
            </c:numRef>
          </c:val>
          <c:extLst>
            <c:ext xmlns:c16="http://schemas.microsoft.com/office/drawing/2014/chart" uri="{C3380CC4-5D6E-409C-BE32-E72D297353CC}">
              <c16:uniqueId val="{00000000-CED5-4763-BEBB-E5D895D2A12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109</c:v>
                </c:pt>
                <c:pt idx="5">
                  <c:v>162</c:v>
                </c:pt>
                <c:pt idx="8">
                  <c:v>162</c:v>
                </c:pt>
                <c:pt idx="11">
                  <c:v>164</c:v>
                </c:pt>
                <c:pt idx="14">
                  <c:v>175</c:v>
                </c:pt>
              </c:numCache>
            </c:numRef>
          </c:val>
          <c:extLst>
            <c:ext xmlns:c16="http://schemas.microsoft.com/office/drawing/2014/chart" uri="{C3380CC4-5D6E-409C-BE32-E72D297353CC}">
              <c16:uniqueId val="{00000001-CED5-4763-BEBB-E5D895D2A12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2218</c:v>
                </c:pt>
                <c:pt idx="5">
                  <c:v>2987</c:v>
                </c:pt>
                <c:pt idx="8">
                  <c:v>3474</c:v>
                </c:pt>
                <c:pt idx="11">
                  <c:v>3760</c:v>
                </c:pt>
                <c:pt idx="14">
                  <c:v>4348</c:v>
                </c:pt>
              </c:numCache>
            </c:numRef>
          </c:val>
          <c:extLst>
            <c:ext xmlns:c16="http://schemas.microsoft.com/office/drawing/2014/chart" uri="{C3380CC4-5D6E-409C-BE32-E72D297353CC}">
              <c16:uniqueId val="{00000002-CED5-4763-BEBB-E5D895D2A12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ED5-4763-BEBB-E5D895D2A12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ED5-4763-BEBB-E5D895D2A12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D5-4763-BEBB-E5D895D2A12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1395</c:v>
                </c:pt>
                <c:pt idx="3">
                  <c:v>1419</c:v>
                </c:pt>
                <c:pt idx="6">
                  <c:v>1317</c:v>
                </c:pt>
                <c:pt idx="9">
                  <c:v>1422</c:v>
                </c:pt>
                <c:pt idx="12">
                  <c:v>1426</c:v>
                </c:pt>
              </c:numCache>
            </c:numRef>
          </c:val>
          <c:extLst>
            <c:ext xmlns:c16="http://schemas.microsoft.com/office/drawing/2014/chart" uri="{C3380CC4-5D6E-409C-BE32-E72D297353CC}">
              <c16:uniqueId val="{00000006-CED5-4763-BEBB-E5D895D2A12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33</c:v>
                </c:pt>
                <c:pt idx="3">
                  <c:v>57</c:v>
                </c:pt>
                <c:pt idx="6">
                  <c:v>14</c:v>
                </c:pt>
                <c:pt idx="9">
                  <c:v>21</c:v>
                </c:pt>
                <c:pt idx="12">
                  <c:v>134</c:v>
                </c:pt>
              </c:numCache>
            </c:numRef>
          </c:val>
          <c:extLst>
            <c:ext xmlns:c16="http://schemas.microsoft.com/office/drawing/2014/chart" uri="{C3380CC4-5D6E-409C-BE32-E72D297353CC}">
              <c16:uniqueId val="{00000007-CED5-4763-BEBB-E5D895D2A12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1361</c:v>
                </c:pt>
                <c:pt idx="3">
                  <c:v>1584</c:v>
                </c:pt>
                <c:pt idx="6">
                  <c:v>1583</c:v>
                </c:pt>
                <c:pt idx="9">
                  <c:v>1349</c:v>
                </c:pt>
                <c:pt idx="12">
                  <c:v>997</c:v>
                </c:pt>
              </c:numCache>
            </c:numRef>
          </c:val>
          <c:extLst>
            <c:ext xmlns:c16="http://schemas.microsoft.com/office/drawing/2014/chart" uri="{C3380CC4-5D6E-409C-BE32-E72D297353CC}">
              <c16:uniqueId val="{00000008-CED5-4763-BEBB-E5D895D2A12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c:v>
                </c:pt>
                <c:pt idx="3">
                  <c:v>4</c:v>
                </c:pt>
                <c:pt idx="6">
                  <c:v>3</c:v>
                </c:pt>
                <c:pt idx="9">
                  <c:v>1</c:v>
                </c:pt>
                <c:pt idx="12">
                  <c:v>9</c:v>
                </c:pt>
              </c:numCache>
            </c:numRef>
          </c:val>
          <c:extLst>
            <c:ext xmlns:c16="http://schemas.microsoft.com/office/drawing/2014/chart" uri="{C3380CC4-5D6E-409C-BE32-E72D297353CC}">
              <c16:uniqueId val="{00000009-CED5-4763-BEBB-E5D895D2A12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9741</c:v>
                </c:pt>
                <c:pt idx="3">
                  <c:v>9215</c:v>
                </c:pt>
                <c:pt idx="6">
                  <c:v>8959</c:v>
                </c:pt>
                <c:pt idx="9">
                  <c:v>8340</c:v>
                </c:pt>
                <c:pt idx="12">
                  <c:v>7883</c:v>
                </c:pt>
              </c:numCache>
            </c:numRef>
          </c:val>
          <c:extLst>
            <c:ext xmlns:c16="http://schemas.microsoft.com/office/drawing/2014/chart" uri="{C3380CC4-5D6E-409C-BE32-E72D297353CC}">
              <c16:uniqueId val="{0000000A-CED5-4763-BEBB-E5D895D2A12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1951</c:v>
                </c:pt>
                <c:pt idx="2">
                  <c:v>#N/A</c:v>
                </c:pt>
                <c:pt idx="3">
                  <c:v>#N/A</c:v>
                </c:pt>
                <c:pt idx="4">
                  <c:v>1228</c:v>
                </c:pt>
                <c:pt idx="5">
                  <c:v>#N/A</c:v>
                </c:pt>
                <c:pt idx="6">
                  <c:v>#N/A</c:v>
                </c:pt>
                <c:pt idx="7">
                  <c:v>570</c:v>
                </c:pt>
                <c:pt idx="8">
                  <c:v>#N/A</c:v>
                </c:pt>
                <c:pt idx="9">
                  <c:v>#N/A</c:v>
                </c:pt>
                <c:pt idx="10">
                  <c:v>79</c:v>
                </c:pt>
                <c:pt idx="11">
                  <c:v>#N/A</c:v>
                </c:pt>
                <c:pt idx="12">
                  <c:v>#N/A</c:v>
                </c:pt>
                <c:pt idx="13">
                  <c:v>0</c:v>
                </c:pt>
                <c:pt idx="14">
                  <c:v>#N/A</c:v>
                </c:pt>
              </c:numCache>
            </c:numRef>
          </c:val>
          <c:smooth val="0"/>
          <c:extLst>
            <c:ext xmlns:c16="http://schemas.microsoft.com/office/drawing/2014/chart" uri="{C3380CC4-5D6E-409C-BE32-E72D297353CC}">
              <c16:uniqueId val="{0000000B-CED5-4763-BEBB-E5D895D2A12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2122</c:v>
                </c:pt>
                <c:pt idx="1">
                  <c:v>2486</c:v>
                </c:pt>
                <c:pt idx="2">
                  <c:v>2579</c:v>
                </c:pt>
              </c:numCache>
            </c:numRef>
          </c:val>
          <c:extLst>
            <c:ext xmlns:c16="http://schemas.microsoft.com/office/drawing/2014/chart" uri="{C3380CC4-5D6E-409C-BE32-E72D297353CC}">
              <c16:uniqueId val="{00000000-AF2D-4C3A-93A0-90DC22753BC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159</c:v>
                </c:pt>
                <c:pt idx="1">
                  <c:v>183</c:v>
                </c:pt>
                <c:pt idx="2">
                  <c:v>202</c:v>
                </c:pt>
              </c:numCache>
            </c:numRef>
          </c:val>
          <c:extLst>
            <c:ext xmlns:c16="http://schemas.microsoft.com/office/drawing/2014/chart" uri="{C3380CC4-5D6E-409C-BE32-E72D297353CC}">
              <c16:uniqueId val="{00000001-AF2D-4C3A-93A0-90DC22753BC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940</c:v>
                </c:pt>
                <c:pt idx="1">
                  <c:v>855</c:v>
                </c:pt>
                <c:pt idx="2">
                  <c:v>1352</c:v>
                </c:pt>
              </c:numCache>
            </c:numRef>
          </c:val>
          <c:extLst>
            <c:ext xmlns:c16="http://schemas.microsoft.com/office/drawing/2014/chart" uri="{C3380CC4-5D6E-409C-BE32-E72D297353CC}">
              <c16:uniqueId val="{00000002-AF2D-4C3A-93A0-90DC22753BC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元利償還金については、</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地方債の発行額抑制や</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過去の大型事業の償還終了</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により減少</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傾向となっている</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。算入公債費等については、過疎対策事業債など交付税算入率の高い起債選択を行っていることから高水準にある。今後も計画的な事業実施による地方債の適正な管理を行う必要がある。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満期一括償還地方債の起債は無し</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前年度と比較して、</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その他特定目的基金</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が増加したこと</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過去の大型事業の償還終了に</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よる</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地方債現在高が減少したことにより、将来負担額（</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）が減少し、将来負担比率の分子は</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マイナスとなった</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。地方債現在高</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についてここ数年は減少傾向にあるが、今後令和７年度～令和９年度まで大型事業が続くため、引き続き</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将来負担を念頭においた計画による地方債管理を行</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っていく。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三重県尾鷲市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その他特定目的基金及び</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、減債基金共に</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増加している。基金全体としては、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前年度と比較して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609</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百万円増加となった。内訳の主なものは、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国市浜公園整備等基金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百万円及びゼロカーボンシティ推進基金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百万円の皆増ほか、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財政調整基金で取崩額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545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百万円に対し積立額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639</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災害の発生や景気変動による市税の減収等に備え安定した市民サービスを提供するため、経費の削減に努め、基金残高の確保を図る。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国市浜公園整備等基金：市で建設中の国市浜公園の整備に要する経費の財源。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ふるさと応援基金：ふるさと応援寄附金を活用し、本市の目指す将来都市像の実現に向けたまちづくりに資する事業の積極的かつ重点的な推進。</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公共施設等基金：市が必要と認める公共、公益的施設の建設等。</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国市浜公園整備等基金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寄附金による新設の基金の積立による増額。</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ふるさと応援基金：ふるさと応援寄附金の増額に伴う基金の積立額の増額。</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ふるさと応援基金：ふるさと応援寄附金の増加に向けた取り組みを強化しており、基金の適正な運営を行いつつ、活用を行っていく予定</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当初予算における財源不足を補填するため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百万円を取崩したものの、決算剰余金等により積戻しを行い、結果的に増加した。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今後も厳しい財政状況が続き深刻な財源不足が予想されることから、経費の削減に努め、基金残高の確保を図る。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当初に令和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年度臨時財政対策債利子償還分等のため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百万円の取崩したものの、次年度以降の臨時財政対策債</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の償還のため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百万円積立したことに</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次年度以降も</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臨時財政対策債</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の償還のため</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基金を積立していく</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見込み。</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15,524
15,225
192.71
12,294,842
11,966,456
321,605
6,207,709
7,883,274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べて増減はなく、依然として類似団体、全国及び三重県平均を下回っている。人口減少、少子高齢化などにより、市税収入が年々減少傾向にある中で、自主財源の確保に向けた滞納対策の強化を行っているものの、調定額自体が減少していることから、今後も市税収入の減少が続くものと思われる。引き続き人口減少対策等による自主財源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59872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60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59872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42635</xdr:rowOff>
    </xdr:from>
    <xdr:to>
      <xdr:col>15</xdr:col>
      <xdr:colOff>82550</xdr:colOff>
      <xdr:row>42</xdr:row>
      <xdr:rowOff>59872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2435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8165</xdr:rowOff>
    </xdr:from>
    <xdr:to>
      <xdr:col>11</xdr:col>
      <xdr:colOff>31750</xdr:colOff>
      <xdr:row>42</xdr:row>
      <xdr:rowOff>42635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090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95449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163285</xdr:rowOff>
    </xdr:from>
    <xdr:to>
      <xdr:col>11</xdr:col>
      <xdr:colOff>82550</xdr:colOff>
      <xdr:row>42</xdr:row>
      <xdr:rowOff>93435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78212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おり、類似団体、全国及び三重県平均を上回っている。人件費は、人事院勧告の影響により年々基本給等が増加、また業務の多様化により定員適正化計画に基づく新規採用職員の抑制も難しくなっており、削減が厳しくなってきている。公債費については、地方債の発行抑制に努めているものの、今後数年は大型事業が続くことから負担の大きい状況が続くと見込まれている。今後も健全な財政運営のため、経常経費の見直し、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131318</xdr:rowOff>
    </xdr:from>
    <xdr:to>
      <xdr:col>23</xdr:col>
      <xdr:colOff>133350</xdr:colOff>
      <xdr:row>63</xdr:row>
      <xdr:rowOff>99822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61218"/>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116349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131318</xdr:rowOff>
    </xdr:from>
    <xdr:to>
      <xdr:col>19</xdr:col>
      <xdr:colOff>133350</xdr:colOff>
      <xdr:row>62</xdr:row>
      <xdr:rowOff>165100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76121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75946</xdr:rowOff>
    </xdr:from>
    <xdr:to>
      <xdr:col>15</xdr:col>
      <xdr:colOff>82550</xdr:colOff>
      <xdr:row>62</xdr:row>
      <xdr:rowOff>165100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34396"/>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100601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75946</xdr:rowOff>
    </xdr:from>
    <xdr:to>
      <xdr:col>11</xdr:col>
      <xdr:colOff>31750</xdr:colOff>
      <xdr:row>64</xdr:row>
      <xdr:rowOff>5588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34396"/>
          <a:ext cx="889000" cy="44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21099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2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80518</xdr:rowOff>
    </xdr:from>
    <xdr:to>
      <xdr:col>19</xdr:col>
      <xdr:colOff>184150</xdr:colOff>
      <xdr:row>63</xdr:row>
      <xdr:rowOff>10668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166895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9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114300</xdr:rowOff>
    </xdr:from>
    <xdr:to>
      <xdr:col>15</xdr:col>
      <xdr:colOff>133350</xdr:colOff>
      <xdr:row>63</xdr:row>
      <xdr:rowOff>44450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29227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25146</xdr:rowOff>
    </xdr:from>
    <xdr:to>
      <xdr:col>11</xdr:col>
      <xdr:colOff>82550</xdr:colOff>
      <xdr:row>61</xdr:row>
      <xdr:rowOff>126746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111523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126238</xdr:rowOff>
    </xdr:from>
    <xdr:to>
      <xdr:col>7</xdr:col>
      <xdr:colOff>31750</xdr:colOff>
      <xdr:row>64</xdr:row>
      <xdr:rowOff>56388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41165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[236,840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14,210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ており、類似団体、全国及び三重県平均は引き続き上回っている。今後とも人件費については、引き続き時間外手当の削減に努める。物件費については、物価高騰等の影響に伴い消耗品費や光熱水費の増額が今後も続くと思われるが、細かな支出の抑制や、委託内容や指定管理者制度の見直しを行うことで経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16506</xdr:rowOff>
    </xdr:from>
    <xdr:to>
      <xdr:col>23</xdr:col>
      <xdr:colOff>133350</xdr:colOff>
      <xdr:row>84</xdr:row>
      <xdr:rowOff>50795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1830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78740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16506</xdr:rowOff>
    </xdr:from>
    <xdr:to>
      <xdr:col>19</xdr:col>
      <xdr:colOff>133350</xdr:colOff>
      <xdr:row>84</xdr:row>
      <xdr:rowOff>44236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418306"/>
          <a:ext cx="889000" cy="2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146950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34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155547</xdr:rowOff>
    </xdr:from>
    <xdr:to>
      <xdr:col>15</xdr:col>
      <xdr:colOff>82550</xdr:colOff>
      <xdr:row>84</xdr:row>
      <xdr:rowOff>44236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85897"/>
          <a:ext cx="889000" cy="6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149266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3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139877</xdr:rowOff>
    </xdr:from>
    <xdr:to>
      <xdr:col>11</xdr:col>
      <xdr:colOff>31750</xdr:colOff>
      <xdr:row>83</xdr:row>
      <xdr:rowOff>155547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70227"/>
          <a:ext cx="889000" cy="1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138065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2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38953</xdr:rowOff>
    </xdr:from>
    <xdr:to>
      <xdr:col>7</xdr:col>
      <xdr:colOff>31750</xdr:colOff>
      <xdr:row>83</xdr:row>
      <xdr:rowOff>140553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150730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3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171445</xdr:rowOff>
    </xdr:from>
    <xdr:to>
      <xdr:col>23</xdr:col>
      <xdr:colOff>184150</xdr:colOff>
      <xdr:row>84</xdr:row>
      <xdr:rowOff>101595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0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143522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7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137156</xdr:rowOff>
    </xdr:from>
    <xdr:to>
      <xdr:col>19</xdr:col>
      <xdr:colOff>184150</xdr:colOff>
      <xdr:row>84</xdr:row>
      <xdr:rowOff>67306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6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52083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53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164886</xdr:rowOff>
    </xdr:from>
    <xdr:to>
      <xdr:col>15</xdr:col>
      <xdr:colOff>133350</xdr:colOff>
      <xdr:row>84</xdr:row>
      <xdr:rowOff>95036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9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79813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104747</xdr:rowOff>
    </xdr:from>
    <xdr:to>
      <xdr:col>11</xdr:col>
      <xdr:colOff>82550</xdr:colOff>
      <xdr:row>84</xdr:row>
      <xdr:rowOff>34897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3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19674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21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89077</xdr:rowOff>
    </xdr:from>
    <xdr:to>
      <xdr:col>7</xdr:col>
      <xdr:colOff>31750</xdr:colOff>
      <xdr:row>84</xdr:row>
      <xdr:rowOff>19227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4004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0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ポイント減少しており、全国市及び類似団体の平均を下回っている。社会情勢の変化や国家公務員制度改革の動向も踏まえ、給与制度の適正化を進め、人件費の削減に努める。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166914</xdr:rowOff>
    </xdr:from>
    <xdr:to>
      <xdr:col>81</xdr:col>
      <xdr:colOff>44450</xdr:colOff>
      <xdr:row>83</xdr:row>
      <xdr:rowOff>29936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22581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2920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33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83</xdr:row>
      <xdr:rowOff>29936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2430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99984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3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97971</xdr:rowOff>
    </xdr:from>
    <xdr:to>
      <xdr:col>72</xdr:col>
      <xdr:colOff>203200</xdr:colOff>
      <xdr:row>83</xdr:row>
      <xdr:rowOff>12700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1568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97971</xdr:rowOff>
    </xdr:from>
    <xdr:to>
      <xdr:col>68</xdr:col>
      <xdr:colOff>152400</xdr:colOff>
      <xdr:row>83</xdr:row>
      <xdr:rowOff>12700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1568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14713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134456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116114</xdr:rowOff>
    </xdr:from>
    <xdr:to>
      <xdr:col>81</xdr:col>
      <xdr:colOff>95250</xdr:colOff>
      <xdr:row>83</xdr:row>
      <xdr:rowOff>46264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132641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02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150586</xdr:rowOff>
    </xdr:from>
    <xdr:to>
      <xdr:col>77</xdr:col>
      <xdr:colOff>95250</xdr:colOff>
      <xdr:row>83</xdr:row>
      <xdr:rowOff>80736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90913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97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133350</xdr:rowOff>
    </xdr:from>
    <xdr:to>
      <xdr:col>73</xdr:col>
      <xdr:colOff>44450</xdr:colOff>
      <xdr:row>83</xdr:row>
      <xdr:rowOff>63500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73677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47171</xdr:rowOff>
    </xdr:from>
    <xdr:to>
      <xdr:col>68</xdr:col>
      <xdr:colOff>203200</xdr:colOff>
      <xdr:row>82</xdr:row>
      <xdr:rowOff>148771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158948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73677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おり、類似団体、全国及び三重県平均を上回っている。少子高齢化による人口減少が激しいことからポイントの増加につながっている。現在の組織機構では、これ以上の職員数の削減は難しくなっているため、組織機構の見直しを含めた更なる定員適正化が必要となってい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126746</xdr:rowOff>
    </xdr:from>
    <xdr:to>
      <xdr:col>81</xdr:col>
      <xdr:colOff>44450</xdr:colOff>
      <xdr:row>60</xdr:row>
      <xdr:rowOff>136398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1374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41800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7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100605</xdr:rowOff>
    </xdr:from>
    <xdr:to>
      <xdr:col>77</xdr:col>
      <xdr:colOff>44450</xdr:colOff>
      <xdr:row>60</xdr:row>
      <xdr:rowOff>126746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87605"/>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133431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07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93769</xdr:rowOff>
    </xdr:from>
    <xdr:to>
      <xdr:col>72</xdr:col>
      <xdr:colOff>203200</xdr:colOff>
      <xdr:row>60</xdr:row>
      <xdr:rowOff>100605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80769"/>
          <a:ext cx="889000" cy="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132224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7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84519</xdr:rowOff>
    </xdr:from>
    <xdr:to>
      <xdr:col>68</xdr:col>
      <xdr:colOff>152400</xdr:colOff>
      <xdr:row>60</xdr:row>
      <xdr:rowOff>93769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71519"/>
          <a:ext cx="889000" cy="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127800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39349</xdr:rowOff>
    </xdr:from>
    <xdr:to>
      <xdr:col>64</xdr:col>
      <xdr:colOff>152400</xdr:colOff>
      <xdr:row>60</xdr:row>
      <xdr:rowOff>140949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125726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1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85598</xdr:rowOff>
    </xdr:from>
    <xdr:to>
      <xdr:col>81</xdr:col>
      <xdr:colOff>95250</xdr:colOff>
      <xdr:row>61</xdr:row>
      <xdr:rowOff>15748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57675</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3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75946</xdr:rowOff>
    </xdr:from>
    <xdr:to>
      <xdr:col>77</xdr:col>
      <xdr:colOff>95250</xdr:colOff>
      <xdr:row>61</xdr:row>
      <xdr:rowOff>6096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162323</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449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49805</xdr:rowOff>
    </xdr:from>
    <xdr:to>
      <xdr:col>73</xdr:col>
      <xdr:colOff>44450</xdr:colOff>
      <xdr:row>60</xdr:row>
      <xdr:rowOff>151405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3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136182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423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42969</xdr:rowOff>
    </xdr:from>
    <xdr:to>
      <xdr:col>68</xdr:col>
      <xdr:colOff>203200</xdr:colOff>
      <xdr:row>60</xdr:row>
      <xdr:rowOff>144569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129346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416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33719</xdr:rowOff>
    </xdr:from>
    <xdr:to>
      <xdr:col>64</xdr:col>
      <xdr:colOff>152400</xdr:colOff>
      <xdr:row>60</xdr:row>
      <xdr:rowOff>135319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2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145496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8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て増減はなく、依然として類似団体、全国及び三重県平均を上回っている。事業内容の精査及び地方債の発行抑制を行っていることから、公債費負担額については横ばいもしくは微減の状況が続いているが、今後大型事業が数年に渡り続き起債の借入が続くことから、より細かな事業内容の精査等を行い適切な借入を行うことで後年度負担を減らす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104926</xdr:rowOff>
    </xdr:from>
    <xdr:to>
      <xdr:col>81</xdr:col>
      <xdr:colOff>44450</xdr:colOff>
      <xdr:row>41</xdr:row>
      <xdr:rowOff>104926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1343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104926</xdr:rowOff>
    </xdr:from>
    <xdr:to>
      <xdr:col>77</xdr:col>
      <xdr:colOff>44450</xdr:colOff>
      <xdr:row>42</xdr:row>
      <xdr:rowOff>25400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134376"/>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163285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226300"/>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163285</xdr:rowOff>
    </xdr:from>
    <xdr:to>
      <xdr:col>68</xdr:col>
      <xdr:colOff>152400</xdr:colOff>
      <xdr:row>43</xdr:row>
      <xdr:rowOff>95250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364185"/>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154412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54126</xdr:rowOff>
    </xdr:from>
    <xdr:to>
      <xdr:col>81</xdr:col>
      <xdr:colOff>95250</xdr:colOff>
      <xdr:row>41</xdr:row>
      <xdr:rowOff>155726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26203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5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54126</xdr:rowOff>
    </xdr:from>
    <xdr:to>
      <xdr:col>77</xdr:col>
      <xdr:colOff>95250</xdr:colOff>
      <xdr:row>41</xdr:row>
      <xdr:rowOff>155726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140503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6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112485</xdr:rowOff>
    </xdr:from>
    <xdr:to>
      <xdr:col>68</xdr:col>
      <xdr:colOff>203200</xdr:colOff>
      <xdr:row>43</xdr:row>
      <xdr:rowOff>42635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27412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44450</xdr:rowOff>
    </xdr:from>
    <xdr:to>
      <xdr:col>64</xdr:col>
      <xdr:colOff>152400</xdr:colOff>
      <xdr:row>43</xdr:row>
      <xdr:rowOff>146050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となり、三重県平均及び類似団体、全国平均を下回った。主な要因としては、地方債現在高の減少及び基金の増加によるものである。今後数年は大型事業が続き公債費の増加が一時的に見込まれるが、その中でも事業内容の精査等を行い過度な将来負担が発生しない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160584</xdr:rowOff>
    </xdr:from>
    <xdr:to>
      <xdr:col>77</xdr:col>
      <xdr:colOff>44450</xdr:colOff>
      <xdr:row>14</xdr:row>
      <xdr:rowOff>115147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389434"/>
          <a:ext cx="889000" cy="12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60554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60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115147</xdr:rowOff>
    </xdr:from>
    <xdr:to>
      <xdr:col>72</xdr:col>
      <xdr:colOff>203200</xdr:colOff>
      <xdr:row>15</xdr:row>
      <xdr:rowOff>100542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515447"/>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8766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580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100542</xdr:rowOff>
    </xdr:from>
    <xdr:to>
      <xdr:col>68</xdr:col>
      <xdr:colOff>152400</xdr:colOff>
      <xdr:row>16</xdr:row>
      <xdr:rowOff>136878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672292"/>
          <a:ext cx="889000" cy="20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132715</xdr:rowOff>
    </xdr:from>
    <xdr:to>
      <xdr:col>73</xdr:col>
      <xdr:colOff>44450</xdr:colOff>
      <xdr:row>15</xdr:row>
      <xdr:rowOff>62865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47642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61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56444</xdr:rowOff>
    </xdr:from>
    <xdr:to>
      <xdr:col>68</xdr:col>
      <xdr:colOff>203200</xdr:colOff>
      <xdr:row>15</xdr:row>
      <xdr:rowOff>158044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142821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71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12347</xdr:rowOff>
    </xdr:from>
    <xdr:to>
      <xdr:col>64</xdr:col>
      <xdr:colOff>152400</xdr:colOff>
      <xdr:row>16</xdr:row>
      <xdr:rowOff>113947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124124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52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109784</xdr:rowOff>
    </xdr:from>
    <xdr:to>
      <xdr:col>77</xdr:col>
      <xdr:colOff>95250</xdr:colOff>
      <xdr:row>14</xdr:row>
      <xdr:rowOff>39934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3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50111</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107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64347</xdr:rowOff>
    </xdr:from>
    <xdr:to>
      <xdr:col>73</xdr:col>
      <xdr:colOff>44450</xdr:colOff>
      <xdr:row>14</xdr:row>
      <xdr:rowOff>165947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4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4674</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23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49742</xdr:rowOff>
    </xdr:from>
    <xdr:to>
      <xdr:col>68</xdr:col>
      <xdr:colOff>203200</xdr:colOff>
      <xdr:row>15</xdr:row>
      <xdr:rowOff>151342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62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161519</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39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86078</xdr:rowOff>
    </xdr:from>
    <xdr:to>
      <xdr:col>64</xdr:col>
      <xdr:colOff>152400</xdr:colOff>
      <xdr:row>17</xdr:row>
      <xdr:rowOff>16228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82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1005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91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15,524
15,225
192.71
12,294,842
11,966,456
321,605
6,207,709
7,883,274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しており、全国及び三重県平均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ものの、類似団体の平均は上回っている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。定員適正化計画による新規採用の抑制や時間外勤務の削減</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を行っているものの、人事院勧告等の影響も伴い、令和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年度は増加になった。現在の組織機構ではこ</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れ以上の職員削減が難しくなってきており、組織機構の見直しを含めた定員の適正化を図り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19558</xdr:rowOff>
    </xdr:from>
    <xdr:to>
      <xdr:col>24</xdr:col>
      <xdr:colOff>25400</xdr:colOff>
      <xdr:row>37</xdr:row>
      <xdr:rowOff>106426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6320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19558</xdr:rowOff>
    </xdr:from>
    <xdr:to>
      <xdr:col>19</xdr:col>
      <xdr:colOff>187325</xdr:colOff>
      <xdr:row>37</xdr:row>
      <xdr:rowOff>33274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632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154432</xdr:rowOff>
    </xdr:from>
    <xdr:to>
      <xdr:col>15</xdr:col>
      <xdr:colOff>98425</xdr:colOff>
      <xdr:row>37</xdr:row>
      <xdr:rowOff>33274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266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154432</xdr:rowOff>
    </xdr:from>
    <xdr:to>
      <xdr:col>11</xdr:col>
      <xdr:colOff>9525</xdr:colOff>
      <xdr:row>37</xdr:row>
      <xdr:rowOff>28702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266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55626</xdr:rowOff>
    </xdr:from>
    <xdr:to>
      <xdr:col>24</xdr:col>
      <xdr:colOff>76200</xdr:colOff>
      <xdr:row>37</xdr:row>
      <xdr:rowOff>157226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27703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140208</xdr:rowOff>
    </xdr:from>
    <xdr:to>
      <xdr:col>20</xdr:col>
      <xdr:colOff>38100</xdr:colOff>
      <xdr:row>37</xdr:row>
      <xdr:rowOff>70358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153924</xdr:rowOff>
    </xdr:from>
    <xdr:to>
      <xdr:col>15</xdr:col>
      <xdr:colOff>149225</xdr:colOff>
      <xdr:row>37</xdr:row>
      <xdr:rowOff>84074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103632</xdr:rowOff>
    </xdr:from>
    <xdr:to>
      <xdr:col>11</xdr:col>
      <xdr:colOff>60325</xdr:colOff>
      <xdr:row>37</xdr:row>
      <xdr:rowOff>33782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43959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149352</xdr:rowOff>
    </xdr:from>
    <xdr:to>
      <xdr:col>6</xdr:col>
      <xdr:colOff>171450</xdr:colOff>
      <xdr:row>37</xdr:row>
      <xdr:rowOff>79502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89679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三重県平均は下回っているが、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及び全国</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平均を上回っている。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物価高騰の影響等による費用の増加が主な要因である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ことを踏まえ、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指定管理や委託内容の見直しを図り、物件費の抑制に努める。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xdr:rowOff>
    </xdr:from>
    <xdr:to>
      <xdr:col>82</xdr:col>
      <xdr:colOff>107950</xdr:colOff>
      <xdr:row>16</xdr:row>
      <xdr:rowOff>104140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74675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49293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49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165862</xdr:rowOff>
    </xdr:from>
    <xdr:to>
      <xdr:col>78</xdr:col>
      <xdr:colOff>69850</xdr:colOff>
      <xdr:row>16</xdr:row>
      <xdr:rowOff>3556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7376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56134</xdr:rowOff>
    </xdr:from>
    <xdr:to>
      <xdr:col>73</xdr:col>
      <xdr:colOff>180975</xdr:colOff>
      <xdr:row>15</xdr:row>
      <xdr:rowOff>165862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62788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56134</xdr:rowOff>
    </xdr:from>
    <xdr:to>
      <xdr:col>69</xdr:col>
      <xdr:colOff>92075</xdr:colOff>
      <xdr:row>16</xdr:row>
      <xdr:rowOff>30988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62788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169689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67056</xdr:rowOff>
    </xdr:from>
    <xdr:to>
      <xdr:col>65</xdr:col>
      <xdr:colOff>53975</xdr:colOff>
      <xdr:row>14</xdr:row>
      <xdr:rowOff>168656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4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7383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236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25417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124206</xdr:rowOff>
    </xdr:from>
    <xdr:to>
      <xdr:col>78</xdr:col>
      <xdr:colOff>120650</xdr:colOff>
      <xdr:row>16</xdr:row>
      <xdr:rowOff>54356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39133</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78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115062</xdr:rowOff>
    </xdr:from>
    <xdr:to>
      <xdr:col>74</xdr:col>
      <xdr:colOff>31750</xdr:colOff>
      <xdr:row>16</xdr:row>
      <xdr:rowOff>45212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29989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77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5334</xdr:rowOff>
    </xdr:from>
    <xdr:to>
      <xdr:col>69</xdr:col>
      <xdr:colOff>142875</xdr:colOff>
      <xdr:row>15</xdr:row>
      <xdr:rowOff>106934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91711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66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66565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前年度に比べて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ているものの</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、類似団体、全国及び三重県平均を下回る状況が続いている。社会保障経費については、社会情勢の影響や制度改正の影響が大きく削減は難しいが、適正な執行による財政負担の軽減を図るよう努める。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118835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159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118835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515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55</xdr:row>
      <xdr:rowOff>118835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15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55</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84562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35378</xdr:rowOff>
    </xdr:from>
    <xdr:to>
      <xdr:col>11</xdr:col>
      <xdr:colOff>60325</xdr:colOff>
      <xdr:row>55</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に比べてポイントの増減はなく、依然として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類似団体、全国及び三重県平均を上回っている。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国保会計、後期会計への繰出金については、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少子高齢化の進展により、医療費の増加が見込まれて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、動向に注視しつつ、各会計とも保険料収入の向上、保険料の適正化などに努め、一般会計の負担軽減を図る。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107950</xdr:rowOff>
    </xdr:from>
    <xdr:to>
      <xdr:col>82</xdr:col>
      <xdr:colOff>107950</xdr:colOff>
      <xdr:row>59</xdr:row>
      <xdr:rowOff>107950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223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95250</xdr:rowOff>
    </xdr:from>
    <xdr:to>
      <xdr:col>78</xdr:col>
      <xdr:colOff>69850</xdr:colOff>
      <xdr:row>59</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210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6350</xdr:rowOff>
    </xdr:from>
    <xdr:to>
      <xdr:col>73</xdr:col>
      <xdr:colOff>180975</xdr:colOff>
      <xdr:row>59</xdr:row>
      <xdr:rowOff>95250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121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6350</xdr:rowOff>
    </xdr:from>
    <xdr:to>
      <xdr:col>69</xdr:col>
      <xdr:colOff>92075</xdr:colOff>
      <xdr:row>59</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121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29227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57150</xdr:rowOff>
    </xdr:from>
    <xdr:to>
      <xdr:col>78</xdr:col>
      <xdr:colOff>120650</xdr:colOff>
      <xdr:row>59</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143527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44450</xdr:rowOff>
    </xdr:from>
    <xdr:to>
      <xdr:col>74</xdr:col>
      <xdr:colOff>31750</xdr:colOff>
      <xdr:row>59</xdr:row>
      <xdr:rowOff>146050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130827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127000</xdr:rowOff>
    </xdr:from>
    <xdr:to>
      <xdr:col>69</xdr:col>
      <xdr:colOff>142875</xdr:colOff>
      <xdr:row>59</xdr:row>
      <xdr:rowOff>57150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41927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95250</xdr:rowOff>
    </xdr:from>
    <xdr:to>
      <xdr:col>65</xdr:col>
      <xdr:colOff>53975</xdr:colOff>
      <xdr:row>60</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、類似団体、全国及び三重県平均を上回っている。経常化している補助金も増えていることから、見直しや削減に努める。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101854</xdr:rowOff>
    </xdr:from>
    <xdr:to>
      <xdr:col>82</xdr:col>
      <xdr:colOff>107950</xdr:colOff>
      <xdr:row>37</xdr:row>
      <xdr:rowOff>165862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44550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94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97282</xdr:rowOff>
    </xdr:from>
    <xdr:to>
      <xdr:col>78</xdr:col>
      <xdr:colOff>69850</xdr:colOff>
      <xdr:row>37</xdr:row>
      <xdr:rowOff>101854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4409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97282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3814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37846</xdr:rowOff>
    </xdr:from>
    <xdr:to>
      <xdr:col>69</xdr:col>
      <xdr:colOff>92075</xdr:colOff>
      <xdr:row>37</xdr:row>
      <xdr:rowOff>97282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3814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115062</xdr:rowOff>
    </xdr:from>
    <xdr:to>
      <xdr:col>82</xdr:col>
      <xdr:colOff>158750</xdr:colOff>
      <xdr:row>38</xdr:row>
      <xdr:rowOff>45212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87139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51054</xdr:rowOff>
    </xdr:from>
    <xdr:to>
      <xdr:col>78</xdr:col>
      <xdr:colOff>120650</xdr:colOff>
      <xdr:row>37</xdr:row>
      <xdr:rowOff>152654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137431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46482</xdr:rowOff>
    </xdr:from>
    <xdr:to>
      <xdr:col>74</xdr:col>
      <xdr:colOff>31750</xdr:colOff>
      <xdr:row>37</xdr:row>
      <xdr:rowOff>148082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132859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158496</xdr:rowOff>
    </xdr:from>
    <xdr:to>
      <xdr:col>69</xdr:col>
      <xdr:colOff>142875</xdr:colOff>
      <xdr:row>37</xdr:row>
      <xdr:rowOff>88646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減少しており、類似団体は下回ったが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全国及び三重県平均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要因としては</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過去の大型事業の償還終了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及び近年の地方債の発行額抑制によるものである。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計画的な事業実施による発行額の抑制に努める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132443</xdr:rowOff>
    </xdr:from>
    <xdr:to>
      <xdr:col>24</xdr:col>
      <xdr:colOff>25400</xdr:colOff>
      <xdr:row>77</xdr:row>
      <xdr:rowOff>156936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162643"/>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45556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156936</xdr:rowOff>
    </xdr:from>
    <xdr:to>
      <xdr:col>19</xdr:col>
      <xdr:colOff>187325</xdr:colOff>
      <xdr:row>78</xdr:row>
      <xdr:rowOff>29029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3585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113393</xdr:rowOff>
    </xdr:from>
    <xdr:to>
      <xdr:col>15</xdr:col>
      <xdr:colOff>98425</xdr:colOff>
      <xdr:row>78</xdr:row>
      <xdr:rowOff>29029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3150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46463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113393</xdr:rowOff>
    </xdr:from>
    <xdr:to>
      <xdr:col>11</xdr:col>
      <xdr:colOff>9525</xdr:colOff>
      <xdr:row>79</xdr:row>
      <xdr:rowOff>162379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315043"/>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141713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90006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81643</xdr:rowOff>
    </xdr:from>
    <xdr:to>
      <xdr:col>24</xdr:col>
      <xdr:colOff>76200</xdr:colOff>
      <xdr:row>77</xdr:row>
      <xdr:rowOff>11793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1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98170</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106136</xdr:rowOff>
    </xdr:from>
    <xdr:to>
      <xdr:col>20</xdr:col>
      <xdr:colOff>38100</xdr:colOff>
      <xdr:row>78</xdr:row>
      <xdr:rowOff>36286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46463</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076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149679</xdr:rowOff>
    </xdr:from>
    <xdr:to>
      <xdr:col>15</xdr:col>
      <xdr:colOff>149225</xdr:colOff>
      <xdr:row>78</xdr:row>
      <xdr:rowOff>79829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64606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62593</xdr:rowOff>
    </xdr:from>
    <xdr:to>
      <xdr:col>11</xdr:col>
      <xdr:colOff>60325</xdr:colOff>
      <xdr:row>77</xdr:row>
      <xdr:rowOff>164193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148970</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35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111579</xdr:rowOff>
    </xdr:from>
    <xdr:to>
      <xdr:col>6</xdr:col>
      <xdr:colOff>171450</xdr:colOff>
      <xdr:row>80</xdr:row>
      <xdr:rowOff>41729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65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26506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74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ほかの平均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を上回っている。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これは、経常一般財源及び臨時財政対策債の減少によるものと、関連経費の増加が要因であることから、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今後も引き続き経費の抑制に努める。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79</xdr:row>
      <xdr:rowOff>33274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362939"/>
          <a:ext cx="838200" cy="2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78</xdr:row>
      <xdr:rowOff>3556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3629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32529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136144</xdr:rowOff>
    </xdr:from>
    <xdr:to>
      <xdr:col>73</xdr:col>
      <xdr:colOff>180975</xdr:colOff>
      <xdr:row>78</xdr:row>
      <xdr:rowOff>3556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66344"/>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135399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136144</xdr:rowOff>
    </xdr:from>
    <xdr:to>
      <xdr:col>69</xdr:col>
      <xdr:colOff>92075</xdr:colOff>
      <xdr:row>78</xdr:row>
      <xdr:rowOff>49276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66344"/>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153924</xdr:rowOff>
    </xdr:from>
    <xdr:to>
      <xdr:col>82</xdr:col>
      <xdr:colOff>158750</xdr:colOff>
      <xdr:row>79</xdr:row>
      <xdr:rowOff>84074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126001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110489</xdr:rowOff>
    </xdr:from>
    <xdr:to>
      <xdr:col>78</xdr:col>
      <xdr:colOff>120650</xdr:colOff>
      <xdr:row>78</xdr:row>
      <xdr:rowOff>40639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124206</xdr:rowOff>
    </xdr:from>
    <xdr:to>
      <xdr:col>74</xdr:col>
      <xdr:colOff>31750</xdr:colOff>
      <xdr:row>78</xdr:row>
      <xdr:rowOff>54356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39133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85344</xdr:rowOff>
    </xdr:from>
    <xdr:to>
      <xdr:col>69</xdr:col>
      <xdr:colOff>142875</xdr:colOff>
      <xdr:row>77</xdr:row>
      <xdr:rowOff>15494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84853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51589</xdr:rowOff>
    </xdr:from>
    <xdr:to>
      <xdr:col>29</xdr:col>
      <xdr:colOff>127000</xdr:colOff>
      <xdr:row>17</xdr:row>
      <xdr:rowOff>93179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13864"/>
          <a:ext cx="647700" cy="41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87284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49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93179</xdr:rowOff>
    </xdr:from>
    <xdr:to>
      <xdr:col>26</xdr:col>
      <xdr:colOff>50800</xdr:colOff>
      <xdr:row>17</xdr:row>
      <xdr:rowOff>116077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55454"/>
          <a:ext cx="698500" cy="22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63391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9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116077</xdr:rowOff>
    </xdr:from>
    <xdr:to>
      <xdr:col>22</xdr:col>
      <xdr:colOff>114300</xdr:colOff>
      <xdr:row>17</xdr:row>
      <xdr:rowOff>129358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78352"/>
          <a:ext cx="698500" cy="13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71964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0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129358</xdr:rowOff>
    </xdr:from>
    <xdr:to>
      <xdr:col>18</xdr:col>
      <xdr:colOff>177800</xdr:colOff>
      <xdr:row>17</xdr:row>
      <xdr:rowOff>149250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91633"/>
          <a:ext cx="698500" cy="19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76547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142406</xdr:rowOff>
    </xdr:from>
    <xdr:to>
      <xdr:col>15</xdr:col>
      <xdr:colOff>101600</xdr:colOff>
      <xdr:row>18</xdr:row>
      <xdr:rowOff>72556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57333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9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789</xdr:rowOff>
    </xdr:from>
    <xdr:to>
      <xdr:col>29</xdr:col>
      <xdr:colOff>177800</xdr:colOff>
      <xdr:row>17</xdr:row>
      <xdr:rowOff>102389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63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17316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0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42379</xdr:rowOff>
    </xdr:from>
    <xdr:to>
      <xdr:col>26</xdr:col>
      <xdr:colOff>101600</xdr:colOff>
      <xdr:row>17</xdr:row>
      <xdr:rowOff>143979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04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154156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73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65277</xdr:rowOff>
    </xdr:from>
    <xdr:to>
      <xdr:col>22</xdr:col>
      <xdr:colOff>165100</xdr:colOff>
      <xdr:row>17</xdr:row>
      <xdr:rowOff>166877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27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5604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96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78558</xdr:rowOff>
    </xdr:from>
    <xdr:to>
      <xdr:col>19</xdr:col>
      <xdr:colOff>38100</xdr:colOff>
      <xdr:row>18</xdr:row>
      <xdr:rowOff>8708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40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18885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0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98450</xdr:rowOff>
    </xdr:from>
    <xdr:to>
      <xdr:col>15</xdr:col>
      <xdr:colOff>101600</xdr:colOff>
      <xdr:row>18</xdr:row>
      <xdr:rowOff>28600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60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38777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2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28969</xdr:rowOff>
    </xdr:from>
    <xdr:to>
      <xdr:col>29</xdr:col>
      <xdr:colOff>127000</xdr:colOff>
      <xdr:row>36</xdr:row>
      <xdr:rowOff>31331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82219"/>
          <a:ext cx="647700" cy="2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91368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44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31331</xdr:rowOff>
    </xdr:from>
    <xdr:to>
      <xdr:col>26</xdr:col>
      <xdr:colOff>50800</xdr:colOff>
      <xdr:row>36</xdr:row>
      <xdr:rowOff>69393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84581"/>
          <a:ext cx="698500" cy="38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31018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55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59906</xdr:rowOff>
    </xdr:from>
    <xdr:to>
      <xdr:col>22</xdr:col>
      <xdr:colOff>114300</xdr:colOff>
      <xdr:row>36</xdr:row>
      <xdr:rowOff>69393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13156"/>
          <a:ext cx="698500" cy="9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49439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74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297726</xdr:rowOff>
    </xdr:from>
    <xdr:to>
      <xdr:col>18</xdr:col>
      <xdr:colOff>177800</xdr:colOff>
      <xdr:row>36</xdr:row>
      <xdr:rowOff>59906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08076"/>
          <a:ext cx="698500" cy="105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59783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129940</xdr:rowOff>
    </xdr:from>
    <xdr:to>
      <xdr:col>15</xdr:col>
      <xdr:colOff>101600</xdr:colOff>
      <xdr:row>37</xdr:row>
      <xdr:rowOff>60090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44867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6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321069</xdr:rowOff>
    </xdr:from>
    <xdr:to>
      <xdr:col>29</xdr:col>
      <xdr:colOff>177800</xdr:colOff>
      <xdr:row>36</xdr:row>
      <xdr:rowOff>79769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31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166146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7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323431</xdr:rowOff>
    </xdr:from>
    <xdr:to>
      <xdr:col>26</xdr:col>
      <xdr:colOff>101600</xdr:colOff>
      <xdr:row>36</xdr:row>
      <xdr:rowOff>82131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33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92308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702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18593</xdr:rowOff>
    </xdr:from>
    <xdr:to>
      <xdr:col>22</xdr:col>
      <xdr:colOff>165100</xdr:colOff>
      <xdr:row>36</xdr:row>
      <xdr:rowOff>120193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71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130370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74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9106</xdr:rowOff>
    </xdr:from>
    <xdr:to>
      <xdr:col>19</xdr:col>
      <xdr:colOff>38100</xdr:colOff>
      <xdr:row>36</xdr:row>
      <xdr:rowOff>110706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62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120883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3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246926</xdr:rowOff>
    </xdr:from>
    <xdr:to>
      <xdr:col>15</xdr:col>
      <xdr:colOff>101600</xdr:colOff>
      <xdr:row>36</xdr:row>
      <xdr:rowOff>5626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57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15803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15,524
15,225
192.71
12,294,842
11,966,456
321,605
6,207,709
7,883,274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130331</xdr:rowOff>
    </xdr:from>
    <xdr:to>
      <xdr:col>24</xdr:col>
      <xdr:colOff>63500</xdr:colOff>
      <xdr:row>36</xdr:row>
      <xdr:rowOff>165715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02531"/>
          <a:ext cx="838200" cy="3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109069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81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165715</xdr:rowOff>
    </xdr:from>
    <xdr:to>
      <xdr:col>19</xdr:col>
      <xdr:colOff>177800</xdr:colOff>
      <xdr:row>37</xdr:row>
      <xdr:rowOff>9916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37915"/>
          <a:ext cx="889000" cy="1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83619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9436</xdr:rowOff>
    </xdr:from>
    <xdr:to>
      <xdr:col>15</xdr:col>
      <xdr:colOff>50800</xdr:colOff>
      <xdr:row>37</xdr:row>
      <xdr:rowOff>9916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353086"/>
          <a:ext cx="8890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9436</xdr:rowOff>
    </xdr:from>
    <xdr:to>
      <xdr:col>10</xdr:col>
      <xdr:colOff>114300</xdr:colOff>
      <xdr:row>37</xdr:row>
      <xdr:rowOff>42252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53086"/>
          <a:ext cx="889000" cy="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151948</xdr:rowOff>
    </xdr:from>
    <xdr:to>
      <xdr:col>6</xdr:col>
      <xdr:colOff>38100</xdr:colOff>
      <xdr:row>37</xdr:row>
      <xdr:rowOff>82098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98625</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79531</xdr:rowOff>
    </xdr:from>
    <xdr:to>
      <xdr:col>24</xdr:col>
      <xdr:colOff>114300</xdr:colOff>
      <xdr:row>37</xdr:row>
      <xdr:rowOff>9681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5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102408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03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114915</xdr:rowOff>
    </xdr:from>
    <xdr:to>
      <xdr:col>20</xdr:col>
      <xdr:colOff>38100</xdr:colOff>
      <xdr:row>37</xdr:row>
      <xdr:rowOff>45065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8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61592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62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130566</xdr:rowOff>
    </xdr:from>
    <xdr:to>
      <xdr:col>15</xdr:col>
      <xdr:colOff>101600</xdr:colOff>
      <xdr:row>37</xdr:row>
      <xdr:rowOff>60716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0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77243</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07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130086</xdr:rowOff>
    </xdr:from>
    <xdr:to>
      <xdr:col>10</xdr:col>
      <xdr:colOff>165100</xdr:colOff>
      <xdr:row>37</xdr:row>
      <xdr:rowOff>60236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0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76763</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07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162902</xdr:rowOff>
    </xdr:from>
    <xdr:to>
      <xdr:col>6</xdr:col>
      <xdr:colOff>38100</xdr:colOff>
      <xdr:row>37</xdr:row>
      <xdr:rowOff>93052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3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84179</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42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90354</xdr:rowOff>
    </xdr:from>
    <xdr:to>
      <xdr:col>24</xdr:col>
      <xdr:colOff>63500</xdr:colOff>
      <xdr:row>55</xdr:row>
      <xdr:rowOff>123647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520104"/>
          <a:ext cx="838200" cy="3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3625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04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49444</xdr:rowOff>
    </xdr:from>
    <xdr:to>
      <xdr:col>19</xdr:col>
      <xdr:colOff>177800</xdr:colOff>
      <xdr:row>55</xdr:row>
      <xdr:rowOff>123647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479194"/>
          <a:ext cx="889000" cy="7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134453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3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49444</xdr:rowOff>
    </xdr:from>
    <xdr:to>
      <xdr:col>15</xdr:col>
      <xdr:colOff>50800</xdr:colOff>
      <xdr:row>55</xdr:row>
      <xdr:rowOff>146810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479194"/>
          <a:ext cx="889000" cy="9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119562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146810</xdr:rowOff>
    </xdr:from>
    <xdr:to>
      <xdr:col>10</xdr:col>
      <xdr:colOff>114300</xdr:colOff>
      <xdr:row>55</xdr:row>
      <xdr:rowOff>155377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576560"/>
          <a:ext cx="889000" cy="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136149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43884</xdr:rowOff>
    </xdr:from>
    <xdr:to>
      <xdr:col>6</xdr:col>
      <xdr:colOff>38100</xdr:colOff>
      <xdr:row>56</xdr:row>
      <xdr:rowOff>145484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136611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7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39554</xdr:rowOff>
    </xdr:from>
    <xdr:to>
      <xdr:col>24</xdr:col>
      <xdr:colOff>114300</xdr:colOff>
      <xdr:row>55</xdr:row>
      <xdr:rowOff>141154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46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62431</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32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72847</xdr:rowOff>
    </xdr:from>
    <xdr:to>
      <xdr:col>20</xdr:col>
      <xdr:colOff>38100</xdr:colOff>
      <xdr:row>56</xdr:row>
      <xdr:rowOff>2997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0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19524</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27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170094</xdr:rowOff>
    </xdr:from>
    <xdr:to>
      <xdr:col>15</xdr:col>
      <xdr:colOff>101600</xdr:colOff>
      <xdr:row>55</xdr:row>
      <xdr:rowOff>100244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42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116771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20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96010</xdr:rowOff>
    </xdr:from>
    <xdr:to>
      <xdr:col>10</xdr:col>
      <xdr:colOff>165100</xdr:colOff>
      <xdr:row>56</xdr:row>
      <xdr:rowOff>26160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42687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300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104577</xdr:rowOff>
    </xdr:from>
    <xdr:to>
      <xdr:col>6</xdr:col>
      <xdr:colOff>38100</xdr:colOff>
      <xdr:row>56</xdr:row>
      <xdr:rowOff>34727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53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51254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309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90112</xdr:rowOff>
    </xdr:from>
    <xdr:to>
      <xdr:col>24</xdr:col>
      <xdr:colOff>63500</xdr:colOff>
      <xdr:row>78</xdr:row>
      <xdr:rowOff>108705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63212"/>
          <a:ext cx="8382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90112</xdr:rowOff>
    </xdr:from>
    <xdr:to>
      <xdr:col>19</xdr:col>
      <xdr:colOff>177800</xdr:colOff>
      <xdr:row>78</xdr:row>
      <xdr:rowOff>110153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63212"/>
          <a:ext cx="8890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139343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110153</xdr:rowOff>
    </xdr:from>
    <xdr:to>
      <xdr:col>15</xdr:col>
      <xdr:colOff>50800</xdr:colOff>
      <xdr:row>78</xdr:row>
      <xdr:rowOff>134347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83253"/>
          <a:ext cx="889000" cy="2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138561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131127</xdr:rowOff>
    </xdr:from>
    <xdr:to>
      <xdr:col>10</xdr:col>
      <xdr:colOff>114300</xdr:colOff>
      <xdr:row>78</xdr:row>
      <xdr:rowOff>134347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04227"/>
          <a:ext cx="8890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10776</xdr:rowOff>
    </xdr:from>
    <xdr:to>
      <xdr:col>6</xdr:col>
      <xdr:colOff>38100</xdr:colOff>
      <xdr:row>78</xdr:row>
      <xdr:rowOff>112376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128903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5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57905</xdr:rowOff>
    </xdr:from>
    <xdr:to>
      <xdr:col>24</xdr:col>
      <xdr:colOff>114300</xdr:colOff>
      <xdr:row>78</xdr:row>
      <xdr:rowOff>159505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3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161129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39312</xdr:rowOff>
    </xdr:from>
    <xdr:to>
      <xdr:col>20</xdr:col>
      <xdr:colOff>38100</xdr:colOff>
      <xdr:row>78</xdr:row>
      <xdr:rowOff>140912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1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132039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59353</xdr:rowOff>
    </xdr:from>
    <xdr:to>
      <xdr:col>15</xdr:col>
      <xdr:colOff>101600</xdr:colOff>
      <xdr:row>78</xdr:row>
      <xdr:rowOff>160953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3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152080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2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83547</xdr:rowOff>
    </xdr:from>
    <xdr:to>
      <xdr:col>10</xdr:col>
      <xdr:colOff>165100</xdr:colOff>
      <xdr:row>79</xdr:row>
      <xdr:rowOff>13697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5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4824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4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80327</xdr:rowOff>
    </xdr:from>
    <xdr:to>
      <xdr:col>6</xdr:col>
      <xdr:colOff>38100</xdr:colOff>
      <xdr:row>79</xdr:row>
      <xdr:rowOff>10477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5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1604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4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79696</xdr:rowOff>
    </xdr:from>
    <xdr:to>
      <xdr:col>24</xdr:col>
      <xdr:colOff>63500</xdr:colOff>
      <xdr:row>96</xdr:row>
      <xdr:rowOff>125690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538896"/>
          <a:ext cx="838200" cy="4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137811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54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79696</xdr:rowOff>
    </xdr:from>
    <xdr:to>
      <xdr:col>19</xdr:col>
      <xdr:colOff>177800</xdr:colOff>
      <xdr:row>96</xdr:row>
      <xdr:rowOff>148799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38896"/>
          <a:ext cx="889000" cy="6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97071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21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84875</xdr:rowOff>
    </xdr:from>
    <xdr:to>
      <xdr:col>15</xdr:col>
      <xdr:colOff>50800</xdr:colOff>
      <xdr:row>96</xdr:row>
      <xdr:rowOff>148799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44075"/>
          <a:ext cx="889000" cy="6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9157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84875</xdr:rowOff>
    </xdr:from>
    <xdr:to>
      <xdr:col>10</xdr:col>
      <xdr:colOff>114300</xdr:colOff>
      <xdr:row>97</xdr:row>
      <xdr:rowOff>97709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44075"/>
          <a:ext cx="889000" cy="18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108442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113340</xdr:rowOff>
    </xdr:from>
    <xdr:to>
      <xdr:col>6</xdr:col>
      <xdr:colOff>38100</xdr:colOff>
      <xdr:row>97</xdr:row>
      <xdr:rowOff>43490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60017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74890</xdr:rowOff>
    </xdr:from>
    <xdr:to>
      <xdr:col>24</xdr:col>
      <xdr:colOff>114300</xdr:colOff>
      <xdr:row>97</xdr:row>
      <xdr:rowOff>5040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3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53317</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12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28896</xdr:rowOff>
    </xdr:from>
    <xdr:to>
      <xdr:col>20</xdr:col>
      <xdr:colOff>38100</xdr:colOff>
      <xdr:row>96</xdr:row>
      <xdr:rowOff>130496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8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121623</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580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97999</xdr:rowOff>
    </xdr:from>
    <xdr:to>
      <xdr:col>15</xdr:col>
      <xdr:colOff>101600</xdr:colOff>
      <xdr:row>97</xdr:row>
      <xdr:rowOff>28149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5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19276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64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34075</xdr:rowOff>
    </xdr:from>
    <xdr:to>
      <xdr:col>10</xdr:col>
      <xdr:colOff>165100</xdr:colOff>
      <xdr:row>96</xdr:row>
      <xdr:rowOff>135675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9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126802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586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46909</xdr:rowOff>
    </xdr:from>
    <xdr:to>
      <xdr:col>6</xdr:col>
      <xdr:colOff>38100</xdr:colOff>
      <xdr:row>97</xdr:row>
      <xdr:rowOff>148509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139636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770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120639</xdr:rowOff>
    </xdr:from>
    <xdr:to>
      <xdr:col>55</xdr:col>
      <xdr:colOff>0</xdr:colOff>
      <xdr:row>37</xdr:row>
      <xdr:rowOff>22059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92839"/>
          <a:ext cx="838200" cy="7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1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22059</xdr:rowOff>
    </xdr:from>
    <xdr:to>
      <xdr:col>50</xdr:col>
      <xdr:colOff>114300</xdr:colOff>
      <xdr:row>37</xdr:row>
      <xdr:rowOff>27332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65709"/>
          <a:ext cx="889000" cy="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88511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43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27332</xdr:rowOff>
    </xdr:from>
    <xdr:to>
      <xdr:col>45</xdr:col>
      <xdr:colOff>177800</xdr:colOff>
      <xdr:row>37</xdr:row>
      <xdr:rowOff>58452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70982"/>
          <a:ext cx="889000" cy="3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83802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36586</xdr:rowOff>
    </xdr:from>
    <xdr:to>
      <xdr:col>41</xdr:col>
      <xdr:colOff>50800</xdr:colOff>
      <xdr:row>37</xdr:row>
      <xdr:rowOff>58452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37336"/>
          <a:ext cx="889000" cy="36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124167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118401</xdr:rowOff>
    </xdr:from>
    <xdr:to>
      <xdr:col>36</xdr:col>
      <xdr:colOff>165100</xdr:colOff>
      <xdr:row>35</xdr:row>
      <xdr:rowOff>48551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65078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2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69839</xdr:rowOff>
    </xdr:from>
    <xdr:to>
      <xdr:col>55</xdr:col>
      <xdr:colOff>50800</xdr:colOff>
      <xdr:row>36</xdr:row>
      <xdr:rowOff>171439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4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92716</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9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142709</xdr:rowOff>
    </xdr:from>
    <xdr:to>
      <xdr:col>50</xdr:col>
      <xdr:colOff>165100</xdr:colOff>
      <xdr:row>37</xdr:row>
      <xdr:rowOff>72859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1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89386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09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147982</xdr:rowOff>
    </xdr:from>
    <xdr:to>
      <xdr:col>46</xdr:col>
      <xdr:colOff>38100</xdr:colOff>
      <xdr:row>37</xdr:row>
      <xdr:rowOff>78132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2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94659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09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7652</xdr:rowOff>
    </xdr:from>
    <xdr:to>
      <xdr:col>41</xdr:col>
      <xdr:colOff>101600</xdr:colOff>
      <xdr:row>37</xdr:row>
      <xdr:rowOff>109252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5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100379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44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157236</xdr:rowOff>
    </xdr:from>
    <xdr:to>
      <xdr:col>36</xdr:col>
      <xdr:colOff>165100</xdr:colOff>
      <xdr:row>35</xdr:row>
      <xdr:rowOff>87386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8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78513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07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55794</xdr:rowOff>
    </xdr:from>
    <xdr:to>
      <xdr:col>55</xdr:col>
      <xdr:colOff>0</xdr:colOff>
      <xdr:row>57</xdr:row>
      <xdr:rowOff>68404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828444"/>
          <a:ext cx="838200" cy="1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75375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0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150289</xdr:rowOff>
    </xdr:from>
    <xdr:to>
      <xdr:col>50</xdr:col>
      <xdr:colOff>114300</xdr:colOff>
      <xdr:row>57</xdr:row>
      <xdr:rowOff>68404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751489"/>
          <a:ext cx="889000" cy="8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49983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150289</xdr:rowOff>
    </xdr:from>
    <xdr:to>
      <xdr:col>45</xdr:col>
      <xdr:colOff>177800</xdr:colOff>
      <xdr:row>57</xdr:row>
      <xdr:rowOff>158061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751489"/>
          <a:ext cx="889000" cy="17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6276</xdr:rowOff>
    </xdr:from>
    <xdr:to>
      <xdr:col>41</xdr:col>
      <xdr:colOff>50800</xdr:colOff>
      <xdr:row>57</xdr:row>
      <xdr:rowOff>158061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778926"/>
          <a:ext cx="889000" cy="15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52589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43354</xdr:rowOff>
    </xdr:from>
    <xdr:to>
      <xdr:col>36</xdr:col>
      <xdr:colOff>165100</xdr:colOff>
      <xdr:row>56</xdr:row>
      <xdr:rowOff>144954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161481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4994</xdr:rowOff>
    </xdr:from>
    <xdr:to>
      <xdr:col>55</xdr:col>
      <xdr:colOff>50800</xdr:colOff>
      <xdr:row>57</xdr:row>
      <xdr:rowOff>106594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7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154871</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5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17604</xdr:rowOff>
    </xdr:from>
    <xdr:to>
      <xdr:col>50</xdr:col>
      <xdr:colOff>165100</xdr:colOff>
      <xdr:row>57</xdr:row>
      <xdr:rowOff>119204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9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110331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8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99489</xdr:rowOff>
    </xdr:from>
    <xdr:to>
      <xdr:col>46</xdr:col>
      <xdr:colOff>38100</xdr:colOff>
      <xdr:row>57</xdr:row>
      <xdr:rowOff>29639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0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20766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79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107261</xdr:rowOff>
    </xdr:from>
    <xdr:to>
      <xdr:col>41</xdr:col>
      <xdr:colOff>101600</xdr:colOff>
      <xdr:row>58</xdr:row>
      <xdr:rowOff>37411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7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28538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97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126926</xdr:rowOff>
    </xdr:from>
    <xdr:to>
      <xdr:col>36</xdr:col>
      <xdr:colOff>165100</xdr:colOff>
      <xdr:row>57</xdr:row>
      <xdr:rowOff>57076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2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48203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82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80555</xdr:rowOff>
    </xdr:from>
    <xdr:to>
      <xdr:col>55</xdr:col>
      <xdr:colOff>0</xdr:colOff>
      <xdr:row>77</xdr:row>
      <xdr:rowOff>157485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282205"/>
          <a:ext cx="838200" cy="7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154490</xdr:rowOff>
    </xdr:from>
    <xdr:to>
      <xdr:col>50</xdr:col>
      <xdr:colOff>114300</xdr:colOff>
      <xdr:row>77</xdr:row>
      <xdr:rowOff>157485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356140"/>
          <a:ext cx="8890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148586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154490</xdr:rowOff>
    </xdr:from>
    <xdr:to>
      <xdr:col>45</xdr:col>
      <xdr:colOff>177800</xdr:colOff>
      <xdr:row>78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356140"/>
          <a:ext cx="889000" cy="4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166747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25400</xdr:rowOff>
    </xdr:from>
    <xdr:to>
      <xdr:col>41</xdr:col>
      <xdr:colOff>50800</xdr:colOff>
      <xdr:row>78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159152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40689</xdr:rowOff>
    </xdr:from>
    <xdr:to>
      <xdr:col>36</xdr:col>
      <xdr:colOff>165100</xdr:colOff>
      <xdr:row>77</xdr:row>
      <xdr:rowOff>142289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158816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1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29755</xdr:rowOff>
    </xdr:from>
    <xdr:to>
      <xdr:col>55</xdr:col>
      <xdr:colOff>50800</xdr:colOff>
      <xdr:row>77</xdr:row>
      <xdr:rowOff>131355</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23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153063</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18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106685</xdr:rowOff>
    </xdr:from>
    <xdr:to>
      <xdr:col>50</xdr:col>
      <xdr:colOff>165100</xdr:colOff>
      <xdr:row>78</xdr:row>
      <xdr:rowOff>36835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0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27962</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40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103690</xdr:rowOff>
    </xdr:from>
    <xdr:to>
      <xdr:col>46</xdr:col>
      <xdr:colOff>38100</xdr:colOff>
      <xdr:row>78</xdr:row>
      <xdr:rowOff>33840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30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24967</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39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146050</xdr:rowOff>
    </xdr:from>
    <xdr:to>
      <xdr:col>41</xdr:col>
      <xdr:colOff>101600</xdr:colOff>
      <xdr:row>78</xdr:row>
      <xdr:rowOff>76200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78</xdr:row>
      <xdr:rowOff>67327</xdr:rowOff>
    </xdr:from>
    <xdr:ext cx="249299"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73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146050</xdr:rowOff>
    </xdr:from>
    <xdr:to>
      <xdr:col>36</xdr:col>
      <xdr:colOff>165100</xdr:colOff>
      <xdr:row>78</xdr:row>
      <xdr:rowOff>76200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78</xdr:row>
      <xdr:rowOff>67327</xdr:rowOff>
    </xdr:from>
    <xdr:ext cx="249299"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84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131705</xdr:rowOff>
    </xdr:from>
    <xdr:to>
      <xdr:col>55</xdr:col>
      <xdr:colOff>0</xdr:colOff>
      <xdr:row>97</xdr:row>
      <xdr:rowOff>17314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9639300" y="16590905"/>
          <a:ext cx="838200" cy="5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66715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354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36481</xdr:rowOff>
    </xdr:from>
    <xdr:to>
      <xdr:col>50</xdr:col>
      <xdr:colOff>114300</xdr:colOff>
      <xdr:row>96</xdr:row>
      <xdr:rowOff>131705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8750300" y="16495681"/>
          <a:ext cx="889000" cy="9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20313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30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36481</xdr:rowOff>
    </xdr:from>
    <xdr:to>
      <xdr:col>45</xdr:col>
      <xdr:colOff>177800</xdr:colOff>
      <xdr:row>97</xdr:row>
      <xdr:rowOff>41030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61300" y="16495681"/>
          <a:ext cx="889000" cy="17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136758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5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10906</xdr:rowOff>
    </xdr:from>
    <xdr:to>
      <xdr:col>41</xdr:col>
      <xdr:colOff>50800</xdr:colOff>
      <xdr:row>97</xdr:row>
      <xdr:rowOff>41030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972300" y="16470106"/>
          <a:ext cx="889000" cy="20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10837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2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164675</xdr:rowOff>
    </xdr:from>
    <xdr:to>
      <xdr:col>36</xdr:col>
      <xdr:colOff>165100</xdr:colOff>
      <xdr:row>96</xdr:row>
      <xdr:rowOff>94825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85952</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54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137964</xdr:rowOff>
    </xdr:from>
    <xdr:to>
      <xdr:col>55</xdr:col>
      <xdr:colOff>50800</xdr:colOff>
      <xdr:row>97</xdr:row>
      <xdr:rowOff>68114</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59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116391</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57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80905</xdr:rowOff>
    </xdr:from>
    <xdr:to>
      <xdr:col>50</xdr:col>
      <xdr:colOff>165100</xdr:colOff>
      <xdr:row>97</xdr:row>
      <xdr:rowOff>11055</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54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2182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63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157131</xdr:rowOff>
    </xdr:from>
    <xdr:to>
      <xdr:col>46</xdr:col>
      <xdr:colOff>38100</xdr:colOff>
      <xdr:row>96</xdr:row>
      <xdr:rowOff>87281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44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103808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161680</xdr:rowOff>
    </xdr:from>
    <xdr:to>
      <xdr:col>41</xdr:col>
      <xdr:colOff>101600</xdr:colOff>
      <xdr:row>97</xdr:row>
      <xdr:rowOff>91830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62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82957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71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131556</xdr:rowOff>
    </xdr:from>
    <xdr:to>
      <xdr:col>36</xdr:col>
      <xdr:colOff>165100</xdr:colOff>
      <xdr:row>96</xdr:row>
      <xdr:rowOff>61706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41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78233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19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137482</xdr:rowOff>
    </xdr:from>
    <xdr:to>
      <xdr:col>85</xdr:col>
      <xdr:colOff>127000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5481300" y="6652582"/>
          <a:ext cx="838200" cy="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167624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339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137482</xdr:rowOff>
    </xdr:from>
    <xdr:to>
      <xdr:col>81</xdr:col>
      <xdr:colOff>50800</xdr:colOff>
      <xdr:row>38</xdr:row>
      <xdr:rowOff>138329</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4592300" y="6652582"/>
          <a:ext cx="889000" cy="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115633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28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138329</xdr:rowOff>
    </xdr:from>
    <xdr:to>
      <xdr:col>76</xdr:col>
      <xdr:colOff>114300</xdr:colOff>
      <xdr:row>38</xdr:row>
      <xdr:rowOff>139449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3703300" y="6653429"/>
          <a:ext cx="8890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72999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85773</xdr:rowOff>
    </xdr:from>
    <xdr:to>
      <xdr:col>71</xdr:col>
      <xdr:colOff>177800</xdr:colOff>
      <xdr:row>38</xdr:row>
      <xdr:rowOff>139449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6600873"/>
          <a:ext cx="889000" cy="5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29176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114755</xdr:rowOff>
    </xdr:from>
    <xdr:to>
      <xdr:col>67</xdr:col>
      <xdr:colOff>101600</xdr:colOff>
      <xdr:row>37</xdr:row>
      <xdr:rowOff>44905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2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61432</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47111" y="606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86682</xdr:rowOff>
    </xdr:from>
    <xdr:to>
      <xdr:col>81</xdr:col>
      <xdr:colOff>101600</xdr:colOff>
      <xdr:row>39</xdr:row>
      <xdr:rowOff>16832</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60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7959</xdr:rowOff>
    </xdr:from>
    <xdr:ext cx="313932"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324333" y="66945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87529</xdr:rowOff>
    </xdr:from>
    <xdr:to>
      <xdr:col>76</xdr:col>
      <xdr:colOff>165100</xdr:colOff>
      <xdr:row>39</xdr:row>
      <xdr:rowOff>17679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8806</xdr:rowOff>
    </xdr:from>
    <xdr:ext cx="313932"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35333" y="6695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88649</xdr:rowOff>
    </xdr:from>
    <xdr:to>
      <xdr:col>72</xdr:col>
      <xdr:colOff>38100</xdr:colOff>
      <xdr:row>39</xdr:row>
      <xdr:rowOff>18799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60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9926</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46333" y="66964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34973</xdr:rowOff>
    </xdr:from>
    <xdr:to>
      <xdr:col>67</xdr:col>
      <xdr:colOff>101600</xdr:colOff>
      <xdr:row>38</xdr:row>
      <xdr:rowOff>136573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55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127700</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64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73876</xdr:rowOff>
    </xdr:from>
    <xdr:to>
      <xdr:col>85</xdr:col>
      <xdr:colOff>127000</xdr:colOff>
      <xdr:row>76</xdr:row>
      <xdr:rowOff>140564</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5481300" y="13104076"/>
          <a:ext cx="838200" cy="6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88092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3118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73876</xdr:rowOff>
    </xdr:from>
    <xdr:to>
      <xdr:col>81</xdr:col>
      <xdr:colOff>50800</xdr:colOff>
      <xdr:row>76</xdr:row>
      <xdr:rowOff>77800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3104076"/>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22586</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322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77800</xdr:rowOff>
    </xdr:from>
    <xdr:to>
      <xdr:col>76</xdr:col>
      <xdr:colOff>114300</xdr:colOff>
      <xdr:row>76</xdr:row>
      <xdr:rowOff>107671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3108000"/>
          <a:ext cx="889000" cy="2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59287</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24981</xdr:rowOff>
    </xdr:from>
    <xdr:to>
      <xdr:col>71</xdr:col>
      <xdr:colOff>177800</xdr:colOff>
      <xdr:row>76</xdr:row>
      <xdr:rowOff>107671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814300" y="13055181"/>
          <a:ext cx="889000" cy="8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71226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121958</xdr:rowOff>
    </xdr:from>
    <xdr:to>
      <xdr:col>67</xdr:col>
      <xdr:colOff>101600</xdr:colOff>
      <xdr:row>77</xdr:row>
      <xdr:rowOff>52108</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43235</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324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89764</xdr:rowOff>
    </xdr:from>
    <xdr:to>
      <xdr:col>85</xdr:col>
      <xdr:colOff>177800</xdr:colOff>
      <xdr:row>77</xdr:row>
      <xdr:rowOff>19914</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11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112641</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297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23076</xdr:rowOff>
    </xdr:from>
    <xdr:to>
      <xdr:col>81</xdr:col>
      <xdr:colOff>101600</xdr:colOff>
      <xdr:row>76</xdr:row>
      <xdr:rowOff>124676</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05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141203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2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27000</xdr:rowOff>
    </xdr:from>
    <xdr:to>
      <xdr:col>76</xdr:col>
      <xdr:colOff>165100</xdr:colOff>
      <xdr:row>76</xdr:row>
      <xdr:rowOff>128600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05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145127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3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56871</xdr:rowOff>
    </xdr:from>
    <xdr:to>
      <xdr:col>72</xdr:col>
      <xdr:colOff>38100</xdr:colOff>
      <xdr:row>76</xdr:row>
      <xdr:rowOff>158471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0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3548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6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145631</xdr:rowOff>
    </xdr:from>
    <xdr:to>
      <xdr:col>67</xdr:col>
      <xdr:colOff>101600</xdr:colOff>
      <xdr:row>76</xdr:row>
      <xdr:rowOff>75781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00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92308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77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2189</xdr:rowOff>
    </xdr:from>
    <xdr:to>
      <xdr:col>85</xdr:col>
      <xdr:colOff>127000</xdr:colOff>
      <xdr:row>97</xdr:row>
      <xdr:rowOff>98941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632839"/>
          <a:ext cx="838200" cy="9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19649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821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98941</xdr:rowOff>
    </xdr:from>
    <xdr:to>
      <xdr:col>81</xdr:col>
      <xdr:colOff>50800</xdr:colOff>
      <xdr:row>97</xdr:row>
      <xdr:rowOff>143213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729591"/>
          <a:ext cx="889000" cy="4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147962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95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64674</xdr:rowOff>
    </xdr:from>
    <xdr:to>
      <xdr:col>76</xdr:col>
      <xdr:colOff>114300</xdr:colOff>
      <xdr:row>97</xdr:row>
      <xdr:rowOff>143213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695324"/>
          <a:ext cx="889000" cy="7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133400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9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64674</xdr:rowOff>
    </xdr:from>
    <xdr:to>
      <xdr:col>71</xdr:col>
      <xdr:colOff>177800</xdr:colOff>
      <xdr:row>97</xdr:row>
      <xdr:rowOff>118180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695324"/>
          <a:ext cx="889000" cy="5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119093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52980</xdr:rowOff>
    </xdr:from>
    <xdr:to>
      <xdr:col>67</xdr:col>
      <xdr:colOff>101600</xdr:colOff>
      <xdr:row>98</xdr:row>
      <xdr:rowOff>154580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145707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94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122839</xdr:rowOff>
    </xdr:from>
    <xdr:to>
      <xdr:col>85</xdr:col>
      <xdr:colOff>177800</xdr:colOff>
      <xdr:row>97</xdr:row>
      <xdr:rowOff>52989</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58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145716</xdr:rowOff>
    </xdr:from>
    <xdr:ext cx="599010"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43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48141</xdr:rowOff>
    </xdr:from>
    <xdr:to>
      <xdr:col>81</xdr:col>
      <xdr:colOff>101600</xdr:colOff>
      <xdr:row>97</xdr:row>
      <xdr:rowOff>149741</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67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166268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5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92413</xdr:rowOff>
    </xdr:from>
    <xdr:to>
      <xdr:col>76</xdr:col>
      <xdr:colOff>165100</xdr:colOff>
      <xdr:row>98</xdr:row>
      <xdr:rowOff>22563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7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39090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9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13874</xdr:rowOff>
    </xdr:from>
    <xdr:to>
      <xdr:col>72</xdr:col>
      <xdr:colOff>38100</xdr:colOff>
      <xdr:row>97</xdr:row>
      <xdr:rowOff>115474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64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132001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1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67380</xdr:rowOff>
    </xdr:from>
    <xdr:to>
      <xdr:col>67</xdr:col>
      <xdr:colOff>101600</xdr:colOff>
      <xdr:row>97</xdr:row>
      <xdr:rowOff>168980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69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14057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47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7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114177</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28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120540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29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141762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3289</xdr:rowOff>
    </xdr:from>
    <xdr:to>
      <xdr:col>98</xdr:col>
      <xdr:colOff>38100</xdr:colOff>
      <xdr:row>38</xdr:row>
      <xdr:rowOff>104889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121416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40354</xdr:rowOff>
    </xdr:from>
    <xdr:to>
      <xdr:col>116</xdr:col>
      <xdr:colOff>63500</xdr:colOff>
      <xdr:row>59</xdr:row>
      <xdr:rowOff>41287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10155904"/>
          <a:ext cx="8382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9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39688</xdr:rowOff>
    </xdr:from>
    <xdr:to>
      <xdr:col>111</xdr:col>
      <xdr:colOff>177800</xdr:colOff>
      <xdr:row>59</xdr:row>
      <xdr:rowOff>40354</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10155238"/>
          <a:ext cx="889000" cy="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6678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39688</xdr:rowOff>
    </xdr:from>
    <xdr:to>
      <xdr:col>107</xdr:col>
      <xdr:colOff>50800</xdr:colOff>
      <xdr:row>59</xdr:row>
      <xdr:rowOff>39954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10155238"/>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14355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39954</xdr:rowOff>
    </xdr:from>
    <xdr:to>
      <xdr:col>102</xdr:col>
      <xdr:colOff>114300</xdr:colOff>
      <xdr:row>59</xdr:row>
      <xdr:rowOff>40811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10155504"/>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12202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31541</xdr:rowOff>
    </xdr:from>
    <xdr:to>
      <xdr:col>98</xdr:col>
      <xdr:colOff>38100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149668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161937</xdr:rowOff>
    </xdr:from>
    <xdr:to>
      <xdr:col>116</xdr:col>
      <xdr:colOff>114300</xdr:colOff>
      <xdr:row>59</xdr:row>
      <xdr:rowOff>92087</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10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76864</xdr:rowOff>
    </xdr:from>
    <xdr:ext cx="378565"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10020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161004</xdr:rowOff>
    </xdr:from>
    <xdr:to>
      <xdr:col>112</xdr:col>
      <xdr:colOff>38100</xdr:colOff>
      <xdr:row>59</xdr:row>
      <xdr:rowOff>91154</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10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82281</xdr:rowOff>
    </xdr:from>
    <xdr:ext cx="378565"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4017" y="10197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160338</xdr:rowOff>
    </xdr:from>
    <xdr:to>
      <xdr:col>107</xdr:col>
      <xdr:colOff>101600</xdr:colOff>
      <xdr:row>59</xdr:row>
      <xdr:rowOff>90488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10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81615</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5017" y="1019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160604</xdr:rowOff>
    </xdr:from>
    <xdr:to>
      <xdr:col>102</xdr:col>
      <xdr:colOff>165100</xdr:colOff>
      <xdr:row>59</xdr:row>
      <xdr:rowOff>90754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10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81881</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6017" y="10197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161461</xdr:rowOff>
    </xdr:from>
    <xdr:to>
      <xdr:col>98</xdr:col>
      <xdr:colOff>38100</xdr:colOff>
      <xdr:row>59</xdr:row>
      <xdr:rowOff>91611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1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82738</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7017" y="10198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125088</xdr:rowOff>
    </xdr:from>
    <xdr:to>
      <xdr:col>116</xdr:col>
      <xdr:colOff>63500</xdr:colOff>
      <xdr:row>73</xdr:row>
      <xdr:rowOff>166580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640938"/>
          <a:ext cx="838200" cy="4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60659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1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166580</xdr:rowOff>
    </xdr:from>
    <xdr:to>
      <xdr:col>111</xdr:col>
      <xdr:colOff>177800</xdr:colOff>
      <xdr:row>74</xdr:row>
      <xdr:rowOff>37306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682430"/>
          <a:ext cx="889000" cy="4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32942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6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37306</xdr:rowOff>
    </xdr:from>
    <xdr:to>
      <xdr:col>107</xdr:col>
      <xdr:colOff>50800</xdr:colOff>
      <xdr:row>74</xdr:row>
      <xdr:rowOff>65405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724606"/>
          <a:ext cx="889000" cy="2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41915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65405</xdr:rowOff>
    </xdr:from>
    <xdr:to>
      <xdr:col>102</xdr:col>
      <xdr:colOff>114300</xdr:colOff>
      <xdr:row>74</xdr:row>
      <xdr:rowOff>106649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752705"/>
          <a:ext cx="889000" cy="4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45229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62325</xdr:rowOff>
    </xdr:from>
    <xdr:to>
      <xdr:col>98</xdr:col>
      <xdr:colOff>38100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155052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30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74288</xdr:rowOff>
    </xdr:from>
    <xdr:to>
      <xdr:col>116</xdr:col>
      <xdr:colOff>114300</xdr:colOff>
      <xdr:row>74</xdr:row>
      <xdr:rowOff>4438</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59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97165</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44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115780</xdr:rowOff>
    </xdr:from>
    <xdr:to>
      <xdr:col>112</xdr:col>
      <xdr:colOff>38100</xdr:colOff>
      <xdr:row>74</xdr:row>
      <xdr:rowOff>45930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63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62457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40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157956</xdr:rowOff>
    </xdr:from>
    <xdr:to>
      <xdr:col>107</xdr:col>
      <xdr:colOff>101600</xdr:colOff>
      <xdr:row>74</xdr:row>
      <xdr:rowOff>88106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104633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44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14605</xdr:rowOff>
    </xdr:from>
    <xdr:to>
      <xdr:col>102</xdr:col>
      <xdr:colOff>165100</xdr:colOff>
      <xdr:row>74</xdr:row>
      <xdr:rowOff>116205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70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132732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47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55849</xdr:rowOff>
    </xdr:from>
    <xdr:to>
      <xdr:col>98</xdr:col>
      <xdr:colOff>38100</xdr:colOff>
      <xdr:row>74</xdr:row>
      <xdr:rowOff>157449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74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2526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51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770,836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円となっている。主な構成項目を見ると、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124,645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円となっており、保育所等運営費の増額があったものの、物価高騰対応生活支援給付金などの減額により減少、類似団体、全国平均は下回っているが三重県平均は上回っている。物件</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123,293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前年度と比較して物価高騰に伴う消耗品費や光熱水費などの増額により増加、依然として類似団体ほかの平均を上回っている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112,459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円となっており、人事院勧告の影響に伴う職員給及び退職金の増額などにより、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、全国及び三重県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の平均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を上回っている。普通建設事業費は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55,852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円で、多目的スポーツフィールド整備事業や保育所施設整備事業などにより増加、類似団体、全国平均を下回っているが三重県平均は引き続き上回っている。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15,524
15,225
192.71
12,294,842
11,966,456
321,605
6,207,709
7,883,274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67051</xdr:rowOff>
    </xdr:from>
    <xdr:to>
      <xdr:col>24</xdr:col>
      <xdr:colOff>63500</xdr:colOff>
      <xdr:row>37</xdr:row>
      <xdr:rowOff>69337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3797300" y="6410701"/>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9674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35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52420</xdr:rowOff>
    </xdr:from>
    <xdr:to>
      <xdr:col>19</xdr:col>
      <xdr:colOff>177800</xdr:colOff>
      <xdr:row>37</xdr:row>
      <xdr:rowOff>67051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2908300" y="6396070"/>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128729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30109</xdr:rowOff>
    </xdr:from>
    <xdr:to>
      <xdr:col>15</xdr:col>
      <xdr:colOff>50800</xdr:colOff>
      <xdr:row>37</xdr:row>
      <xdr:rowOff>52420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019300" y="6373759"/>
          <a:ext cx="889000" cy="2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131563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4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5649</xdr:rowOff>
    </xdr:from>
    <xdr:to>
      <xdr:col>10</xdr:col>
      <xdr:colOff>114300</xdr:colOff>
      <xdr:row>37</xdr:row>
      <xdr:rowOff>30109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130300" y="6349299"/>
          <a:ext cx="8890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133210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47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30881</xdr:rowOff>
    </xdr:from>
    <xdr:to>
      <xdr:col>6</xdr:col>
      <xdr:colOff>38100</xdr:colOff>
      <xdr:row>37</xdr:row>
      <xdr:rowOff>132481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123608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46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18537</xdr:rowOff>
    </xdr:from>
    <xdr:to>
      <xdr:col>24</xdr:col>
      <xdr:colOff>114300</xdr:colOff>
      <xdr:row>37</xdr:row>
      <xdr:rowOff>120137</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36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149364</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15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16251</xdr:rowOff>
    </xdr:from>
    <xdr:to>
      <xdr:col>20</xdr:col>
      <xdr:colOff>38100</xdr:colOff>
      <xdr:row>37</xdr:row>
      <xdr:rowOff>117851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3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134378</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13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1620</xdr:rowOff>
    </xdr:from>
    <xdr:to>
      <xdr:col>15</xdr:col>
      <xdr:colOff>101600</xdr:colOff>
      <xdr:row>37</xdr:row>
      <xdr:rowOff>103220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34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119747</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150759</xdr:rowOff>
    </xdr:from>
    <xdr:to>
      <xdr:col>10</xdr:col>
      <xdr:colOff>165100</xdr:colOff>
      <xdr:row>37</xdr:row>
      <xdr:rowOff>80909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32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97436</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09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126299</xdr:rowOff>
    </xdr:from>
    <xdr:to>
      <xdr:col>6</xdr:col>
      <xdr:colOff>38100</xdr:colOff>
      <xdr:row>37</xdr:row>
      <xdr:rowOff>56449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29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72976</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07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5150</xdr:rowOff>
    </xdr:from>
    <xdr:to>
      <xdr:col>24</xdr:col>
      <xdr:colOff>63500</xdr:colOff>
      <xdr:row>57</xdr:row>
      <xdr:rowOff>81156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777800"/>
          <a:ext cx="838200" cy="7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105861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78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81156</xdr:rowOff>
    </xdr:from>
    <xdr:to>
      <xdr:col>19</xdr:col>
      <xdr:colOff>177800</xdr:colOff>
      <xdr:row>57</xdr:row>
      <xdr:rowOff>106008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853806"/>
          <a:ext cx="889000" cy="2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73423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100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76073</xdr:rowOff>
    </xdr:from>
    <xdr:to>
      <xdr:col>15</xdr:col>
      <xdr:colOff>50800</xdr:colOff>
      <xdr:row>57</xdr:row>
      <xdr:rowOff>106008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848723"/>
          <a:ext cx="889000" cy="2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63627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29402</xdr:rowOff>
    </xdr:from>
    <xdr:to>
      <xdr:col>10</xdr:col>
      <xdr:colOff>114300</xdr:colOff>
      <xdr:row>57</xdr:row>
      <xdr:rowOff>76073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630602"/>
          <a:ext cx="889000" cy="21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59686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118144</xdr:rowOff>
    </xdr:from>
    <xdr:to>
      <xdr:col>6</xdr:col>
      <xdr:colOff>38100</xdr:colOff>
      <xdr:row>57</xdr:row>
      <xdr:rowOff>48294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39421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8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125800</xdr:rowOff>
    </xdr:from>
    <xdr:to>
      <xdr:col>24</xdr:col>
      <xdr:colOff>114300</xdr:colOff>
      <xdr:row>57</xdr:row>
      <xdr:rowOff>55950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72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148677</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578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30356</xdr:rowOff>
    </xdr:from>
    <xdr:to>
      <xdr:col>20</xdr:col>
      <xdr:colOff>38100</xdr:colOff>
      <xdr:row>57</xdr:row>
      <xdr:rowOff>131956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0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148483</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7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55208</xdr:rowOff>
    </xdr:from>
    <xdr:to>
      <xdr:col>15</xdr:col>
      <xdr:colOff>101600</xdr:colOff>
      <xdr:row>57</xdr:row>
      <xdr:rowOff>156808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2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1885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03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25273</xdr:rowOff>
    </xdr:from>
    <xdr:to>
      <xdr:col>10</xdr:col>
      <xdr:colOff>165100</xdr:colOff>
      <xdr:row>57</xdr:row>
      <xdr:rowOff>126873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79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143400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573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150052</xdr:rowOff>
    </xdr:from>
    <xdr:to>
      <xdr:col>6</xdr:col>
      <xdr:colOff>38100</xdr:colOff>
      <xdr:row>56</xdr:row>
      <xdr:rowOff>80202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57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96729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355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42800</xdr:rowOff>
    </xdr:from>
    <xdr:to>
      <xdr:col>24</xdr:col>
      <xdr:colOff>63500</xdr:colOff>
      <xdr:row>76</xdr:row>
      <xdr:rowOff>56014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073000"/>
          <a:ext cx="838200" cy="1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147848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06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56014</xdr:rowOff>
    </xdr:from>
    <xdr:to>
      <xdr:col>19</xdr:col>
      <xdr:colOff>177800</xdr:colOff>
      <xdr:row>76</xdr:row>
      <xdr:rowOff>113423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086214"/>
          <a:ext cx="889000" cy="5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131106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16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94098</xdr:rowOff>
    </xdr:from>
    <xdr:to>
      <xdr:col>15</xdr:col>
      <xdr:colOff>50800</xdr:colOff>
      <xdr:row>76</xdr:row>
      <xdr:rowOff>113423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124298"/>
          <a:ext cx="889000" cy="1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15081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94098</xdr:rowOff>
    </xdr:from>
    <xdr:to>
      <xdr:col>10</xdr:col>
      <xdr:colOff>114300</xdr:colOff>
      <xdr:row>77</xdr:row>
      <xdr:rowOff>29687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124298"/>
          <a:ext cx="889000" cy="10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153723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114725</xdr:rowOff>
    </xdr:from>
    <xdr:to>
      <xdr:col>6</xdr:col>
      <xdr:colOff>38100</xdr:colOff>
      <xdr:row>77</xdr:row>
      <xdr:rowOff>44875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61401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9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163450</xdr:rowOff>
    </xdr:from>
    <xdr:to>
      <xdr:col>24</xdr:col>
      <xdr:colOff>114300</xdr:colOff>
      <xdr:row>76</xdr:row>
      <xdr:rowOff>93600</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02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14877</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87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5214</xdr:rowOff>
    </xdr:from>
    <xdr:to>
      <xdr:col>20</xdr:col>
      <xdr:colOff>38100</xdr:colOff>
      <xdr:row>76</xdr:row>
      <xdr:rowOff>106814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03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123341</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81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62623</xdr:rowOff>
    </xdr:from>
    <xdr:to>
      <xdr:col>15</xdr:col>
      <xdr:colOff>101600</xdr:colOff>
      <xdr:row>76</xdr:row>
      <xdr:rowOff>164223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09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9300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86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43298</xdr:rowOff>
    </xdr:from>
    <xdr:to>
      <xdr:col>10</xdr:col>
      <xdr:colOff>165100</xdr:colOff>
      <xdr:row>76</xdr:row>
      <xdr:rowOff>144898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07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161425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84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150337</xdr:rowOff>
    </xdr:from>
    <xdr:to>
      <xdr:col>6</xdr:col>
      <xdr:colOff>38100</xdr:colOff>
      <xdr:row>77</xdr:row>
      <xdr:rowOff>80487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18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71614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27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67436</xdr:rowOff>
    </xdr:from>
    <xdr:to>
      <xdr:col>24</xdr:col>
      <xdr:colOff>63500</xdr:colOff>
      <xdr:row>95</xdr:row>
      <xdr:rowOff>76535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355186"/>
          <a:ext cx="838200" cy="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150785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0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67436</xdr:rowOff>
    </xdr:from>
    <xdr:to>
      <xdr:col>19</xdr:col>
      <xdr:colOff>177800</xdr:colOff>
      <xdr:row>95</xdr:row>
      <xdr:rowOff>100754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355186"/>
          <a:ext cx="889000" cy="3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91324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72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100754</xdr:rowOff>
    </xdr:from>
    <xdr:to>
      <xdr:col>15</xdr:col>
      <xdr:colOff>50800</xdr:colOff>
      <xdr:row>95</xdr:row>
      <xdr:rowOff>166466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388504"/>
          <a:ext cx="889000" cy="6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69638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166466</xdr:rowOff>
    </xdr:from>
    <xdr:to>
      <xdr:col>10</xdr:col>
      <xdr:colOff>114300</xdr:colOff>
      <xdr:row>96</xdr:row>
      <xdr:rowOff>62368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454216"/>
          <a:ext cx="889000" cy="6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64127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9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151439</xdr:rowOff>
    </xdr:from>
    <xdr:to>
      <xdr:col>6</xdr:col>
      <xdr:colOff>38100</xdr:colOff>
      <xdr:row>97</xdr:row>
      <xdr:rowOff>81589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72716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0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25735</xdr:rowOff>
    </xdr:from>
    <xdr:to>
      <xdr:col>24</xdr:col>
      <xdr:colOff>114300</xdr:colOff>
      <xdr:row>95</xdr:row>
      <xdr:rowOff>127335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1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48612</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6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16636</xdr:rowOff>
    </xdr:from>
    <xdr:to>
      <xdr:col>20</xdr:col>
      <xdr:colOff>38100</xdr:colOff>
      <xdr:row>95</xdr:row>
      <xdr:rowOff>118236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30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134763</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07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49954</xdr:rowOff>
    </xdr:from>
    <xdr:to>
      <xdr:col>15</xdr:col>
      <xdr:colOff>101600</xdr:colOff>
      <xdr:row>95</xdr:row>
      <xdr:rowOff>151554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33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168081</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112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115666</xdr:rowOff>
    </xdr:from>
    <xdr:to>
      <xdr:col>10</xdr:col>
      <xdr:colOff>165100</xdr:colOff>
      <xdr:row>96</xdr:row>
      <xdr:rowOff>45816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62343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17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11568</xdr:rowOff>
    </xdr:from>
    <xdr:to>
      <xdr:col>6</xdr:col>
      <xdr:colOff>38100</xdr:colOff>
      <xdr:row>96</xdr:row>
      <xdr:rowOff>113168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47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129695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24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130979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03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66667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38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62095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35806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83871</xdr:rowOff>
    </xdr:from>
    <xdr:to>
      <xdr:col>36</xdr:col>
      <xdr:colOff>165100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30548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90056</xdr:rowOff>
    </xdr:from>
    <xdr:to>
      <xdr:col>55</xdr:col>
      <xdr:colOff>0</xdr:colOff>
      <xdr:row>57</xdr:row>
      <xdr:rowOff>15266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691256"/>
          <a:ext cx="838200" cy="9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96149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97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55823</xdr:rowOff>
    </xdr:from>
    <xdr:to>
      <xdr:col>50</xdr:col>
      <xdr:colOff>114300</xdr:colOff>
      <xdr:row>57</xdr:row>
      <xdr:rowOff>15266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657023"/>
          <a:ext cx="889000" cy="13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52417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48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55823</xdr:rowOff>
    </xdr:from>
    <xdr:to>
      <xdr:col>45</xdr:col>
      <xdr:colOff>177800</xdr:colOff>
      <xdr:row>57</xdr:row>
      <xdr:rowOff>27629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657023"/>
          <a:ext cx="889000" cy="14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53649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27629</xdr:rowOff>
    </xdr:from>
    <xdr:to>
      <xdr:col>41</xdr:col>
      <xdr:colOff>50800</xdr:colOff>
      <xdr:row>57</xdr:row>
      <xdr:rowOff>62643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800279"/>
          <a:ext cx="889000" cy="3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84764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143345</xdr:rowOff>
    </xdr:from>
    <xdr:to>
      <xdr:col>36</xdr:col>
      <xdr:colOff>165100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90022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51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39256</xdr:rowOff>
    </xdr:from>
    <xdr:to>
      <xdr:col>55</xdr:col>
      <xdr:colOff>50800</xdr:colOff>
      <xdr:row>56</xdr:row>
      <xdr:rowOff>140856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64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62133</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49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135916</xdr:rowOff>
    </xdr:from>
    <xdr:to>
      <xdr:col>50</xdr:col>
      <xdr:colOff>165100</xdr:colOff>
      <xdr:row>57</xdr:row>
      <xdr:rowOff>66066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73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57193</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82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5023</xdr:rowOff>
    </xdr:from>
    <xdr:to>
      <xdr:col>46</xdr:col>
      <xdr:colOff>38100</xdr:colOff>
      <xdr:row>56</xdr:row>
      <xdr:rowOff>106623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60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123150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38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148279</xdr:rowOff>
    </xdr:from>
    <xdr:to>
      <xdr:col>41</xdr:col>
      <xdr:colOff>101600</xdr:colOff>
      <xdr:row>57</xdr:row>
      <xdr:rowOff>78429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74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69556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84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11843</xdr:rowOff>
    </xdr:from>
    <xdr:to>
      <xdr:col>36</xdr:col>
      <xdr:colOff>165100</xdr:colOff>
      <xdr:row>57</xdr:row>
      <xdr:rowOff>113443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78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104570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87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39426</xdr:rowOff>
    </xdr:from>
    <xdr:to>
      <xdr:col>55</xdr:col>
      <xdr:colOff>0</xdr:colOff>
      <xdr:row>78</xdr:row>
      <xdr:rowOff>111533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12526"/>
          <a:ext cx="838200" cy="7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131601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6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20061</xdr:rowOff>
    </xdr:from>
    <xdr:to>
      <xdr:col>50</xdr:col>
      <xdr:colOff>114300</xdr:colOff>
      <xdr:row>78</xdr:row>
      <xdr:rowOff>39426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221711"/>
          <a:ext cx="889000" cy="19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168769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2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20061</xdr:rowOff>
    </xdr:from>
    <xdr:to>
      <xdr:col>45</xdr:col>
      <xdr:colOff>177800</xdr:colOff>
      <xdr:row>77</xdr:row>
      <xdr:rowOff>120466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221711"/>
          <a:ext cx="889000" cy="10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81419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2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87481</xdr:rowOff>
    </xdr:from>
    <xdr:to>
      <xdr:col>41</xdr:col>
      <xdr:colOff>50800</xdr:colOff>
      <xdr:row>77</xdr:row>
      <xdr:rowOff>120466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289131"/>
          <a:ext cx="889000" cy="3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148832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0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83054</xdr:rowOff>
    </xdr:from>
    <xdr:to>
      <xdr:col>36</xdr:col>
      <xdr:colOff>165100</xdr:colOff>
      <xdr:row>77</xdr:row>
      <xdr:rowOff>13204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29732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88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60733</xdr:rowOff>
    </xdr:from>
    <xdr:to>
      <xdr:col>55</xdr:col>
      <xdr:colOff>50800</xdr:colOff>
      <xdr:row>78</xdr:row>
      <xdr:rowOff>162333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3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39160</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1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160076</xdr:rowOff>
    </xdr:from>
    <xdr:to>
      <xdr:col>50</xdr:col>
      <xdr:colOff>165100</xdr:colOff>
      <xdr:row>78</xdr:row>
      <xdr:rowOff>90226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6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81353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5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140711</xdr:rowOff>
    </xdr:from>
    <xdr:to>
      <xdr:col>46</xdr:col>
      <xdr:colOff>38100</xdr:colOff>
      <xdr:row>77</xdr:row>
      <xdr:rowOff>70861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7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87388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94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69666</xdr:rowOff>
    </xdr:from>
    <xdr:to>
      <xdr:col>41</xdr:col>
      <xdr:colOff>101600</xdr:colOff>
      <xdr:row>77</xdr:row>
      <xdr:rowOff>171266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7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162393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36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36681</xdr:rowOff>
    </xdr:from>
    <xdr:to>
      <xdr:col>36</xdr:col>
      <xdr:colOff>165100</xdr:colOff>
      <xdr:row>77</xdr:row>
      <xdr:rowOff>138281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3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129408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33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23022</xdr:rowOff>
    </xdr:from>
    <xdr:to>
      <xdr:col>55</xdr:col>
      <xdr:colOff>0</xdr:colOff>
      <xdr:row>98</xdr:row>
      <xdr:rowOff>47231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825122"/>
          <a:ext cx="838200" cy="2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56036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3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5184</xdr:rowOff>
    </xdr:from>
    <xdr:to>
      <xdr:col>50</xdr:col>
      <xdr:colOff>114300</xdr:colOff>
      <xdr:row>98</xdr:row>
      <xdr:rowOff>23022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807284"/>
          <a:ext cx="889000" cy="1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7710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5184</xdr:rowOff>
    </xdr:from>
    <xdr:to>
      <xdr:col>45</xdr:col>
      <xdr:colOff>177800</xdr:colOff>
      <xdr:row>98</xdr:row>
      <xdr:rowOff>39039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07284"/>
          <a:ext cx="889000" cy="3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25961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39039</xdr:rowOff>
    </xdr:from>
    <xdr:to>
      <xdr:col>41</xdr:col>
      <xdr:colOff>50800</xdr:colOff>
      <xdr:row>98</xdr:row>
      <xdr:rowOff>55797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41139"/>
          <a:ext cx="889000" cy="1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46237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34234</xdr:rowOff>
    </xdr:from>
    <xdr:to>
      <xdr:col>36</xdr:col>
      <xdr:colOff>165100</xdr:colOff>
      <xdr:row>96</xdr:row>
      <xdr:rowOff>135834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152361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167881</xdr:rowOff>
    </xdr:from>
    <xdr:to>
      <xdr:col>55</xdr:col>
      <xdr:colOff>50800</xdr:colOff>
      <xdr:row>98</xdr:row>
      <xdr:rowOff>98031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9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82808</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1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143672</xdr:rowOff>
    </xdr:from>
    <xdr:to>
      <xdr:col>50</xdr:col>
      <xdr:colOff>165100</xdr:colOff>
      <xdr:row>98</xdr:row>
      <xdr:rowOff>73822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7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64949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6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125834</xdr:rowOff>
    </xdr:from>
    <xdr:to>
      <xdr:col>46</xdr:col>
      <xdr:colOff>38100</xdr:colOff>
      <xdr:row>98</xdr:row>
      <xdr:rowOff>55984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5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47111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4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159689</xdr:rowOff>
    </xdr:from>
    <xdr:to>
      <xdr:col>41</xdr:col>
      <xdr:colOff>101600</xdr:colOff>
      <xdr:row>98</xdr:row>
      <xdr:rowOff>89839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9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80966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4997</xdr:rowOff>
    </xdr:from>
    <xdr:to>
      <xdr:col>36</xdr:col>
      <xdr:colOff>165100</xdr:colOff>
      <xdr:row>98</xdr:row>
      <xdr:rowOff>106597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0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97724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9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56452</xdr:rowOff>
    </xdr:from>
    <xdr:to>
      <xdr:col>85</xdr:col>
      <xdr:colOff>127000</xdr:colOff>
      <xdr:row>35</xdr:row>
      <xdr:rowOff>87465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057202"/>
          <a:ext cx="838200" cy="3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7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87465</xdr:rowOff>
    </xdr:from>
    <xdr:to>
      <xdr:col>81</xdr:col>
      <xdr:colOff>50800</xdr:colOff>
      <xdr:row>35</xdr:row>
      <xdr:rowOff>119812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088215"/>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131506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3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119812</xdr:rowOff>
    </xdr:from>
    <xdr:to>
      <xdr:col>76</xdr:col>
      <xdr:colOff>114300</xdr:colOff>
      <xdr:row>36</xdr:row>
      <xdr:rowOff>6979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120562"/>
          <a:ext cx="889000" cy="5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155186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6979</xdr:rowOff>
    </xdr:from>
    <xdr:to>
      <xdr:col>71</xdr:col>
      <xdr:colOff>177800</xdr:colOff>
      <xdr:row>36</xdr:row>
      <xdr:rowOff>31782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179179"/>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161663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32779</xdr:rowOff>
    </xdr:from>
    <xdr:to>
      <xdr:col>67</xdr:col>
      <xdr:colOff>101600</xdr:colOff>
      <xdr:row>36</xdr:row>
      <xdr:rowOff>134379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125506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29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5652</xdr:rowOff>
    </xdr:from>
    <xdr:to>
      <xdr:col>85</xdr:col>
      <xdr:colOff>177800</xdr:colOff>
      <xdr:row>35</xdr:row>
      <xdr:rowOff>107252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00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28529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85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36665</xdr:rowOff>
    </xdr:from>
    <xdr:to>
      <xdr:col>81</xdr:col>
      <xdr:colOff>101600</xdr:colOff>
      <xdr:row>35</xdr:row>
      <xdr:rowOff>138265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03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154792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81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69012</xdr:rowOff>
    </xdr:from>
    <xdr:to>
      <xdr:col>76</xdr:col>
      <xdr:colOff>165100</xdr:colOff>
      <xdr:row>35</xdr:row>
      <xdr:rowOff>170612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06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15689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84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127629</xdr:rowOff>
    </xdr:from>
    <xdr:to>
      <xdr:col>72</xdr:col>
      <xdr:colOff>38100</xdr:colOff>
      <xdr:row>36</xdr:row>
      <xdr:rowOff>57779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12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74306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90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152432</xdr:rowOff>
    </xdr:from>
    <xdr:to>
      <xdr:col>67</xdr:col>
      <xdr:colOff>101600</xdr:colOff>
      <xdr:row>36</xdr:row>
      <xdr:rowOff>82582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15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99109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9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53639</xdr:rowOff>
    </xdr:from>
    <xdr:to>
      <xdr:col>85</xdr:col>
      <xdr:colOff>127000</xdr:colOff>
      <xdr:row>57</xdr:row>
      <xdr:rowOff>11150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654839"/>
          <a:ext cx="838200" cy="12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143895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2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40937</xdr:rowOff>
    </xdr:from>
    <xdr:to>
      <xdr:col>81</xdr:col>
      <xdr:colOff>50800</xdr:colOff>
      <xdr:row>57</xdr:row>
      <xdr:rowOff>11150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642137"/>
          <a:ext cx="889000" cy="1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154662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40937</xdr:rowOff>
    </xdr:from>
    <xdr:to>
      <xdr:col>76</xdr:col>
      <xdr:colOff>114300</xdr:colOff>
      <xdr:row>57</xdr:row>
      <xdr:rowOff>105090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642137"/>
          <a:ext cx="889000" cy="23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96238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9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98689</xdr:rowOff>
    </xdr:from>
    <xdr:to>
      <xdr:col>71</xdr:col>
      <xdr:colOff>177800</xdr:colOff>
      <xdr:row>57</xdr:row>
      <xdr:rowOff>105090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871339"/>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26416</xdr:rowOff>
    </xdr:from>
    <xdr:to>
      <xdr:col>67</xdr:col>
      <xdr:colOff>101600</xdr:colOff>
      <xdr:row>56</xdr:row>
      <xdr:rowOff>128016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144543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2839</xdr:rowOff>
    </xdr:from>
    <xdr:to>
      <xdr:col>85</xdr:col>
      <xdr:colOff>177800</xdr:colOff>
      <xdr:row>56</xdr:row>
      <xdr:rowOff>104439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0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152716</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58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131800</xdr:rowOff>
    </xdr:from>
    <xdr:to>
      <xdr:col>81</xdr:col>
      <xdr:colOff>101600</xdr:colOff>
      <xdr:row>57</xdr:row>
      <xdr:rowOff>61950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53077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82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161587</xdr:rowOff>
    </xdr:from>
    <xdr:to>
      <xdr:col>76</xdr:col>
      <xdr:colOff>165100</xdr:colOff>
      <xdr:row>56</xdr:row>
      <xdr:rowOff>91737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5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108264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36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54290</xdr:rowOff>
    </xdr:from>
    <xdr:to>
      <xdr:col>72</xdr:col>
      <xdr:colOff>38100</xdr:colOff>
      <xdr:row>57</xdr:row>
      <xdr:rowOff>155890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2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147017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91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47889</xdr:rowOff>
    </xdr:from>
    <xdr:to>
      <xdr:col>67</xdr:col>
      <xdr:colOff>101600</xdr:colOff>
      <xdr:row>57</xdr:row>
      <xdr:rowOff>149489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2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140616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91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137483</xdr:rowOff>
    </xdr:from>
    <xdr:to>
      <xdr:col>85</xdr:col>
      <xdr:colOff>127000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10583"/>
          <a:ext cx="8382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167625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97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137483</xdr:rowOff>
    </xdr:from>
    <xdr:to>
      <xdr:col>81</xdr:col>
      <xdr:colOff>50800</xdr:colOff>
      <xdr:row>78</xdr:row>
      <xdr:rowOff>138328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10583"/>
          <a:ext cx="889000" cy="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115450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4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138328</xdr:rowOff>
    </xdr:from>
    <xdr:to>
      <xdr:col>76</xdr:col>
      <xdr:colOff>114300</xdr:colOff>
      <xdr:row>78</xdr:row>
      <xdr:rowOff>139449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511428"/>
          <a:ext cx="889000" cy="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73000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85773</xdr:rowOff>
    </xdr:from>
    <xdr:to>
      <xdr:col>71</xdr:col>
      <xdr:colOff>177800</xdr:colOff>
      <xdr:row>78</xdr:row>
      <xdr:rowOff>139449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458873"/>
          <a:ext cx="889000" cy="5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29176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114754</xdr:rowOff>
    </xdr:from>
    <xdr:to>
      <xdr:col>67</xdr:col>
      <xdr:colOff>101600</xdr:colOff>
      <xdr:row>77</xdr:row>
      <xdr:rowOff>44904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14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61432</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292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86683</xdr:rowOff>
    </xdr:from>
    <xdr:to>
      <xdr:col>81</xdr:col>
      <xdr:colOff>101600</xdr:colOff>
      <xdr:row>79</xdr:row>
      <xdr:rowOff>16833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5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7960</xdr:rowOff>
    </xdr:from>
    <xdr:ext cx="313932"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24333" y="13552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87528</xdr:rowOff>
    </xdr:from>
    <xdr:to>
      <xdr:col>76</xdr:col>
      <xdr:colOff>165100</xdr:colOff>
      <xdr:row>79</xdr:row>
      <xdr:rowOff>17678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6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8805</xdr:rowOff>
    </xdr:from>
    <xdr:ext cx="313932"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35333" y="13553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88649</xdr:rowOff>
    </xdr:from>
    <xdr:to>
      <xdr:col>72</xdr:col>
      <xdr:colOff>38100</xdr:colOff>
      <xdr:row>79</xdr:row>
      <xdr:rowOff>18799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6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9926</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46333" y="135544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34973</xdr:rowOff>
    </xdr:from>
    <xdr:to>
      <xdr:col>67</xdr:col>
      <xdr:colOff>101600</xdr:colOff>
      <xdr:row>78</xdr:row>
      <xdr:rowOff>136573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0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127700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500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73876</xdr:rowOff>
    </xdr:from>
    <xdr:to>
      <xdr:col>85</xdr:col>
      <xdr:colOff>127000</xdr:colOff>
      <xdr:row>96</xdr:row>
      <xdr:rowOff>140564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533076"/>
          <a:ext cx="838200" cy="6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88092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4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73876</xdr:rowOff>
    </xdr:from>
    <xdr:to>
      <xdr:col>81</xdr:col>
      <xdr:colOff>50800</xdr:colOff>
      <xdr:row>96</xdr:row>
      <xdr:rowOff>77800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533076"/>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22586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5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77800</xdr:rowOff>
    </xdr:from>
    <xdr:to>
      <xdr:col>76</xdr:col>
      <xdr:colOff>114300</xdr:colOff>
      <xdr:row>96</xdr:row>
      <xdr:rowOff>107671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537000"/>
          <a:ext cx="889000" cy="2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59287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24981</xdr:rowOff>
    </xdr:from>
    <xdr:to>
      <xdr:col>71</xdr:col>
      <xdr:colOff>177800</xdr:colOff>
      <xdr:row>96</xdr:row>
      <xdr:rowOff>107671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484181"/>
          <a:ext cx="889000" cy="8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71214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121958</xdr:rowOff>
    </xdr:from>
    <xdr:to>
      <xdr:col>67</xdr:col>
      <xdr:colOff>101600</xdr:colOff>
      <xdr:row>97</xdr:row>
      <xdr:rowOff>52108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43235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6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89764</xdr:rowOff>
    </xdr:from>
    <xdr:to>
      <xdr:col>85</xdr:col>
      <xdr:colOff>177800</xdr:colOff>
      <xdr:row>97</xdr:row>
      <xdr:rowOff>19914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54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112641</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4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23076</xdr:rowOff>
    </xdr:from>
    <xdr:to>
      <xdr:col>81</xdr:col>
      <xdr:colOff>101600</xdr:colOff>
      <xdr:row>96</xdr:row>
      <xdr:rowOff>124676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48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141203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25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27000</xdr:rowOff>
    </xdr:from>
    <xdr:to>
      <xdr:col>76</xdr:col>
      <xdr:colOff>165100</xdr:colOff>
      <xdr:row>96</xdr:row>
      <xdr:rowOff>128600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4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145127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2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56871</xdr:rowOff>
    </xdr:from>
    <xdr:to>
      <xdr:col>72</xdr:col>
      <xdr:colOff>38100</xdr:colOff>
      <xdr:row>96</xdr:row>
      <xdr:rowOff>158471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51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3548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145631</xdr:rowOff>
    </xdr:from>
    <xdr:to>
      <xdr:col>67</xdr:col>
      <xdr:colOff>101600</xdr:colOff>
      <xdr:row>96</xdr:row>
      <xdr:rowOff>75781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43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92308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0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13970</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6357620"/>
          <a:ext cx="1269" cy="297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132097</xdr:rowOff>
    </xdr:from>
    <xdr:ext cx="313932"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6132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13970</xdr:rowOff>
    </xdr:from>
    <xdr:to>
      <xdr:col>116</xdr:col>
      <xdr:colOff>152400</xdr:colOff>
      <xdr:row>37</xdr:row>
      <xdr:rowOff>13970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111760</xdr:rowOff>
    </xdr:from>
    <xdr:to>
      <xdr:col>112</xdr:col>
      <xdr:colOff>38100</xdr:colOff>
      <xdr:row>35</xdr:row>
      <xdr:rowOff>41910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33</xdr:row>
      <xdr:rowOff>58437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571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8890</xdr:rowOff>
    </xdr:from>
    <xdr:to>
      <xdr:col>107</xdr:col>
      <xdr:colOff>101600</xdr:colOff>
      <xdr:row>33</xdr:row>
      <xdr:rowOff>110490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127017</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5441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54610</xdr:rowOff>
    </xdr:from>
    <xdr:to>
      <xdr:col>102</xdr:col>
      <xdr:colOff>165100</xdr:colOff>
      <xdr:row>31</xdr:row>
      <xdr:rowOff>156210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53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30</xdr:row>
      <xdr:rowOff>1287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5144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146050</xdr:rowOff>
    </xdr:from>
    <xdr:to>
      <xdr:col>98</xdr:col>
      <xdr:colOff>38100</xdr:colOff>
      <xdr:row>32</xdr:row>
      <xdr:rowOff>76200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54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30</xdr:row>
      <xdr:rowOff>92727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5236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主な構成項目として、総務費は住民一人当たり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200,630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定額減税補足給付金事業及びその他特定目的基金等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により前年度と比べ</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、全国及び三重県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の平均を上回っている。民生費は住民一人当たり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235,433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、人件費や保育所等運営費など</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により前年度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と比べ増加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依然として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ほか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の平均を上回っている。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108,421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水道事業会計負担金、広域ごみ処理施設整備事業等の増額があったものの、墓地移転事業等により前年度と比べ減額、しかし依然として類似団体ほかの平均を上回っている。農林水産業費は、農村漁村地域整備交付金事業及びみんなの森プロジェクト事業等により前年度と比べ増額、類似団体ほかの平均を上回っている。教育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66,294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多目的スポーツフィールド整備事業等に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増額するが、類似団体及び全国平均は下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62,932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近年の地方債発行額抑制及び過去の大型事業に係る地方債償還終了などもあり前年度より減少、しかし依然として類似団体ほかの平均を上回っている。今後も、事業内容の精査等を行い住民負担を減らす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取崩を上回る積立を行ったことから、前年度より標準財政規模比が増加することとなった。実質単年度収支は黒字が続いているが、今後も大規模災害の発生や景気変動による減収等に備え、安定した市民サービスを提供するために必要な基金残高の確保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連結実質赤字比率は、全ての会計において黒字となっている。病院事業会計</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は前年度より</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標準財政規模比に</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おける</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割合</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13.2%</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減少しているが、水道事業会計は前年度より</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0.84%</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増加している</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特に病院事業会計は</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今後も人口減少による患者数の減少、医師不足や救急医療体制の確保などから厳しい経営が予想されているため</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経営改善が求められる。その他の各会計において</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も引き続き</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効率的な財政運営に努める</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12294842</v>
      </c>
      <c r="BO4" s="436"/>
      <c r="BP4" s="436"/>
      <c r="BQ4" s="436"/>
      <c r="BR4" s="436"/>
      <c r="BS4" s="436"/>
      <c r="BT4" s="436"/>
      <c r="BU4" s="437"/>
      <c r="BV4" s="435">
        <v>11795688</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5.2</v>
      </c>
      <c r="CU4" s="576"/>
      <c r="CV4" s="576"/>
      <c r="CW4" s="576"/>
      <c r="CX4" s="576"/>
      <c r="CY4" s="576"/>
      <c r="CZ4" s="576"/>
      <c r="DA4" s="577"/>
      <c r="DB4" s="575">
        <v>5.9</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11966456</v>
      </c>
      <c r="BO5" s="407"/>
      <c r="BP5" s="407"/>
      <c r="BQ5" s="407"/>
      <c r="BR5" s="407"/>
      <c r="BS5" s="407"/>
      <c r="BT5" s="407"/>
      <c r="BU5" s="408"/>
      <c r="BV5" s="406">
        <v>11403273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97.2</v>
      </c>
      <c r="CU5" s="404"/>
      <c r="CV5" s="404"/>
      <c r="CW5" s="404"/>
      <c r="CX5" s="404"/>
      <c r="CY5" s="404"/>
      <c r="CZ5" s="404"/>
      <c r="DA5" s="405"/>
      <c r="DB5" s="403">
        <v>94.3</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328386</v>
      </c>
      <c r="BO6" s="407"/>
      <c r="BP6" s="407"/>
      <c r="BQ6" s="407"/>
      <c r="BR6" s="407"/>
      <c r="BS6" s="407"/>
      <c r="BT6" s="407"/>
      <c r="BU6" s="408"/>
      <c r="BV6" s="406">
        <v>392415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97.4</v>
      </c>
      <c r="CU6" s="550"/>
      <c r="CV6" s="550"/>
      <c r="CW6" s="550"/>
      <c r="CX6" s="550"/>
      <c r="CY6" s="550"/>
      <c r="CZ6" s="550"/>
      <c r="DA6" s="551"/>
      <c r="DB6" s="549">
        <v>94.8</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6781</v>
      </c>
      <c r="BO7" s="407"/>
      <c r="BP7" s="407"/>
      <c r="BQ7" s="407"/>
      <c r="BR7" s="407"/>
      <c r="BS7" s="407"/>
      <c r="BT7" s="407"/>
      <c r="BU7" s="408"/>
      <c r="BV7" s="406">
        <v>26293</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6207709</v>
      </c>
      <c r="CU7" s="407"/>
      <c r="CV7" s="407"/>
      <c r="CW7" s="407"/>
      <c r="CX7" s="407"/>
      <c r="CY7" s="407"/>
      <c r="CZ7" s="407"/>
      <c r="DA7" s="408"/>
      <c r="DB7" s="406">
        <v>6234989</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321605</v>
      </c>
      <c r="BO8" s="407"/>
      <c r="BP8" s="407"/>
      <c r="BQ8" s="407"/>
      <c r="BR8" s="407"/>
      <c r="BS8" s="407"/>
      <c r="BT8" s="407"/>
      <c r="BU8" s="408"/>
      <c r="BV8" s="406">
        <v>366122</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0.34</v>
      </c>
      <c r="CU8" s="510"/>
      <c r="CV8" s="510"/>
      <c r="CW8" s="510"/>
      <c r="CX8" s="510"/>
      <c r="CY8" s="510"/>
      <c r="CZ8" s="510"/>
      <c r="DA8" s="511"/>
      <c r="DB8" s="509">
        <v>0.34</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16252</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-44517</v>
      </c>
      <c r="BO9" s="407"/>
      <c r="BP9" s="407"/>
      <c r="BQ9" s="407"/>
      <c r="BR9" s="407"/>
      <c r="BS9" s="407"/>
      <c r="BT9" s="407"/>
      <c r="BU9" s="408"/>
      <c r="BV9" s="406">
        <v>54158</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11.6</v>
      </c>
      <c r="CU9" s="404"/>
      <c r="CV9" s="404"/>
      <c r="CW9" s="404"/>
      <c r="CX9" s="404"/>
      <c r="CY9" s="404"/>
      <c r="CZ9" s="404"/>
      <c r="DA9" s="405"/>
      <c r="DB9" s="403">
        <v>12.9</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18009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638993</v>
      </c>
      <c r="BO10" s="407"/>
      <c r="BP10" s="407"/>
      <c r="BQ10" s="407"/>
      <c r="BR10" s="407"/>
      <c r="BS10" s="407"/>
      <c r="BT10" s="407"/>
      <c r="BU10" s="408"/>
      <c r="BV10" s="406">
        <v>807695</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15524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545465</v>
      </c>
      <c r="BO12" s="407"/>
      <c r="BP12" s="407"/>
      <c r="BQ12" s="407"/>
      <c r="BR12" s="407"/>
      <c r="BS12" s="407"/>
      <c r="BT12" s="407"/>
      <c r="BU12" s="408"/>
      <c r="BV12" s="406">
        <v>443690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15225</v>
      </c>
      <c r="S13" s="494"/>
      <c r="T13" s="494"/>
      <c r="U13" s="494"/>
      <c r="V13" s="495"/>
      <c r="W13" s="496" t="s">
        <v>131</v>
      </c>
      <c r="X13" s="392"/>
      <c r="Y13" s="392"/>
      <c r="Z13" s="392"/>
      <c r="AA13" s="392"/>
      <c r="AB13" s="393"/>
      <c r="AC13" s="359">
        <v>384</v>
      </c>
      <c r="AD13" s="360"/>
      <c r="AE13" s="360"/>
      <c r="AF13" s="360"/>
      <c r="AG13" s="361"/>
      <c r="AH13" s="359">
        <v>522</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49011</v>
      </c>
      <c r="BO13" s="407"/>
      <c r="BP13" s="407"/>
      <c r="BQ13" s="407"/>
      <c r="BR13" s="407"/>
      <c r="BS13" s="407"/>
      <c r="BT13" s="407"/>
      <c r="BU13" s="408"/>
      <c r="BV13" s="406">
        <v>418163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8.8000000000000007</v>
      </c>
      <c r="CU13" s="404"/>
      <c r="CV13" s="404"/>
      <c r="CW13" s="404"/>
      <c r="CX13" s="404"/>
      <c r="CY13" s="404"/>
      <c r="CZ13" s="404"/>
      <c r="DA13" s="405"/>
      <c r="DB13" s="403">
        <v>8.8000000000000007</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15877</v>
      </c>
      <c r="S14" s="494"/>
      <c r="T14" s="494"/>
      <c r="U14" s="494"/>
      <c r="V14" s="495"/>
      <c r="W14" s="497"/>
      <c r="X14" s="395"/>
      <c r="Y14" s="395"/>
      <c r="Z14" s="395"/>
      <c r="AA14" s="395"/>
      <c r="AB14" s="396"/>
      <c r="AC14" s="486">
        <v>5.4</v>
      </c>
      <c r="AD14" s="487"/>
      <c r="AE14" s="487"/>
      <c r="AF14" s="487"/>
      <c r="AG14" s="488"/>
      <c r="AH14" s="486">
        <v>6.4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v>1.4</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15620</v>
      </c>
      <c r="S15" s="494"/>
      <c r="T15" s="494"/>
      <c r="U15" s="494"/>
      <c r="V15" s="495"/>
      <c r="W15" s="496" t="s">
        <v>137</v>
      </c>
      <c r="X15" s="392"/>
      <c r="Y15" s="392"/>
      <c r="Z15" s="392"/>
      <c r="AA15" s="392"/>
      <c r="AB15" s="393"/>
      <c r="AC15" s="359">
        <v>1438</v>
      </c>
      <c r="AD15" s="360"/>
      <c r="AE15" s="360"/>
      <c r="AF15" s="360"/>
      <c r="AG15" s="361"/>
      <c r="AH15" s="359">
        <v>1582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1917618</v>
      </c>
      <c r="BO15" s="436"/>
      <c r="BP15" s="436"/>
      <c r="BQ15" s="436"/>
      <c r="BR15" s="436"/>
      <c r="BS15" s="436"/>
      <c r="BT15" s="436"/>
      <c r="BU15" s="437"/>
      <c r="BV15" s="435">
        <v>1932463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20.399999999999999</v>
      </c>
      <c r="AD16" s="487"/>
      <c r="AE16" s="487"/>
      <c r="AF16" s="487"/>
      <c r="AG16" s="488"/>
      <c r="AH16" s="486">
        <v>19.5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5700443</v>
      </c>
      <c r="BO16" s="407"/>
      <c r="BP16" s="407"/>
      <c r="BQ16" s="407"/>
      <c r="BR16" s="407"/>
      <c r="BS16" s="407"/>
      <c r="BT16" s="407"/>
      <c r="BU16" s="408"/>
      <c r="BV16" s="406">
        <v>5705933</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5237</v>
      </c>
      <c r="AD17" s="360"/>
      <c r="AE17" s="360"/>
      <c r="AF17" s="360"/>
      <c r="AG17" s="361"/>
      <c r="AH17" s="359">
        <v>5995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2409878</v>
      </c>
      <c r="BO17" s="407"/>
      <c r="BP17" s="407"/>
      <c r="BQ17" s="407"/>
      <c r="BR17" s="407"/>
      <c r="BS17" s="407"/>
      <c r="BT17" s="407"/>
      <c r="BU17" s="408"/>
      <c r="BV17" s="406">
        <v>2427511</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192.71</v>
      </c>
      <c r="M18" s="459"/>
      <c r="N18" s="459"/>
      <c r="O18" s="459"/>
      <c r="P18" s="459"/>
      <c r="Q18" s="459"/>
      <c r="R18" s="460"/>
      <c r="S18" s="460"/>
      <c r="T18" s="460"/>
      <c r="U18" s="460"/>
      <c r="V18" s="461"/>
      <c r="W18" s="477"/>
      <c r="X18" s="478"/>
      <c r="Y18" s="478"/>
      <c r="Z18" s="478"/>
      <c r="AA18" s="478"/>
      <c r="AB18" s="502"/>
      <c r="AC18" s="376">
        <v>74.2</v>
      </c>
      <c r="AD18" s="377"/>
      <c r="AE18" s="377"/>
      <c r="AF18" s="377"/>
      <c r="AG18" s="462"/>
      <c r="AH18" s="376">
        <v>74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6119749</v>
      </c>
      <c r="BO18" s="407"/>
      <c r="BP18" s="407"/>
      <c r="BQ18" s="407"/>
      <c r="BR18" s="407"/>
      <c r="BS18" s="407"/>
      <c r="BT18" s="407"/>
      <c r="BU18" s="408"/>
      <c r="BV18" s="406">
        <v>5915789</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84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8404425</v>
      </c>
      <c r="BO19" s="407"/>
      <c r="BP19" s="407"/>
      <c r="BQ19" s="407"/>
      <c r="BR19" s="407"/>
      <c r="BS19" s="407"/>
      <c r="BT19" s="407"/>
      <c r="BU19" s="408"/>
      <c r="BV19" s="406">
        <v>8401981</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8153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7883274</v>
      </c>
      <c r="BO22" s="436"/>
      <c r="BP22" s="436"/>
      <c r="BQ22" s="436"/>
      <c r="BR22" s="436"/>
      <c r="BS22" s="436"/>
      <c r="BT22" s="436"/>
      <c r="BU22" s="437"/>
      <c r="BV22" s="435">
        <v>8339967</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7143531</v>
      </c>
      <c r="BO23" s="407"/>
      <c r="BP23" s="407"/>
      <c r="BQ23" s="407"/>
      <c r="BR23" s="407"/>
      <c r="BS23" s="407"/>
      <c r="BT23" s="407"/>
      <c r="BU23" s="408"/>
      <c r="BV23" s="406">
        <v>7527373</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7200</v>
      </c>
      <c r="R24" s="360"/>
      <c r="S24" s="360"/>
      <c r="T24" s="360"/>
      <c r="U24" s="360"/>
      <c r="V24" s="361"/>
      <c r="W24" s="449"/>
      <c r="X24" s="386"/>
      <c r="Y24" s="387"/>
      <c r="Z24" s="362" t="s">
        <v>162</v>
      </c>
      <c r="AA24" s="363"/>
      <c r="AB24" s="363"/>
      <c r="AC24" s="363"/>
      <c r="AD24" s="363"/>
      <c r="AE24" s="363"/>
      <c r="AF24" s="363"/>
      <c r="AG24" s="364"/>
      <c r="AH24" s="359">
        <v>165</v>
      </c>
      <c r="AI24" s="360"/>
      <c r="AJ24" s="360"/>
      <c r="AK24" s="360"/>
      <c r="AL24" s="361"/>
      <c r="AM24" s="359">
        <v>528330</v>
      </c>
      <c r="AN24" s="360"/>
      <c r="AO24" s="360"/>
      <c r="AP24" s="360"/>
      <c r="AQ24" s="360"/>
      <c r="AR24" s="361"/>
      <c r="AS24" s="359">
        <v>3202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4883627</v>
      </c>
      <c r="BO24" s="407"/>
      <c r="BP24" s="407"/>
      <c r="BQ24" s="407"/>
      <c r="BR24" s="407"/>
      <c r="BS24" s="407"/>
      <c r="BT24" s="407"/>
      <c r="BU24" s="408"/>
      <c r="BV24" s="406">
        <v>5023263</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6408</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4005750</v>
      </c>
      <c r="BO25" s="436"/>
      <c r="BP25" s="436"/>
      <c r="BQ25" s="436"/>
      <c r="BR25" s="436"/>
      <c r="BS25" s="436"/>
      <c r="BT25" s="436"/>
      <c r="BU25" s="437"/>
      <c r="BV25" s="435">
        <v>1486758</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5535</v>
      </c>
      <c r="R26" s="360"/>
      <c r="S26" s="360"/>
      <c r="T26" s="360"/>
      <c r="U26" s="360"/>
      <c r="V26" s="361"/>
      <c r="W26" s="449"/>
      <c r="X26" s="386"/>
      <c r="Y26" s="387"/>
      <c r="Z26" s="362" t="s">
        <v>168</v>
      </c>
      <c r="AA26" s="417"/>
      <c r="AB26" s="417"/>
      <c r="AC26" s="417"/>
      <c r="AD26" s="417"/>
      <c r="AE26" s="417"/>
      <c r="AF26" s="417"/>
      <c r="AG26" s="418"/>
      <c r="AH26" s="359">
        <v>6</v>
      </c>
      <c r="AI26" s="360"/>
      <c r="AJ26" s="360"/>
      <c r="AK26" s="360"/>
      <c r="AL26" s="361"/>
      <c r="AM26" s="359">
        <v>14550</v>
      </c>
      <c r="AN26" s="360"/>
      <c r="AO26" s="360"/>
      <c r="AP26" s="360"/>
      <c r="AQ26" s="360"/>
      <c r="AR26" s="361"/>
      <c r="AS26" s="359">
        <v>2425</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4250</v>
      </c>
      <c r="R27" s="360"/>
      <c r="S27" s="360"/>
      <c r="T27" s="360"/>
      <c r="U27" s="360"/>
      <c r="V27" s="361"/>
      <c r="W27" s="449"/>
      <c r="X27" s="386"/>
      <c r="Y27" s="387"/>
      <c r="Z27" s="362" t="s">
        <v>171</v>
      </c>
      <c r="AA27" s="363"/>
      <c r="AB27" s="363"/>
      <c r="AC27" s="363"/>
      <c r="AD27" s="363"/>
      <c r="AE27" s="363"/>
      <c r="AF27" s="363"/>
      <c r="AG27" s="364"/>
      <c r="AH27" s="359">
        <v>2</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3530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2579104</v>
      </c>
      <c r="BO28" s="436"/>
      <c r="BP28" s="436"/>
      <c r="BQ28" s="436"/>
      <c r="BR28" s="436"/>
      <c r="BS28" s="436"/>
      <c r="BT28" s="436"/>
      <c r="BU28" s="437"/>
      <c r="BV28" s="435">
        <v>2485576</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8</v>
      </c>
      <c r="M29" s="360"/>
      <c r="N29" s="360"/>
      <c r="O29" s="360"/>
      <c r="P29" s="361"/>
      <c r="Q29" s="359">
        <v>3210</v>
      </c>
      <c r="R29" s="360"/>
      <c r="S29" s="360"/>
      <c r="T29" s="360"/>
      <c r="U29" s="360"/>
      <c r="V29" s="361"/>
      <c r="W29" s="450"/>
      <c r="X29" s="451"/>
      <c r="Y29" s="452"/>
      <c r="Z29" s="362" t="s">
        <v>178</v>
      </c>
      <c r="AA29" s="363"/>
      <c r="AB29" s="363"/>
      <c r="AC29" s="363"/>
      <c r="AD29" s="363"/>
      <c r="AE29" s="363"/>
      <c r="AF29" s="363"/>
      <c r="AG29" s="364"/>
      <c r="AH29" s="359">
        <v>167</v>
      </c>
      <c r="AI29" s="360"/>
      <c r="AJ29" s="360"/>
      <c r="AK29" s="360"/>
      <c r="AL29" s="361"/>
      <c r="AM29" s="359">
        <v>536730</v>
      </c>
      <c r="AN29" s="360"/>
      <c r="AO29" s="360"/>
      <c r="AP29" s="360"/>
      <c r="AQ29" s="360"/>
      <c r="AR29" s="361"/>
      <c r="AS29" s="359">
        <v>3214</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201885</v>
      </c>
      <c r="BO29" s="407"/>
      <c r="BP29" s="407"/>
      <c r="BQ29" s="407"/>
      <c r="BR29" s="407"/>
      <c r="BS29" s="407"/>
      <c r="BT29" s="407"/>
      <c r="BU29" s="408"/>
      <c r="BV29" s="406">
        <v>182940</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96.8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1352493</v>
      </c>
      <c r="BO30" s="441"/>
      <c r="BP30" s="441"/>
      <c r="BQ30" s="441"/>
      <c r="BR30" s="441"/>
      <c r="BS30" s="441"/>
      <c r="BT30" s="441"/>
      <c r="BU30" s="442"/>
      <c r="BV30" s="440">
        <v>855400</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4</v>
      </c>
      <c r="AN34" s="354"/>
      <c r="AO34" s="355" t="str">
        <f>IF('各会計、関係団体の財政状況及び健全化判断比率'!B30="","",'各会計、関係団体の財政状況及び健全化判断比率'!B30)</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6</v>
      </c>
      <c r="BX34" s="354"/>
      <c r="BY34" s="355" t="str">
        <f>IF('各会計、関係団体の財政状況及び健全化判断比率'!B68="","",'各会計、関係団体の財政状況及び健全化判断比率'!B68)</f>
        <v>三重紀北消防組合　一般会計</v>
      </c>
      <c r="BZ34" s="355"/>
      <c r="CA34" s="355"/>
      <c r="CB34" s="355"/>
      <c r="CC34" s="355"/>
      <c r="CD34" s="355"/>
      <c r="CE34" s="355"/>
      <c r="CF34" s="355"/>
      <c r="CG34" s="355"/>
      <c r="CH34" s="355"/>
      <c r="CI34" s="355"/>
      <c r="CJ34" s="355"/>
      <c r="CK34" s="355"/>
      <c r="CL34" s="355"/>
      <c r="CM34" s="355"/>
      <c r="CN34" s="163"/>
      <c r="CO34" s="354">
        <f>IF(CQ34="","",MAX(C34:D43,U34:V43,AM34:AN43,BE34:BF43,BW34:BX43)+1)</f>
        <v>16</v>
      </c>
      <c r="CP34" s="354"/>
      <c r="CQ34" s="355" t="str">
        <f>IF('各会計、関係団体の財政状況及び健全化判断比率'!BS7="","",'各会計、関係団体の財政状況及び健全化判断比率'!BS7)</f>
        <v>尾鷲みどりの協会</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後期高齢者医療事業特別会計</v>
      </c>
      <c r="X35" s="355"/>
      <c r="Y35" s="355"/>
      <c r="Z35" s="355"/>
      <c r="AA35" s="355"/>
      <c r="AB35" s="355"/>
      <c r="AC35" s="355"/>
      <c r="AD35" s="355"/>
      <c r="AE35" s="355"/>
      <c r="AF35" s="355"/>
      <c r="AG35" s="355"/>
      <c r="AH35" s="355"/>
      <c r="AI35" s="355"/>
      <c r="AJ35" s="355"/>
      <c r="AK35" s="355"/>
      <c r="AL35" s="163"/>
      <c r="AM35" s="354">
        <f t="shared" ref="AM35:AM43" si="0">IF(AO35="","",AM34+1)</f>
        <v>5</v>
      </c>
      <c r="AN35" s="354"/>
      <c r="AO35" s="355" t="str">
        <f>IF('各会計、関係団体の財政状況及び健全化判断比率'!B31="","",'各会計、関係団体の財政状況及び健全化判断比率'!B31)</f>
        <v>病院事業会計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7</v>
      </c>
      <c r="BX35" s="354"/>
      <c r="BY35" s="355" t="str">
        <f>IF('各会計、関係団体の財政状況及び健全化判断比率'!B69="","",'各会計、関係団体の財政状況及び健全化判断比率'!B69)</f>
        <v>三重県市町総合事務組合　一般会計</v>
      </c>
      <c r="BZ35" s="355"/>
      <c r="CA35" s="355"/>
      <c r="CB35" s="355"/>
      <c r="CC35" s="355"/>
      <c r="CD35" s="355"/>
      <c r="CE35" s="355"/>
      <c r="CF35" s="355"/>
      <c r="CG35" s="355"/>
      <c r="CH35" s="355"/>
      <c r="CI35" s="355"/>
      <c r="CJ35" s="355"/>
      <c r="CK35" s="355"/>
      <c r="CL35" s="355"/>
      <c r="CM35" s="355"/>
      <c r="CN35" s="163"/>
      <c r="CO35" s="354">
        <f t="shared" ref="CO35:CO43" si="3">IF(CQ35="","",CO34+1)</f>
        <v>17</v>
      </c>
      <c r="CP35" s="354"/>
      <c r="CQ35" s="355" t="str">
        <f>IF('各会計、関係団体の財政状況及び健全化判断比率'!BS8="","",'各会計、関係団体の財政状況及び健全化判断比率'!BS8)</f>
        <v>尾鷲文化振興会</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t="str">
        <f t="shared" ref="U36:U43" si="4">IF(W36="","",U35+1)</f>
        <v/>
      </c>
      <c r="V36" s="354"/>
      <c r="W36" s="355"/>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8</v>
      </c>
      <c r="BX36" s="354"/>
      <c r="BY36" s="355" t="str">
        <f>IF('各会計、関係団体の財政状況及び健全化判断比率'!B70="","",'各会計、関係団体の財政状況及び健全化判断比率'!B70)</f>
        <v>三重県市町総合事務組合　共同研修特別会計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9</v>
      </c>
      <c r="BX37" s="354"/>
      <c r="BY37" s="355" t="str">
        <f>IF('各会計、関係団体の財政状況及び健全化判断比率'!B71="","",'各会計、関係団体の財政状況及び健全化判断比率'!B71)</f>
        <v>三重県市町総合事務組合　デジタル地図特別会計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10</v>
      </c>
      <c r="BX38" s="354"/>
      <c r="BY38" s="355" t="str">
        <f>IF('各会計、関係団体の財政状況及び健全化判断比率'!B72="","",'各会計、関係団体の財政状況及び健全化判断比率'!B72)</f>
        <v>三重県市町総合事務組合　物品特別会計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11</v>
      </c>
      <c r="BX39" s="354"/>
      <c r="BY39" s="355" t="str">
        <f>IF('各会計、関係団体の財政状況及び健全化判断比率'!B73="","",'各会計、関係団体の財政状況及び健全化判断比率'!B73)</f>
        <v>三重県市町総合事務組合　退職手当特別会計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12</v>
      </c>
      <c r="BX40" s="354"/>
      <c r="BY40" s="355" t="str">
        <f>IF('各会計、関係団体の財政状況及び健全化判断比率'!B74="","",'各会計、関係団体の財政状況及び健全化判断比率'!B74)</f>
        <v>三重県市町総合事務組合　消防救急無線特別会計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13</v>
      </c>
      <c r="BX41" s="354"/>
      <c r="BY41" s="355" t="str">
        <f>IF('各会計、関係団体の財政状況及び健全化判断比率'!B75="","",'各会計、関係団体の財政状況及び健全化判断比率'!B75)</f>
        <v>三重県市町総合事務組合　公平委員会特別会計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14</v>
      </c>
      <c r="BX42" s="354"/>
      <c r="BY42" s="355" t="str">
        <f>IF('各会計、関係団体の財政状況及び健全化判断比率'!B76="","",'各会計、関係団体の財政状況及び健全化判断比率'!B76)</f>
        <v>紀北広域連合　一般会計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15</v>
      </c>
      <c r="BX43" s="354"/>
      <c r="BY43" s="355" t="str">
        <f>IF('各会計、関係団体の財政状況及び健全化判断比率'!B77="","",'各会計、関係団体の財政状況及び健全化判断比率'!B77)</f>
        <v>紀北広域連合　介護保険事業特別会計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Gvhii9pI4O2A6X4RZ1S70Yegim4p5JJXK3zF1KymMBMIIrF37kbRba0bjGf4TRAH4RlV/s7CQl2qSJ9RnPDqNg==" saltValue="RFfVHkxExVHTf/rxDAsj1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C000"/>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529</v>
      </c>
      <c r="D34" s="1136"/>
      <c r="E34" s="1137"/>
      <c r="F34" s="32">
        <v>5.93</v>
      </c>
      <c r="G34" s="33">
        <v>23.62</v>
      </c>
      <c r="H34" s="33">
        <v>34.01</v>
      </c>
      <c r="I34" s="33">
        <v>26.44</v>
      </c>
      <c r="J34" s="34">
        <v>13.24</v>
      </c>
      <c r="K34" s="22"/>
      <c r="L34" s="22"/>
      <c r="M34" s="22"/>
      <c r="N34" s="22"/>
      <c r="O34" s="22"/>
      <c r="P34" s="22"/>
    </row>
    <row r="35" spans="1:16" ht="39" customHeight="1" x14ac:dyDescent="0.15">
      <c r="A35" s="22"/>
      <c r="B35" s="35"/>
      <c r="C35" s="1132" t="s">
        <v>530</v>
      </c>
      <c r="D35" s="1132"/>
      <c r="E35" s="1133"/>
      <c r="F35" s="36">
        <v>11.26</v>
      </c>
      <c r="G35" s="37">
        <v>10.33</v>
      </c>
      <c r="H35" s="37">
        <v>9.3699999999999992</v>
      </c>
      <c r="I35" s="37">
        <v>8.11</v>
      </c>
      <c r="J35" s="38">
        <v>8.9499999999999993</v>
      </c>
      <c r="K35" s="22"/>
      <c r="L35" s="22"/>
      <c r="M35" s="22"/>
      <c r="N35" s="22"/>
      <c r="O35" s="22"/>
      <c r="P35" s="22"/>
    </row>
    <row r="36" spans="1:16" ht="39" customHeight="1" x14ac:dyDescent="0.15">
      <c r="A36" s="22"/>
      <c r="B36" s="35"/>
      <c r="C36" s="1132" t="s">
        <v>531</v>
      </c>
      <c r="D36" s="1132"/>
      <c r="E36" s="1133"/>
      <c r="F36" s="36">
        <v>4.87</v>
      </c>
      <c r="G36" s="37">
        <v>5.35</v>
      </c>
      <c r="H36" s="37">
        <v>5.04</v>
      </c>
      <c r="I36" s="37">
        <v>5.87</v>
      </c>
      <c r="J36" s="38">
        <v>5.18</v>
      </c>
      <c r="K36" s="22"/>
      <c r="L36" s="22"/>
      <c r="M36" s="22"/>
      <c r="N36" s="22"/>
      <c r="O36" s="22"/>
      <c r="P36" s="22"/>
    </row>
    <row r="37" spans="1:16" ht="39" customHeight="1" x14ac:dyDescent="0.15">
      <c r="A37" s="22"/>
      <c r="B37" s="35"/>
      <c r="C37" s="1132" t="s">
        <v>532</v>
      </c>
      <c r="D37" s="1132"/>
      <c r="E37" s="1133"/>
      <c r="F37" s="36">
        <v>0.68</v>
      </c>
      <c r="G37" s="37">
        <v>0.26</v>
      </c>
      <c r="H37" s="37">
        <v>0.3</v>
      </c>
      <c r="I37" s="37">
        <v>0.73</v>
      </c>
      <c r="J37" s="38">
        <v>0.75</v>
      </c>
      <c r="K37" s="22"/>
      <c r="L37" s="22"/>
      <c r="M37" s="22"/>
      <c r="N37" s="22"/>
      <c r="O37" s="22"/>
      <c r="P37" s="22"/>
    </row>
    <row r="38" spans="1:16" ht="39" customHeight="1" x14ac:dyDescent="0.15">
      <c r="A38" s="22"/>
      <c r="B38" s="35"/>
      <c r="C38" s="1132" t="s">
        <v>533</v>
      </c>
      <c r="D38" s="1132"/>
      <c r="E38" s="1133"/>
      <c r="F38" s="36">
        <v>0.09</v>
      </c>
      <c r="G38" s="37">
        <v>0.08</v>
      </c>
      <c r="H38" s="37">
        <v>0.1</v>
      </c>
      <c r="I38" s="37">
        <v>0.09</v>
      </c>
      <c r="J38" s="38">
        <v>0.15</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534</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535</v>
      </c>
      <c r="D43" s="1134"/>
      <c r="E43" s="1135"/>
      <c r="F43" s="41" t="s">
        <v>485</v>
      </c>
      <c r="G43" s="42" t="s">
        <v>485</v>
      </c>
      <c r="H43" s="42" t="s">
        <v>485</v>
      </c>
      <c r="I43" s="42" t="s">
        <v>485</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w3JFw34OGWdwa2BDPBhQ0dtBg5do26YJlMdA1UDrmffVjEYS47+X3zONyGGRAY1G6AbpcyRf8GrjqkGjo/P9Q==" saltValue="KiEpNO5aEbgoN0ph66XH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C000"/>
    <pageSetUpPr fitToPage="1"/>
  </sheetPr>
  <dimension ref="A1:U64"/>
  <sheetViews>
    <sheetView showGridLines="0" topLeftCell="A51" zoomScaleSheetLayoutView="55" workbookViewId="0">
      <selection activeCell="P64" sqref="P64"/>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1240</v>
      </c>
      <c r="L45" s="58">
        <v>1101</v>
      </c>
      <c r="M45" s="58">
        <v>1108</v>
      </c>
      <c r="N45" s="58">
        <v>1083</v>
      </c>
      <c r="O45" s="59">
        <v>977</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15">
      <c r="A48" s="46"/>
      <c r="B48" s="1163"/>
      <c r="C48" s="1164"/>
      <c r="D48" s="60"/>
      <c r="E48" s="1140" t="s">
        <v>13</v>
      </c>
      <c r="F48" s="1140"/>
      <c r="G48" s="1140"/>
      <c r="H48" s="1140"/>
      <c r="I48" s="1140"/>
      <c r="J48" s="1141"/>
      <c r="K48" s="61">
        <v>253</v>
      </c>
      <c r="L48" s="62">
        <v>265</v>
      </c>
      <c r="M48" s="62">
        <v>277</v>
      </c>
      <c r="N48" s="62">
        <v>348</v>
      </c>
      <c r="O48" s="63">
        <v>391</v>
      </c>
      <c r="P48" s="46"/>
      <c r="Q48" s="46"/>
      <c r="R48" s="46"/>
      <c r="S48" s="46"/>
      <c r="T48" s="46"/>
      <c r="U48" s="46"/>
    </row>
    <row r="49" spans="1:21" ht="30.75" customHeight="1" x14ac:dyDescent="0.15">
      <c r="A49" s="46"/>
      <c r="B49" s="1163"/>
      <c r="C49" s="1164"/>
      <c r="D49" s="60"/>
      <c r="E49" s="1140" t="s">
        <v>14</v>
      </c>
      <c r="F49" s="1140"/>
      <c r="G49" s="1140"/>
      <c r="H49" s="1140"/>
      <c r="I49" s="1140"/>
      <c r="J49" s="1141"/>
      <c r="K49" s="61">
        <v>8</v>
      </c>
      <c r="L49" s="62">
        <v>9</v>
      </c>
      <c r="M49" s="62">
        <v>8</v>
      </c>
      <c r="N49" s="62">
        <v>6</v>
      </c>
      <c r="O49" s="63">
        <v>6</v>
      </c>
      <c r="P49" s="46"/>
      <c r="Q49" s="46"/>
      <c r="R49" s="46"/>
      <c r="S49" s="46"/>
      <c r="T49" s="46"/>
      <c r="U49" s="46"/>
    </row>
    <row r="50" spans="1:21" ht="30.75" customHeight="1" x14ac:dyDescent="0.15">
      <c r="A50" s="46"/>
      <c r="B50" s="1163"/>
      <c r="C50" s="1164"/>
      <c r="D50" s="60"/>
      <c r="E50" s="1140" t="s">
        <v>15</v>
      </c>
      <c r="F50" s="1140"/>
      <c r="G50" s="1140"/>
      <c r="H50" s="1140"/>
      <c r="I50" s="1140"/>
      <c r="J50" s="1141"/>
      <c r="K50" s="61">
        <v>5</v>
      </c>
      <c r="L50" s="62">
        <v>5</v>
      </c>
      <c r="M50" s="62">
        <v>2</v>
      </c>
      <c r="N50" s="62">
        <v>2</v>
      </c>
      <c r="O50" s="63">
        <v>2</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485</v>
      </c>
      <c r="L51" s="62" t="s">
        <v>485</v>
      </c>
      <c r="M51" s="62" t="s">
        <v>485</v>
      </c>
      <c r="N51" s="62" t="s">
        <v>485</v>
      </c>
      <c r="O51" s="63" t="s">
        <v>485</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920</v>
      </c>
      <c r="L52" s="62">
        <v>901</v>
      </c>
      <c r="M52" s="62">
        <v>937</v>
      </c>
      <c r="N52" s="62">
        <v>961</v>
      </c>
      <c r="O52" s="63">
        <v>908</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586</v>
      </c>
      <c r="L53" s="67">
        <v>479</v>
      </c>
      <c r="M53" s="67">
        <v>458</v>
      </c>
      <c r="N53" s="67">
        <v>478</v>
      </c>
      <c r="O53" s="68">
        <v>468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y4T0Ak2W3LjMThiSlpeJHp9Ok6u4IKOdPQMyqRyfWdC7d7JiAj5peAUuPL7vIzj/G5cSjRqI3HWIdJ56HX0pog==" saltValue="RVzvCX5zjlLlsTHq9kkhP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C000"/>
    <pageSetUpPr fitToPage="1"/>
  </sheetPr>
  <dimension ref="B1:M55"/>
  <sheetViews>
    <sheetView showGridLines="0" zoomScaleSheetLayoutView="100" workbookViewId="0">
      <selection activeCell="J52" sqref="J52"/>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81" t="s">
        <v>30</v>
      </c>
      <c r="C41" s="1182"/>
      <c r="D41" s="103"/>
      <c r="E41" s="1183" t="s">
        <v>31</v>
      </c>
      <c r="F41" s="1183"/>
      <c r="G41" s="1183"/>
      <c r="H41" s="1184"/>
      <c r="I41" s="330">
        <v>9741</v>
      </c>
      <c r="J41" s="331">
        <v>9215</v>
      </c>
      <c r="K41" s="331">
        <v>8959</v>
      </c>
      <c r="L41" s="331">
        <v>8340</v>
      </c>
      <c r="M41" s="332">
        <v>7883</v>
      </c>
    </row>
    <row r="42" spans="2:13" ht="27.75" customHeight="1" x14ac:dyDescent="0.15">
      <c r="B42" s="1171"/>
      <c r="C42" s="1172"/>
      <c r="D42" s="104"/>
      <c r="E42" s="1175" t="s">
        <v>32</v>
      </c>
      <c r="F42" s="1175"/>
      <c r="G42" s="1175"/>
      <c r="H42" s="1176"/>
      <c r="I42" s="333">
        <v>9</v>
      </c>
      <c r="J42" s="334">
        <v>4</v>
      </c>
      <c r="K42" s="334">
        <v>3</v>
      </c>
      <c r="L42" s="334">
        <v>1</v>
      </c>
      <c r="M42" s="335">
        <v>9</v>
      </c>
    </row>
    <row r="43" spans="2:13" ht="27.75" customHeight="1" x14ac:dyDescent="0.15">
      <c r="B43" s="1171"/>
      <c r="C43" s="1172"/>
      <c r="D43" s="104"/>
      <c r="E43" s="1175" t="s">
        <v>33</v>
      </c>
      <c r="F43" s="1175"/>
      <c r="G43" s="1175"/>
      <c r="H43" s="1176"/>
      <c r="I43" s="333">
        <v>1361</v>
      </c>
      <c r="J43" s="334">
        <v>1584</v>
      </c>
      <c r="K43" s="334">
        <v>1583</v>
      </c>
      <c r="L43" s="334">
        <v>1349</v>
      </c>
      <c r="M43" s="335">
        <v>997</v>
      </c>
    </row>
    <row r="44" spans="2:13" ht="27.75" customHeight="1" x14ac:dyDescent="0.15">
      <c r="B44" s="1171"/>
      <c r="C44" s="1172"/>
      <c r="D44" s="104"/>
      <c r="E44" s="1175" t="s">
        <v>34</v>
      </c>
      <c r="F44" s="1175"/>
      <c r="G44" s="1175"/>
      <c r="H44" s="1176"/>
      <c r="I44" s="333">
        <v>33</v>
      </c>
      <c r="J44" s="334">
        <v>57</v>
      </c>
      <c r="K44" s="334">
        <v>14</v>
      </c>
      <c r="L44" s="334">
        <v>21</v>
      </c>
      <c r="M44" s="335">
        <v>134</v>
      </c>
    </row>
    <row r="45" spans="2:13" ht="27.75" customHeight="1" x14ac:dyDescent="0.15">
      <c r="B45" s="1171"/>
      <c r="C45" s="1172"/>
      <c r="D45" s="104"/>
      <c r="E45" s="1175" t="s">
        <v>35</v>
      </c>
      <c r="F45" s="1175"/>
      <c r="G45" s="1175"/>
      <c r="H45" s="1176"/>
      <c r="I45" s="333">
        <v>1395</v>
      </c>
      <c r="J45" s="334">
        <v>1419</v>
      </c>
      <c r="K45" s="334">
        <v>1317</v>
      </c>
      <c r="L45" s="334">
        <v>1422</v>
      </c>
      <c r="M45" s="335">
        <v>1426</v>
      </c>
    </row>
    <row r="46" spans="2:13" ht="27.75" customHeight="1" x14ac:dyDescent="0.15">
      <c r="B46" s="1171"/>
      <c r="C46" s="1172"/>
      <c r="D46" s="105"/>
      <c r="E46" s="1175" t="s">
        <v>36</v>
      </c>
      <c r="F46" s="1175"/>
      <c r="G46" s="1175"/>
      <c r="H46" s="1176"/>
      <c r="I46" s="333" t="s">
        <v>485</v>
      </c>
      <c r="J46" s="334" t="s">
        <v>485</v>
      </c>
      <c r="K46" s="334" t="s">
        <v>485</v>
      </c>
      <c r="L46" s="334" t="s">
        <v>485</v>
      </c>
      <c r="M46" s="335" t="s">
        <v>485</v>
      </c>
    </row>
    <row r="47" spans="2:13" ht="27.75" customHeight="1" x14ac:dyDescent="0.15">
      <c r="B47" s="1171"/>
      <c r="C47" s="1172"/>
      <c r="D47" s="106"/>
      <c r="E47" s="1185" t="s">
        <v>37</v>
      </c>
      <c r="F47" s="1186"/>
      <c r="G47" s="1186"/>
      <c r="H47" s="1187"/>
      <c r="I47" s="333" t="s">
        <v>485</v>
      </c>
      <c r="J47" s="334" t="s">
        <v>485</v>
      </c>
      <c r="K47" s="334" t="s">
        <v>485</v>
      </c>
      <c r="L47" s="334" t="s">
        <v>485</v>
      </c>
      <c r="M47" s="335" t="s">
        <v>485</v>
      </c>
    </row>
    <row r="48" spans="2:13" ht="27.75" customHeight="1" x14ac:dyDescent="0.15">
      <c r="B48" s="1171"/>
      <c r="C48" s="1172"/>
      <c r="D48" s="104"/>
      <c r="E48" s="1175" t="s">
        <v>38</v>
      </c>
      <c r="F48" s="1175"/>
      <c r="G48" s="1175"/>
      <c r="H48" s="1176"/>
      <c r="I48" s="333" t="s">
        <v>485</v>
      </c>
      <c r="J48" s="334" t="s">
        <v>485</v>
      </c>
      <c r="K48" s="334" t="s">
        <v>485</v>
      </c>
      <c r="L48" s="334" t="s">
        <v>485</v>
      </c>
      <c r="M48" s="335" t="s">
        <v>485</v>
      </c>
    </row>
    <row r="49" spans="2:13" ht="27.75" customHeight="1" x14ac:dyDescent="0.15">
      <c r="B49" s="1173"/>
      <c r="C49" s="1174"/>
      <c r="D49" s="104"/>
      <c r="E49" s="1175" t="s">
        <v>39</v>
      </c>
      <c r="F49" s="1175"/>
      <c r="G49" s="1175"/>
      <c r="H49" s="1176"/>
      <c r="I49" s="333" t="s">
        <v>485</v>
      </c>
      <c r="J49" s="334" t="s">
        <v>485</v>
      </c>
      <c r="K49" s="334" t="s">
        <v>485</v>
      </c>
      <c r="L49" s="334" t="s">
        <v>485</v>
      </c>
      <c r="M49" s="335" t="s">
        <v>485</v>
      </c>
    </row>
    <row r="50" spans="2:13" ht="27.75" customHeight="1" x14ac:dyDescent="0.15">
      <c r="B50" s="1169" t="s">
        <v>40</v>
      </c>
      <c r="C50" s="1170"/>
      <c r="D50" s="107"/>
      <c r="E50" s="1175" t="s">
        <v>41</v>
      </c>
      <c r="F50" s="1175"/>
      <c r="G50" s="1175"/>
      <c r="H50" s="1176"/>
      <c r="I50" s="333">
        <v>2218</v>
      </c>
      <c r="J50" s="334">
        <v>2987</v>
      </c>
      <c r="K50" s="334">
        <v>3474</v>
      </c>
      <c r="L50" s="334">
        <v>3760</v>
      </c>
      <c r="M50" s="335">
        <v>4348</v>
      </c>
    </row>
    <row r="51" spans="2:13" ht="27.75" customHeight="1" x14ac:dyDescent="0.15">
      <c r="B51" s="1171"/>
      <c r="C51" s="1172"/>
      <c r="D51" s="104"/>
      <c r="E51" s="1175" t="s">
        <v>42</v>
      </c>
      <c r="F51" s="1175"/>
      <c r="G51" s="1175"/>
      <c r="H51" s="1176"/>
      <c r="I51" s="333">
        <v>109</v>
      </c>
      <c r="J51" s="334">
        <v>162</v>
      </c>
      <c r="K51" s="334">
        <v>162</v>
      </c>
      <c r="L51" s="334">
        <v>164</v>
      </c>
      <c r="M51" s="335">
        <v>175</v>
      </c>
    </row>
    <row r="52" spans="2:13" ht="27.75" customHeight="1" x14ac:dyDescent="0.15">
      <c r="B52" s="1173"/>
      <c r="C52" s="1174"/>
      <c r="D52" s="104"/>
      <c r="E52" s="1175" t="s">
        <v>43</v>
      </c>
      <c r="F52" s="1175"/>
      <c r="G52" s="1175"/>
      <c r="H52" s="1176"/>
      <c r="I52" s="333">
        <v>8262</v>
      </c>
      <c r="J52" s="334">
        <v>7903</v>
      </c>
      <c r="K52" s="334">
        <v>7668</v>
      </c>
      <c r="L52" s="334">
        <v>7130</v>
      </c>
      <c r="M52" s="335">
        <v>6669</v>
      </c>
    </row>
    <row r="53" spans="2:13" ht="27.75" customHeight="1" thickBot="1" x14ac:dyDescent="0.2">
      <c r="B53" s="1177" t="s">
        <v>19</v>
      </c>
      <c r="C53" s="1178"/>
      <c r="D53" s="108"/>
      <c r="E53" s="1179" t="s">
        <v>44</v>
      </c>
      <c r="F53" s="1179"/>
      <c r="G53" s="1179"/>
      <c r="H53" s="1180"/>
      <c r="I53" s="336">
        <v>1951</v>
      </c>
      <c r="J53" s="337">
        <v>1228</v>
      </c>
      <c r="K53" s="337">
        <v>570</v>
      </c>
      <c r="L53" s="337">
        <v>79</v>
      </c>
      <c r="M53" s="338">
        <v>-742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D7PFjFELjHNxKo+tFgXqh1ynziUu0FstWWtg5q3Z+4ElOdDrpYioexr5Oey3dUdhgSX1cDuAS3GcZ+zhsMUCOg==" saltValue="JKEqkwm0ZxtPC/LDfOIwc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000"/>
    <pageSetUpPr fitToPage="1"/>
  </sheetPr>
  <dimension ref="B1:W64"/>
  <sheetViews>
    <sheetView showGridLines="0" topLeftCell="A40" zoomScale="70" zoomScaleNormal="70" zoomScaleSheetLayoutView="100" workbookViewId="0">
      <selection activeCell="G53" sqref="G5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339">
        <v>2122</v>
      </c>
      <c r="G55" s="339">
        <v>2486</v>
      </c>
      <c r="H55" s="340">
        <v>2579</v>
      </c>
    </row>
    <row r="56" spans="2:8" ht="52.5" customHeight="1" x14ac:dyDescent="0.15">
      <c r="B56" s="120"/>
      <c r="C56" s="1198" t="s">
        <v>47</v>
      </c>
      <c r="D56" s="1198"/>
      <c r="E56" s="1199"/>
      <c r="F56" s="341">
        <v>159</v>
      </c>
      <c r="G56" s="341">
        <v>183</v>
      </c>
      <c r="H56" s="342">
        <v>202</v>
      </c>
    </row>
    <row r="57" spans="2:8" ht="53.25" customHeight="1" x14ac:dyDescent="0.15">
      <c r="B57" s="120"/>
      <c r="C57" s="1200" t="s">
        <v>48</v>
      </c>
      <c r="D57" s="1200"/>
      <c r="E57" s="1201"/>
      <c r="F57" s="343">
        <v>940</v>
      </c>
      <c r="G57" s="343">
        <v>855</v>
      </c>
      <c r="H57" s="344">
        <v>1352</v>
      </c>
    </row>
    <row r="58" spans="2:8" ht="45.75" customHeight="1" x14ac:dyDescent="0.15">
      <c r="B58" s="121"/>
      <c r="C58" s="1188" t="s">
        <v>542</v>
      </c>
      <c r="D58" s="1189"/>
      <c r="E58" s="1190"/>
      <c r="F58" s="345">
        <v>0</v>
      </c>
      <c r="G58" s="345">
        <v>0</v>
      </c>
      <c r="H58" s="346">
        <v>400</v>
      </c>
    </row>
    <row r="59" spans="2:8" ht="45.75" customHeight="1" x14ac:dyDescent="0.15">
      <c r="B59" s="121"/>
      <c r="C59" s="1188" t="s">
        <v>541</v>
      </c>
      <c r="D59" s="1189"/>
      <c r="E59" s="1190"/>
      <c r="F59" s="345">
        <v>440</v>
      </c>
      <c r="G59" s="345">
        <v>383</v>
      </c>
      <c r="H59" s="346">
        <v>397</v>
      </c>
    </row>
    <row r="60" spans="2:8" ht="45.75" customHeight="1" x14ac:dyDescent="0.15">
      <c r="B60" s="121"/>
      <c r="C60" s="1188" t="s">
        <v>543</v>
      </c>
      <c r="D60" s="1189"/>
      <c r="E60" s="1190"/>
      <c r="F60" s="345">
        <v>119</v>
      </c>
      <c r="G60" s="345">
        <v>119</v>
      </c>
      <c r="H60" s="346">
        <v>155</v>
      </c>
    </row>
    <row r="61" spans="2:8" ht="45.75" customHeight="1" x14ac:dyDescent="0.15">
      <c r="B61" s="121"/>
      <c r="C61" s="1188" t="s">
        <v>544</v>
      </c>
      <c r="D61" s="1189"/>
      <c r="E61" s="1190"/>
      <c r="F61" s="345">
        <v>108</v>
      </c>
      <c r="G61" s="345">
        <v>108</v>
      </c>
      <c r="H61" s="346">
        <v>108</v>
      </c>
    </row>
    <row r="62" spans="2:8" ht="45.75" customHeight="1" thickBot="1" x14ac:dyDescent="0.2">
      <c r="B62" s="122"/>
      <c r="C62" s="1191" t="s">
        <v>545</v>
      </c>
      <c r="D62" s="1192"/>
      <c r="E62" s="1193"/>
      <c r="F62" s="347">
        <v>72</v>
      </c>
      <c r="G62" s="347">
        <v>72</v>
      </c>
      <c r="H62" s="348">
        <v>72</v>
      </c>
    </row>
    <row r="63" spans="2:8" ht="52.5" customHeight="1" thickBot="1" x14ac:dyDescent="0.2">
      <c r="B63" s="123"/>
      <c r="C63" s="1194" t="s">
        <v>49</v>
      </c>
      <c r="D63" s="1194"/>
      <c r="E63" s="1195"/>
      <c r="F63" s="349">
        <v>3220</v>
      </c>
      <c r="G63" s="349">
        <v>3524</v>
      </c>
      <c r="H63" s="350">
        <v>4133</v>
      </c>
    </row>
    <row r="64" spans="2:8" x14ac:dyDescent="0.15"/>
  </sheetData>
  <sheetProtection algorithmName="SHA-512" hashValue="uWtbo3uIxHYY+Yr6iFjSFI1g/Ys12z7ji8ZrIObAIDxzuwsd8r+2fcoQj4li6XvvPGXYMy4K2ywGg5f+zUfNaw==" saltValue="iWJAjKZhN6t7d8OZGbe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66683</v>
      </c>
      <c r="E3" s="142"/>
      <c r="F3" s="143">
        <v>84962</v>
      </c>
      <c r="G3" s="144"/>
      <c r="H3" s="145"/>
    </row>
    <row r="4" spans="1:8" x14ac:dyDescent="0.15">
      <c r="A4" s="146"/>
      <c r="B4" s="147"/>
      <c r="C4" s="148"/>
      <c r="D4" s="149">
        <v>56657</v>
      </c>
      <c r="E4" s="150"/>
      <c r="F4" s="151">
        <v>42793</v>
      </c>
      <c r="G4" s="152"/>
      <c r="H4" s="153"/>
    </row>
    <row r="5" spans="1:8" x14ac:dyDescent="0.15">
      <c r="A5" s="134" t="s">
        <v>518</v>
      </c>
      <c r="B5" s="139"/>
      <c r="C5" s="140"/>
      <c r="D5" s="141">
        <v>33484</v>
      </c>
      <c r="E5" s="142"/>
      <c r="F5" s="143">
        <v>71279</v>
      </c>
      <c r="G5" s="144"/>
      <c r="H5" s="145"/>
    </row>
    <row r="6" spans="1:8" x14ac:dyDescent="0.15">
      <c r="A6" s="146"/>
      <c r="B6" s="147"/>
      <c r="C6" s="148"/>
      <c r="D6" s="149">
        <v>21115</v>
      </c>
      <c r="E6" s="150"/>
      <c r="F6" s="151">
        <v>36731</v>
      </c>
      <c r="G6" s="152"/>
      <c r="H6" s="153"/>
    </row>
    <row r="7" spans="1:8" x14ac:dyDescent="0.15">
      <c r="A7" s="134" t="s">
        <v>519</v>
      </c>
      <c r="B7" s="139"/>
      <c r="C7" s="140"/>
      <c r="D7" s="141">
        <v>72684</v>
      </c>
      <c r="E7" s="142"/>
      <c r="F7" s="143">
        <v>74994</v>
      </c>
      <c r="G7" s="144"/>
      <c r="H7" s="145"/>
    </row>
    <row r="8" spans="1:8" x14ac:dyDescent="0.15">
      <c r="A8" s="146"/>
      <c r="B8" s="147"/>
      <c r="C8" s="148"/>
      <c r="D8" s="149">
        <v>49213</v>
      </c>
      <c r="E8" s="150"/>
      <c r="F8" s="151">
        <v>36188</v>
      </c>
      <c r="G8" s="152"/>
      <c r="H8" s="153"/>
    </row>
    <row r="9" spans="1:8" x14ac:dyDescent="0.15">
      <c r="A9" s="134" t="s">
        <v>520</v>
      </c>
      <c r="B9" s="139"/>
      <c r="C9" s="140"/>
      <c r="D9" s="141">
        <v>53094</v>
      </c>
      <c r="E9" s="142"/>
      <c r="F9" s="143">
        <v>71849</v>
      </c>
      <c r="G9" s="144"/>
      <c r="H9" s="145"/>
    </row>
    <row r="10" spans="1:8" x14ac:dyDescent="0.15">
      <c r="A10" s="146"/>
      <c r="B10" s="147"/>
      <c r="C10" s="148"/>
      <c r="D10" s="149">
        <v>33111</v>
      </c>
      <c r="E10" s="150"/>
      <c r="F10" s="151">
        <v>36144</v>
      </c>
      <c r="G10" s="152"/>
      <c r="H10" s="153"/>
    </row>
    <row r="11" spans="1:8" x14ac:dyDescent="0.15">
      <c r="A11" s="134" t="s">
        <v>521</v>
      </c>
      <c r="B11" s="139"/>
      <c r="C11" s="140"/>
      <c r="D11" s="141">
        <v>55852</v>
      </c>
      <c r="E11" s="142"/>
      <c r="F11" s="143">
        <v>82962</v>
      </c>
      <c r="G11" s="144"/>
      <c r="H11" s="145"/>
    </row>
    <row r="12" spans="1:8" x14ac:dyDescent="0.15">
      <c r="A12" s="146"/>
      <c r="B12" s="147"/>
      <c r="C12" s="154"/>
      <c r="D12" s="149">
        <v>29822</v>
      </c>
      <c r="E12" s="150"/>
      <c r="F12" s="151">
        <v>42835</v>
      </c>
      <c r="G12" s="152"/>
      <c r="H12" s="153"/>
    </row>
    <row r="13" spans="1:8" x14ac:dyDescent="0.15">
      <c r="A13" s="134"/>
      <c r="B13" s="139"/>
      <c r="C13" s="140"/>
      <c r="D13" s="141">
        <v>56359</v>
      </c>
      <c r="E13" s="142"/>
      <c r="F13" s="143">
        <v>77209</v>
      </c>
      <c r="G13" s="155"/>
      <c r="H13" s="145"/>
    </row>
    <row r="14" spans="1:8" x14ac:dyDescent="0.15">
      <c r="A14" s="146"/>
      <c r="B14" s="147"/>
      <c r="C14" s="148"/>
      <c r="D14" s="149">
        <v>37984</v>
      </c>
      <c r="E14" s="150"/>
      <c r="F14" s="151">
        <v>38938</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4.87</v>
      </c>
      <c r="C19" s="156">
        <f>ROUND(VALUE(SUBSTITUTE(実質収支比率等に係る経年分析!G$48,"▲","-")),2)</f>
        <v>5.35</v>
      </c>
      <c r="D19" s="156">
        <f>ROUND(VALUE(SUBSTITUTE(実質収支比率等に係る経年分析!H$48,"▲","-")),2)</f>
        <v>5.04</v>
      </c>
      <c r="E19" s="156">
        <f>ROUND(VALUE(SUBSTITUTE(実質収支比率等に係る経年分析!I$48,"▲","-")),2)</f>
        <v>5.87</v>
      </c>
      <c r="F19" s="156">
        <f>ROUND(VALUE(SUBSTITUTE(実質収支比率等に係る経年分析!J$48,"▲","-")),2)</f>
        <v>5.18</v>
      </c>
    </row>
    <row r="20" spans="1:11" x14ac:dyDescent="0.15">
      <c r="A20" s="156" t="s">
        <v>53</v>
      </c>
      <c r="B20" s="156">
        <f>ROUND(VALUE(SUBSTITUTE(実質収支比率等に係る経年分析!F$47,"▲","-")),2)</f>
        <v>15.44</v>
      </c>
      <c r="C20" s="156">
        <f>ROUND(VALUE(SUBSTITUTE(実質収支比率等に係る経年分析!G$47,"▲","-")),2)</f>
        <v>26.36</v>
      </c>
      <c r="D20" s="156">
        <f>ROUND(VALUE(SUBSTITUTE(実質収支比率等に係る経年分析!H$47,"▲","-")),2)</f>
        <v>34.299999999999997</v>
      </c>
      <c r="E20" s="156">
        <f>ROUND(VALUE(SUBSTITUTE(実質収支比率等に係る経年分析!I$47,"▲","-")),2)</f>
        <v>39.86</v>
      </c>
      <c r="F20" s="156">
        <f>ROUND(VALUE(SUBSTITUTE(実質収支比率等に係る経年分析!J$47,"▲","-")),2)</f>
        <v>41.55</v>
      </c>
    </row>
    <row r="21" spans="1:11" x14ac:dyDescent="0.15">
      <c r="A21" s="156" t="s">
        <v>54</v>
      </c>
      <c r="B21" s="156">
        <f>IF(ISNUMBER(VALUE(SUBSTITUTE(実質収支比率等に係る経年分析!F$49,"▲","-"))),ROUND(VALUE(SUBSTITUTE(実質収支比率等に係る経年分析!F$49,"▲","-")),2),NA())</f>
        <v>2.39</v>
      </c>
      <c r="C21" s="156">
        <f>IF(ISNUMBER(VALUE(SUBSTITUTE(実質収支比率等に係る経年分析!G$49,"▲","-"))),ROUND(VALUE(SUBSTITUTE(実質収支比率等に係る経年分析!G$49,"▲","-")),2),NA())</f>
        <v>12.37</v>
      </c>
      <c r="D21" s="156">
        <f>IF(ISNUMBER(VALUE(SUBSTITUTE(実質収支比率等に係る経年分析!H$49,"▲","-"))),ROUND(VALUE(SUBSTITUTE(実質収支比率等に係る経年分析!H$49,"▲","-")),2),NA())</f>
        <v>6.87</v>
      </c>
      <c r="E21" s="156">
        <f>IF(ISNUMBER(VALUE(SUBSTITUTE(実質収支比率等に係る経年分析!I$49,"▲","-"))),ROUND(VALUE(SUBSTITUTE(実質収支比率等に係る経年分析!I$49,"▲","-")),2),NA())</f>
        <v>6.71</v>
      </c>
      <c r="F21" s="156">
        <f>IF(ISNUMBER(VALUE(SUBSTITUTE(実質収支比率等に係る経年分析!J$49,"▲","-"))),ROUND(VALUE(SUBSTITUTE(実質収支比率等に係る経年分析!J$49,"▲","-")),2),NA())</f>
        <v>0.79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後期高齢者医療事業特別会計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0.15</v>
      </c>
    </row>
    <row r="33" spans="1:16" x14ac:dyDescent="0.15">
      <c r="A33" s="157" t="str">
        <f>IF(連結実質赤字比率に係る赤字・黒字の構成分析!C$37="",NA(),連結実質赤字比率に係る赤字・黒字の構成分析!C$37)</f>
        <v>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0.68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0.26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0.73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0.75</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4.87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5.35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5.04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5.87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5.18</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11.26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10.33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9.3699999999999992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8.11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8.9499999999999993</v>
      </c>
    </row>
    <row r="36" spans="1:16" x14ac:dyDescent="0.15">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5.93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23.62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34.01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26.44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13.24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920</v>
      </c>
      <c r="E42" s="158"/>
      <c r="F42" s="158"/>
      <c r="G42" s="158">
        <f>'実質公債費比率（分子）の構造'!L$52</f>
        <v>901</v>
      </c>
      <c r="H42" s="158"/>
      <c r="I42" s="158"/>
      <c r="J42" s="158">
        <f>'実質公債費比率（分子）の構造'!M$52</f>
        <v>937</v>
      </c>
      <c r="K42" s="158"/>
      <c r="L42" s="158"/>
      <c r="M42" s="158">
        <f>'実質公債費比率（分子）の構造'!N$52</f>
        <v>961</v>
      </c>
      <c r="N42" s="158"/>
      <c r="O42" s="158"/>
      <c r="P42" s="158">
        <f>'実質公債費比率（分子）の構造'!O$52</f>
        <v>908</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5</v>
      </c>
      <c r="C44" s="158"/>
      <c r="D44" s="158"/>
      <c r="E44" s="158">
        <f>'実質公債費比率（分子）の構造'!L$50</f>
        <v>5</v>
      </c>
      <c r="F44" s="158"/>
      <c r="G44" s="158"/>
      <c r="H44" s="158">
        <f>'実質公債費比率（分子）の構造'!M$50</f>
        <v>2</v>
      </c>
      <c r="I44" s="158"/>
      <c r="J44" s="158"/>
      <c r="K44" s="158">
        <f>'実質公債費比率（分子）の構造'!N$50</f>
        <v>2</v>
      </c>
      <c r="L44" s="158"/>
      <c r="M44" s="158"/>
      <c r="N44" s="158">
        <f>'実質公債費比率（分子）の構造'!O$50</f>
        <v>2</v>
      </c>
      <c r="O44" s="158"/>
      <c r="P44" s="158"/>
    </row>
    <row r="45" spans="1:16" x14ac:dyDescent="0.15">
      <c r="A45" s="158" t="s">
        <v>63</v>
      </c>
      <c r="B45" s="158">
        <f>'実質公債費比率（分子）の構造'!K$49</f>
        <v>8</v>
      </c>
      <c r="C45" s="158"/>
      <c r="D45" s="158"/>
      <c r="E45" s="158">
        <f>'実質公債費比率（分子）の構造'!L$49</f>
        <v>9</v>
      </c>
      <c r="F45" s="158"/>
      <c r="G45" s="158"/>
      <c r="H45" s="158">
        <f>'実質公債費比率（分子）の構造'!M$49</f>
        <v>8</v>
      </c>
      <c r="I45" s="158"/>
      <c r="J45" s="158"/>
      <c r="K45" s="158">
        <f>'実質公債費比率（分子）の構造'!N$49</f>
        <v>6</v>
      </c>
      <c r="L45" s="158"/>
      <c r="M45" s="158"/>
      <c r="N45" s="158">
        <f>'実質公債費比率（分子）の構造'!O$49</f>
        <v>6</v>
      </c>
      <c r="O45" s="158"/>
      <c r="P45" s="158"/>
    </row>
    <row r="46" spans="1:16" x14ac:dyDescent="0.15">
      <c r="A46" s="158" t="s">
        <v>64</v>
      </c>
      <c r="B46" s="158">
        <f>'実質公債費比率（分子）の構造'!K$48</f>
        <v>253</v>
      </c>
      <c r="C46" s="158"/>
      <c r="D46" s="158"/>
      <c r="E46" s="158">
        <f>'実質公債費比率（分子）の構造'!L$48</f>
        <v>265</v>
      </c>
      <c r="F46" s="158"/>
      <c r="G46" s="158"/>
      <c r="H46" s="158">
        <f>'実質公債費比率（分子）の構造'!M$48</f>
        <v>277</v>
      </c>
      <c r="I46" s="158"/>
      <c r="J46" s="158"/>
      <c r="K46" s="158">
        <f>'実質公債費比率（分子）の構造'!N$48</f>
        <v>348</v>
      </c>
      <c r="L46" s="158"/>
      <c r="M46" s="158"/>
      <c r="N46" s="158">
        <f>'実質公債費比率（分子）の構造'!O$48</f>
        <v>391</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1240</v>
      </c>
      <c r="C49" s="158"/>
      <c r="D49" s="158"/>
      <c r="E49" s="158">
        <f>'実質公債費比率（分子）の構造'!L$45</f>
        <v>1101</v>
      </c>
      <c r="F49" s="158"/>
      <c r="G49" s="158"/>
      <c r="H49" s="158">
        <f>'実質公債費比率（分子）の構造'!M$45</f>
        <v>1108</v>
      </c>
      <c r="I49" s="158"/>
      <c r="J49" s="158"/>
      <c r="K49" s="158">
        <f>'実質公債費比率（分子）の構造'!N$45</f>
        <v>1083</v>
      </c>
      <c r="L49" s="158"/>
      <c r="M49" s="158"/>
      <c r="N49" s="158">
        <f>'実質公債費比率（分子）の構造'!O$45</f>
        <v>977</v>
      </c>
      <c r="O49" s="158"/>
      <c r="P49" s="158"/>
    </row>
    <row r="50" spans="1:16" x14ac:dyDescent="0.15">
      <c r="A50" s="158" t="s">
        <v>67</v>
      </c>
      <c r="B50" s="158" t="e">
        <f>NA()</f>
        <v>#N/A</v>
      </c>
      <c r="C50" s="158">
        <f>IF(ISNUMBER('実質公債費比率（分子）の構造'!K$53),'実質公債費比率（分子）の構造'!K$53,NA())</f>
        <v>586</v>
      </c>
      <c r="D50" s="158" t="e">
        <f>NA()</f>
        <v>#N/A</v>
      </c>
      <c r="E50" s="158" t="e">
        <f>NA()</f>
        <v>#N/A</v>
      </c>
      <c r="F50" s="158">
        <f>IF(ISNUMBER('実質公債費比率（分子）の構造'!L$53),'実質公債費比率（分子）の構造'!L$53,NA())</f>
        <v>479</v>
      </c>
      <c r="G50" s="158" t="e">
        <f>NA()</f>
        <v>#N/A</v>
      </c>
      <c r="H50" s="158" t="e">
        <f>NA()</f>
        <v>#N/A</v>
      </c>
      <c r="I50" s="158">
        <f>IF(ISNUMBER('実質公債費比率（分子）の構造'!M$53),'実質公債費比率（分子）の構造'!M$53,NA())</f>
        <v>458</v>
      </c>
      <c r="J50" s="158" t="e">
        <f>NA()</f>
        <v>#N/A</v>
      </c>
      <c r="K50" s="158" t="e">
        <f>NA()</f>
        <v>#N/A</v>
      </c>
      <c r="L50" s="158">
        <f>IF(ISNUMBER('実質公債費比率（分子）の構造'!N$53),'実質公債費比率（分子）の構造'!N$53,NA())</f>
        <v>478</v>
      </c>
      <c r="M50" s="158" t="e">
        <f>NA()</f>
        <v>#N/A</v>
      </c>
      <c r="N50" s="158" t="e">
        <f>NA()</f>
        <v>#N/A</v>
      </c>
      <c r="O50" s="158">
        <f>IF(ISNUMBER('実質公債費比率（分子）の構造'!O$53),'実質公債費比率（分子）の構造'!O$53,NA())</f>
        <v>468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8262</v>
      </c>
      <c r="E56" s="157"/>
      <c r="F56" s="157"/>
      <c r="G56" s="157">
        <f>'将来負担比率（分子）の構造'!J$52</f>
        <v>7903</v>
      </c>
      <c r="H56" s="157"/>
      <c r="I56" s="157"/>
      <c r="J56" s="157">
        <f>'将来負担比率（分子）の構造'!K$52</f>
        <v>7668</v>
      </c>
      <c r="K56" s="157"/>
      <c r="L56" s="157"/>
      <c r="M56" s="157">
        <f>'将来負担比率（分子）の構造'!L$52</f>
        <v>7130</v>
      </c>
      <c r="N56" s="157"/>
      <c r="O56" s="157"/>
      <c r="P56" s="157">
        <f>'将来負担比率（分子）の構造'!M$52</f>
        <v>6669</v>
      </c>
    </row>
    <row r="57" spans="1:16" x14ac:dyDescent="0.15">
      <c r="A57" s="157" t="s">
        <v>42</v>
      </c>
      <c r="B57" s="157"/>
      <c r="C57" s="157"/>
      <c r="D57" s="157">
        <f>'将来負担比率（分子）の構造'!I$51</f>
        <v>109</v>
      </c>
      <c r="E57" s="157"/>
      <c r="F57" s="157"/>
      <c r="G57" s="157">
        <f>'将来負担比率（分子）の構造'!J$51</f>
        <v>162</v>
      </c>
      <c r="H57" s="157"/>
      <c r="I57" s="157"/>
      <c r="J57" s="157">
        <f>'将来負担比率（分子）の構造'!K$51</f>
        <v>162</v>
      </c>
      <c r="K57" s="157"/>
      <c r="L57" s="157"/>
      <c r="M57" s="157">
        <f>'将来負担比率（分子）の構造'!L$51</f>
        <v>164</v>
      </c>
      <c r="N57" s="157"/>
      <c r="O57" s="157"/>
      <c r="P57" s="157">
        <f>'将来負担比率（分子）の構造'!M$51</f>
        <v>175</v>
      </c>
    </row>
    <row r="58" spans="1:16" x14ac:dyDescent="0.15">
      <c r="A58" s="157" t="s">
        <v>41</v>
      </c>
      <c r="B58" s="157"/>
      <c r="C58" s="157"/>
      <c r="D58" s="157">
        <f>'将来負担比率（分子）の構造'!I$50</f>
        <v>2218</v>
      </c>
      <c r="E58" s="157"/>
      <c r="F58" s="157"/>
      <c r="G58" s="157">
        <f>'将来負担比率（分子）の構造'!J$50</f>
        <v>2987</v>
      </c>
      <c r="H58" s="157"/>
      <c r="I58" s="157"/>
      <c r="J58" s="157">
        <f>'将来負担比率（分子）の構造'!K$50</f>
        <v>3474</v>
      </c>
      <c r="K58" s="157"/>
      <c r="L58" s="157"/>
      <c r="M58" s="157">
        <f>'将来負担比率（分子）の構造'!L$50</f>
        <v>3760</v>
      </c>
      <c r="N58" s="157"/>
      <c r="O58" s="157"/>
      <c r="P58" s="157">
        <f>'将来負担比率（分子）の構造'!M$50</f>
        <v>4348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1395</v>
      </c>
      <c r="C62" s="157"/>
      <c r="D62" s="157"/>
      <c r="E62" s="157">
        <f>'将来負担比率（分子）の構造'!J$45</f>
        <v>1419</v>
      </c>
      <c r="F62" s="157"/>
      <c r="G62" s="157"/>
      <c r="H62" s="157">
        <f>'将来負担比率（分子）の構造'!K$45</f>
        <v>1317</v>
      </c>
      <c r="I62" s="157"/>
      <c r="J62" s="157"/>
      <c r="K62" s="157">
        <f>'将来負担比率（分子）の構造'!L$45</f>
        <v>1422</v>
      </c>
      <c r="L62" s="157"/>
      <c r="M62" s="157"/>
      <c r="N62" s="157">
        <f>'将来負担比率（分子）の構造'!M$45</f>
        <v>1426</v>
      </c>
      <c r="O62" s="157"/>
      <c r="P62" s="157"/>
    </row>
    <row r="63" spans="1:16" x14ac:dyDescent="0.15">
      <c r="A63" s="157" t="s">
        <v>34</v>
      </c>
      <c r="B63" s="157">
        <f>'将来負担比率（分子）の構造'!I$44</f>
        <v>33</v>
      </c>
      <c r="C63" s="157"/>
      <c r="D63" s="157"/>
      <c r="E63" s="157">
        <f>'将来負担比率（分子）の構造'!J$44</f>
        <v>57</v>
      </c>
      <c r="F63" s="157"/>
      <c r="G63" s="157"/>
      <c r="H63" s="157">
        <f>'将来負担比率（分子）の構造'!K$44</f>
        <v>14</v>
      </c>
      <c r="I63" s="157"/>
      <c r="J63" s="157"/>
      <c r="K63" s="157">
        <f>'将来負担比率（分子）の構造'!L$44</f>
        <v>21</v>
      </c>
      <c r="L63" s="157"/>
      <c r="M63" s="157"/>
      <c r="N63" s="157">
        <f>'将来負担比率（分子）の構造'!M$44</f>
        <v>134</v>
      </c>
      <c r="O63" s="157"/>
      <c r="P63" s="157"/>
    </row>
    <row r="64" spans="1:16" x14ac:dyDescent="0.15">
      <c r="A64" s="157" t="s">
        <v>33</v>
      </c>
      <c r="B64" s="157">
        <f>'将来負担比率（分子）の構造'!I$43</f>
        <v>1361</v>
      </c>
      <c r="C64" s="157"/>
      <c r="D64" s="157"/>
      <c r="E64" s="157">
        <f>'将来負担比率（分子）の構造'!J$43</f>
        <v>1584</v>
      </c>
      <c r="F64" s="157"/>
      <c r="G64" s="157"/>
      <c r="H64" s="157">
        <f>'将来負担比率（分子）の構造'!K$43</f>
        <v>1583</v>
      </c>
      <c r="I64" s="157"/>
      <c r="J64" s="157"/>
      <c r="K64" s="157">
        <f>'将来負担比率（分子）の構造'!L$43</f>
        <v>1349</v>
      </c>
      <c r="L64" s="157"/>
      <c r="M64" s="157"/>
      <c r="N64" s="157">
        <f>'将来負担比率（分子）の構造'!M$43</f>
        <v>997</v>
      </c>
      <c r="O64" s="157"/>
      <c r="P64" s="157"/>
    </row>
    <row r="65" spans="1:16" x14ac:dyDescent="0.15">
      <c r="A65" s="157" t="s">
        <v>32</v>
      </c>
      <c r="B65" s="157">
        <f>'将来負担比率（分子）の構造'!I$42</f>
        <v>9</v>
      </c>
      <c r="C65" s="157"/>
      <c r="D65" s="157"/>
      <c r="E65" s="157">
        <f>'将来負担比率（分子）の構造'!J$42</f>
        <v>4</v>
      </c>
      <c r="F65" s="157"/>
      <c r="G65" s="157"/>
      <c r="H65" s="157">
        <f>'将来負担比率（分子）の構造'!K$42</f>
        <v>3</v>
      </c>
      <c r="I65" s="157"/>
      <c r="J65" s="157"/>
      <c r="K65" s="157">
        <f>'将来負担比率（分子）の構造'!L$42</f>
        <v>1</v>
      </c>
      <c r="L65" s="157"/>
      <c r="M65" s="157"/>
      <c r="N65" s="157">
        <f>'将来負担比率（分子）の構造'!M$42</f>
        <v>9</v>
      </c>
      <c r="O65" s="157"/>
      <c r="P65" s="157"/>
    </row>
    <row r="66" spans="1:16" x14ac:dyDescent="0.15">
      <c r="A66" s="157" t="s">
        <v>31</v>
      </c>
      <c r="B66" s="157">
        <f>'将来負担比率（分子）の構造'!I$41</f>
        <v>9741</v>
      </c>
      <c r="C66" s="157"/>
      <c r="D66" s="157"/>
      <c r="E66" s="157">
        <f>'将来負担比率（分子）の構造'!J$41</f>
        <v>9215</v>
      </c>
      <c r="F66" s="157"/>
      <c r="G66" s="157"/>
      <c r="H66" s="157">
        <f>'将来負担比率（分子）の構造'!K$41</f>
        <v>8959</v>
      </c>
      <c r="I66" s="157"/>
      <c r="J66" s="157"/>
      <c r="K66" s="157">
        <f>'将来負担比率（分子）の構造'!L$41</f>
        <v>8340</v>
      </c>
      <c r="L66" s="157"/>
      <c r="M66" s="157"/>
      <c r="N66" s="157">
        <f>'将来負担比率（分子）の構造'!M$41</f>
        <v>7883</v>
      </c>
      <c r="O66" s="157"/>
      <c r="P66" s="157"/>
    </row>
    <row r="67" spans="1:16" x14ac:dyDescent="0.15">
      <c r="A67" s="157" t="s">
        <v>71</v>
      </c>
      <c r="B67" s="157" t="e">
        <f>NA()</f>
        <v>#N/A</v>
      </c>
      <c r="C67" s="157">
        <f>IF(ISNUMBER('将来負担比率（分子）の構造'!I$53), IF('将来負担比率（分子）の構造'!I$53 &lt; 0, 0, '将来負担比率（分子）の構造'!I$53), NA())</f>
        <v>1951</v>
      </c>
      <c r="D67" s="157" t="e">
        <f>NA()</f>
        <v>#N/A</v>
      </c>
      <c r="E67" s="157" t="e">
        <f>NA()</f>
        <v>#N/A</v>
      </c>
      <c r="F67" s="157">
        <f>IF(ISNUMBER('将来負担比率（分子）の構造'!J$53), IF('将来負担比率（分子）の構造'!J$53 &lt; 0, 0, '将来負担比率（分子）の構造'!J$53), NA())</f>
        <v>1228</v>
      </c>
      <c r="G67" s="157" t="e">
        <f>NA()</f>
        <v>#N/A</v>
      </c>
      <c r="H67" s="157" t="e">
        <f>NA()</f>
        <v>#N/A</v>
      </c>
      <c r="I67" s="157">
        <f>IF(ISNUMBER('将来負担比率（分子）の構造'!K$53), IF('将来負担比率（分子）の構造'!K$53 &lt; 0, 0, '将来負担比率（分子）の構造'!K$53), NA())</f>
        <v>570</v>
      </c>
      <c r="J67" s="157" t="e">
        <f>NA()</f>
        <v>#N/A</v>
      </c>
      <c r="K67" s="157" t="e">
        <f>NA()</f>
        <v>#N/A</v>
      </c>
      <c r="L67" s="157">
        <f>IF(ISNUMBER('将来負担比率（分子）の構造'!L$53), IF('将来負担比率（分子）の構造'!L$53 &lt; 0, 0, '将来負担比率（分子）の構造'!L$53), NA())</f>
        <v>79</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2122</v>
      </c>
      <c r="C72" s="161">
        <f>基金残高に係る経年分析!G55</f>
        <v>2486</v>
      </c>
      <c r="D72" s="161">
        <f>基金残高に係る経年分析!H55</f>
        <v>2579</v>
      </c>
    </row>
    <row r="73" spans="1:16" x14ac:dyDescent="0.15">
      <c r="A73" s="160" t="s">
        <v>74</v>
      </c>
      <c r="B73" s="161">
        <f>基金残高に係る経年分析!F56</f>
        <v>159</v>
      </c>
      <c r="C73" s="161">
        <f>基金残高に係る経年分析!G56</f>
        <v>183</v>
      </c>
      <c r="D73" s="161">
        <f>基金残高に係る経年分析!H56</f>
        <v>202</v>
      </c>
    </row>
    <row r="74" spans="1:16" x14ac:dyDescent="0.15">
      <c r="A74" s="160" t="s">
        <v>75</v>
      </c>
      <c r="B74" s="161">
        <f>基金残高に係る経年分析!F57</f>
        <v>940</v>
      </c>
      <c r="C74" s="161">
        <f>基金残高に係る経年分析!G57</f>
        <v>855</v>
      </c>
      <c r="D74" s="161">
        <f>基金残高に係る経年分析!H57</f>
        <v>1352</v>
      </c>
    </row>
  </sheetData>
  <sheetProtection algorithmName="SHA-512" hashValue="/xiSq0aIz+fR0HJTwbgSlxdgoCEMcp3oVU2Dl+lH8CdXvGQA6CKovECNCzmgxPfoefZ46HA2dbaVpU2oejej0Q==" saltValue="fuonXrHVe+69icq34OxY4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35" sqref="A35:XFD35"/>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6" t="s">
        <v>206</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207</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208</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209</v>
      </c>
      <c r="S4" s="667"/>
      <c r="T4" s="667"/>
      <c r="U4" s="667"/>
      <c r="V4" s="667"/>
      <c r="W4" s="667"/>
      <c r="X4" s="667"/>
      <c r="Y4" s="668"/>
      <c r="Z4" s="666" t="s">
        <v>210</v>
      </c>
      <c r="AA4" s="667"/>
      <c r="AB4" s="667"/>
      <c r="AC4" s="668"/>
      <c r="AD4" s="666" t="s">
        <v>211</v>
      </c>
      <c r="AE4" s="667"/>
      <c r="AF4" s="667"/>
      <c r="AG4" s="667"/>
      <c r="AH4" s="667"/>
      <c r="AI4" s="667"/>
      <c r="AJ4" s="667"/>
      <c r="AK4" s="668"/>
      <c r="AL4" s="666" t="s">
        <v>210</v>
      </c>
      <c r="AM4" s="667"/>
      <c r="AN4" s="667"/>
      <c r="AO4" s="668"/>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6" t="s">
        <v>215</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216</v>
      </c>
      <c r="C5" s="664"/>
      <c r="D5" s="664"/>
      <c r="E5" s="664"/>
      <c r="F5" s="664"/>
      <c r="G5" s="664"/>
      <c r="H5" s="664"/>
      <c r="I5" s="664"/>
      <c r="J5" s="664"/>
      <c r="K5" s="664"/>
      <c r="L5" s="664"/>
      <c r="M5" s="664"/>
      <c r="N5" s="664"/>
      <c r="O5" s="664"/>
      <c r="P5" s="664"/>
      <c r="Q5" s="665"/>
      <c r="R5" s="660">
        <v>1900575</v>
      </c>
      <c r="S5" s="661"/>
      <c r="T5" s="661"/>
      <c r="U5" s="661"/>
      <c r="V5" s="661"/>
      <c r="W5" s="661"/>
      <c r="X5" s="661"/>
      <c r="Y5" s="689"/>
      <c r="Z5" s="702">
        <v>15.5</v>
      </c>
      <c r="AA5" s="702"/>
      <c r="AB5" s="702"/>
      <c r="AC5" s="702"/>
      <c r="AD5" s="703">
        <v>1789493</v>
      </c>
      <c r="AE5" s="703"/>
      <c r="AF5" s="703"/>
      <c r="AG5" s="703"/>
      <c r="AH5" s="703"/>
      <c r="AI5" s="703"/>
      <c r="AJ5" s="703"/>
      <c r="AK5" s="703"/>
      <c r="AL5" s="690">
        <v>28.5</v>
      </c>
      <c r="AM5" s="672"/>
      <c r="AN5" s="672"/>
      <c r="AO5" s="691"/>
      <c r="AP5" s="663" t="s">
        <v>217</v>
      </c>
      <c r="AQ5" s="664"/>
      <c r="AR5" s="664"/>
      <c r="AS5" s="664"/>
      <c r="AT5" s="664"/>
      <c r="AU5" s="664"/>
      <c r="AV5" s="664"/>
      <c r="AW5" s="664"/>
      <c r="AX5" s="664"/>
      <c r="AY5" s="664"/>
      <c r="AZ5" s="664"/>
      <c r="BA5" s="664"/>
      <c r="BB5" s="664"/>
      <c r="BC5" s="664"/>
      <c r="BD5" s="664"/>
      <c r="BE5" s="664"/>
      <c r="BF5" s="665"/>
      <c r="BG5" s="608">
        <v>1789493</v>
      </c>
      <c r="BH5" s="609"/>
      <c r="BI5" s="609"/>
      <c r="BJ5" s="609"/>
      <c r="BK5" s="609"/>
      <c r="BL5" s="609"/>
      <c r="BM5" s="609"/>
      <c r="BN5" s="610"/>
      <c r="BO5" s="646">
        <v>94.2</v>
      </c>
      <c r="BP5" s="646"/>
      <c r="BQ5" s="646"/>
      <c r="BR5" s="646"/>
      <c r="BS5" s="647">
        <v>20956</v>
      </c>
      <c r="BT5" s="647"/>
      <c r="BU5" s="647"/>
      <c r="BV5" s="647"/>
      <c r="BW5" s="647"/>
      <c r="BX5" s="647"/>
      <c r="BY5" s="647"/>
      <c r="BZ5" s="647"/>
      <c r="CA5" s="647"/>
      <c r="CB5" s="682"/>
      <c r="CD5" s="666" t="s">
        <v>212</v>
      </c>
      <c r="CE5" s="667"/>
      <c r="CF5" s="667"/>
      <c r="CG5" s="667"/>
      <c r="CH5" s="667"/>
      <c r="CI5" s="667"/>
      <c r="CJ5" s="667"/>
      <c r="CK5" s="667"/>
      <c r="CL5" s="667"/>
      <c r="CM5" s="667"/>
      <c r="CN5" s="667"/>
      <c r="CO5" s="667"/>
      <c r="CP5" s="667"/>
      <c r="CQ5" s="668"/>
      <c r="CR5" s="666" t="s">
        <v>218</v>
      </c>
      <c r="CS5" s="667"/>
      <c r="CT5" s="667"/>
      <c r="CU5" s="667"/>
      <c r="CV5" s="667"/>
      <c r="CW5" s="667"/>
      <c r="CX5" s="667"/>
      <c r="CY5" s="668"/>
      <c r="CZ5" s="666" t="s">
        <v>210</v>
      </c>
      <c r="DA5" s="667"/>
      <c r="DB5" s="667"/>
      <c r="DC5" s="668"/>
      <c r="DD5" s="666" t="s">
        <v>219</v>
      </c>
      <c r="DE5" s="667"/>
      <c r="DF5" s="667"/>
      <c r="DG5" s="667"/>
      <c r="DH5" s="667"/>
      <c r="DI5" s="667"/>
      <c r="DJ5" s="667"/>
      <c r="DK5" s="667"/>
      <c r="DL5" s="667"/>
      <c r="DM5" s="667"/>
      <c r="DN5" s="667"/>
      <c r="DO5" s="667"/>
      <c r="DP5" s="668"/>
      <c r="DQ5" s="666" t="s">
        <v>220</v>
      </c>
      <c r="DR5" s="667"/>
      <c r="DS5" s="667"/>
      <c r="DT5" s="667"/>
      <c r="DU5" s="667"/>
      <c r="DV5" s="667"/>
      <c r="DW5" s="667"/>
      <c r="DX5" s="667"/>
      <c r="DY5" s="667"/>
      <c r="DZ5" s="667"/>
      <c r="EA5" s="667"/>
      <c r="EB5" s="667"/>
      <c r="EC5" s="668"/>
    </row>
    <row r="6" spans="2:143" ht="11.25" customHeight="1" x14ac:dyDescent="0.15">
      <c r="B6" s="605" t="s">
        <v>221</v>
      </c>
      <c r="C6" s="606"/>
      <c r="D6" s="606"/>
      <c r="E6" s="606"/>
      <c r="F6" s="606"/>
      <c r="G6" s="606"/>
      <c r="H6" s="606"/>
      <c r="I6" s="606"/>
      <c r="J6" s="606"/>
      <c r="K6" s="606"/>
      <c r="L6" s="606"/>
      <c r="M6" s="606"/>
      <c r="N6" s="606"/>
      <c r="O6" s="606"/>
      <c r="P6" s="606"/>
      <c r="Q6" s="607"/>
      <c r="R6" s="608">
        <v>97405</v>
      </c>
      <c r="S6" s="609"/>
      <c r="T6" s="609"/>
      <c r="U6" s="609"/>
      <c r="V6" s="609"/>
      <c r="W6" s="609"/>
      <c r="X6" s="609"/>
      <c r="Y6" s="610"/>
      <c r="Z6" s="646">
        <v>0.8</v>
      </c>
      <c r="AA6" s="646"/>
      <c r="AB6" s="646"/>
      <c r="AC6" s="646"/>
      <c r="AD6" s="647">
        <v>97405</v>
      </c>
      <c r="AE6" s="647"/>
      <c r="AF6" s="647"/>
      <c r="AG6" s="647"/>
      <c r="AH6" s="647"/>
      <c r="AI6" s="647"/>
      <c r="AJ6" s="647"/>
      <c r="AK6" s="647"/>
      <c r="AL6" s="611">
        <v>1.6</v>
      </c>
      <c r="AM6" s="612"/>
      <c r="AN6" s="612"/>
      <c r="AO6" s="648"/>
      <c r="AP6" s="605" t="s">
        <v>222</v>
      </c>
      <c r="AQ6" s="606"/>
      <c r="AR6" s="606"/>
      <c r="AS6" s="606"/>
      <c r="AT6" s="606"/>
      <c r="AU6" s="606"/>
      <c r="AV6" s="606"/>
      <c r="AW6" s="606"/>
      <c r="AX6" s="606"/>
      <c r="AY6" s="606"/>
      <c r="AZ6" s="606"/>
      <c r="BA6" s="606"/>
      <c r="BB6" s="606"/>
      <c r="BC6" s="606"/>
      <c r="BD6" s="606"/>
      <c r="BE6" s="606"/>
      <c r="BF6" s="607"/>
      <c r="BG6" s="608">
        <v>1789493</v>
      </c>
      <c r="BH6" s="609"/>
      <c r="BI6" s="609"/>
      <c r="BJ6" s="609"/>
      <c r="BK6" s="609"/>
      <c r="BL6" s="609"/>
      <c r="BM6" s="609"/>
      <c r="BN6" s="610"/>
      <c r="BO6" s="646">
        <v>94.2</v>
      </c>
      <c r="BP6" s="646"/>
      <c r="BQ6" s="646"/>
      <c r="BR6" s="646"/>
      <c r="BS6" s="647">
        <v>20956</v>
      </c>
      <c r="BT6" s="647"/>
      <c r="BU6" s="647"/>
      <c r="BV6" s="647"/>
      <c r="BW6" s="647"/>
      <c r="BX6" s="647"/>
      <c r="BY6" s="647"/>
      <c r="BZ6" s="647"/>
      <c r="CA6" s="647"/>
      <c r="CB6" s="682"/>
      <c r="CD6" s="663" t="s">
        <v>223</v>
      </c>
      <c r="CE6" s="664"/>
      <c r="CF6" s="664"/>
      <c r="CG6" s="664"/>
      <c r="CH6" s="664"/>
      <c r="CI6" s="664"/>
      <c r="CJ6" s="664"/>
      <c r="CK6" s="664"/>
      <c r="CL6" s="664"/>
      <c r="CM6" s="664"/>
      <c r="CN6" s="664"/>
      <c r="CO6" s="664"/>
      <c r="CP6" s="664"/>
      <c r="CQ6" s="665"/>
      <c r="CR6" s="608">
        <v>82108</v>
      </c>
      <c r="CS6" s="609"/>
      <c r="CT6" s="609"/>
      <c r="CU6" s="609"/>
      <c r="CV6" s="609"/>
      <c r="CW6" s="609"/>
      <c r="CX6" s="609"/>
      <c r="CY6" s="610"/>
      <c r="CZ6" s="690">
        <v>0.7</v>
      </c>
      <c r="DA6" s="672"/>
      <c r="DB6" s="672"/>
      <c r="DC6" s="692"/>
      <c r="DD6" s="614" t="s">
        <v>122</v>
      </c>
      <c r="DE6" s="609"/>
      <c r="DF6" s="609"/>
      <c r="DG6" s="609"/>
      <c r="DH6" s="609"/>
      <c r="DI6" s="609"/>
      <c r="DJ6" s="609"/>
      <c r="DK6" s="609"/>
      <c r="DL6" s="609"/>
      <c r="DM6" s="609"/>
      <c r="DN6" s="609"/>
      <c r="DO6" s="609"/>
      <c r="DP6" s="610"/>
      <c r="DQ6" s="614">
        <v>82108</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885</v>
      </c>
      <c r="S7" s="609"/>
      <c r="T7" s="609"/>
      <c r="U7" s="609"/>
      <c r="V7" s="609"/>
      <c r="W7" s="609"/>
      <c r="X7" s="609"/>
      <c r="Y7" s="610"/>
      <c r="Z7" s="646">
        <v>0</v>
      </c>
      <c r="AA7" s="646"/>
      <c r="AB7" s="646"/>
      <c r="AC7" s="646"/>
      <c r="AD7" s="647">
        <v>885</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804910</v>
      </c>
      <c r="BH7" s="609"/>
      <c r="BI7" s="609"/>
      <c r="BJ7" s="609"/>
      <c r="BK7" s="609"/>
      <c r="BL7" s="609"/>
      <c r="BM7" s="609"/>
      <c r="BN7" s="610"/>
      <c r="BO7" s="646">
        <v>42.4</v>
      </c>
      <c r="BP7" s="646"/>
      <c r="BQ7" s="646"/>
      <c r="BR7" s="646"/>
      <c r="BS7" s="647">
        <v>20956</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3114585</v>
      </c>
      <c r="CS7" s="609"/>
      <c r="CT7" s="609"/>
      <c r="CU7" s="609"/>
      <c r="CV7" s="609"/>
      <c r="CW7" s="609"/>
      <c r="CX7" s="609"/>
      <c r="CY7" s="610"/>
      <c r="CZ7" s="646">
        <v>26</v>
      </c>
      <c r="DA7" s="646"/>
      <c r="DB7" s="646"/>
      <c r="DC7" s="646"/>
      <c r="DD7" s="614">
        <v>26883</v>
      </c>
      <c r="DE7" s="609"/>
      <c r="DF7" s="609"/>
      <c r="DG7" s="609"/>
      <c r="DH7" s="609"/>
      <c r="DI7" s="609"/>
      <c r="DJ7" s="609"/>
      <c r="DK7" s="609"/>
      <c r="DL7" s="609"/>
      <c r="DM7" s="609"/>
      <c r="DN7" s="609"/>
      <c r="DO7" s="609"/>
      <c r="DP7" s="610"/>
      <c r="DQ7" s="614">
        <v>1912001</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20753</v>
      </c>
      <c r="S8" s="609"/>
      <c r="T8" s="609"/>
      <c r="U8" s="609"/>
      <c r="V8" s="609"/>
      <c r="W8" s="609"/>
      <c r="X8" s="609"/>
      <c r="Y8" s="610"/>
      <c r="Z8" s="646">
        <v>0.2</v>
      </c>
      <c r="AA8" s="646"/>
      <c r="AB8" s="646"/>
      <c r="AC8" s="646"/>
      <c r="AD8" s="647">
        <v>20753</v>
      </c>
      <c r="AE8" s="647"/>
      <c r="AF8" s="647"/>
      <c r="AG8" s="647"/>
      <c r="AH8" s="647"/>
      <c r="AI8" s="647"/>
      <c r="AJ8" s="647"/>
      <c r="AK8" s="647"/>
      <c r="AL8" s="611">
        <v>0.3</v>
      </c>
      <c r="AM8" s="612"/>
      <c r="AN8" s="612"/>
      <c r="AO8" s="648"/>
      <c r="AP8" s="605" t="s">
        <v>228</v>
      </c>
      <c r="AQ8" s="606"/>
      <c r="AR8" s="606"/>
      <c r="AS8" s="606"/>
      <c r="AT8" s="606"/>
      <c r="AU8" s="606"/>
      <c r="AV8" s="606"/>
      <c r="AW8" s="606"/>
      <c r="AX8" s="606"/>
      <c r="AY8" s="606"/>
      <c r="AZ8" s="606"/>
      <c r="BA8" s="606"/>
      <c r="BB8" s="606"/>
      <c r="BC8" s="606"/>
      <c r="BD8" s="606"/>
      <c r="BE8" s="606"/>
      <c r="BF8" s="607"/>
      <c r="BG8" s="608">
        <v>22695</v>
      </c>
      <c r="BH8" s="609"/>
      <c r="BI8" s="609"/>
      <c r="BJ8" s="609"/>
      <c r="BK8" s="609"/>
      <c r="BL8" s="609"/>
      <c r="BM8" s="609"/>
      <c r="BN8" s="610"/>
      <c r="BO8" s="646">
        <v>1.2</v>
      </c>
      <c r="BP8" s="646"/>
      <c r="BQ8" s="646"/>
      <c r="BR8" s="646"/>
      <c r="BS8" s="647" t="s">
        <v>122</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3654868</v>
      </c>
      <c r="CS8" s="609"/>
      <c r="CT8" s="609"/>
      <c r="CU8" s="609"/>
      <c r="CV8" s="609"/>
      <c r="CW8" s="609"/>
      <c r="CX8" s="609"/>
      <c r="CY8" s="610"/>
      <c r="CZ8" s="646">
        <v>30.5</v>
      </c>
      <c r="DA8" s="646"/>
      <c r="DB8" s="646"/>
      <c r="DC8" s="646"/>
      <c r="DD8" s="614">
        <v>49867</v>
      </c>
      <c r="DE8" s="609"/>
      <c r="DF8" s="609"/>
      <c r="DG8" s="609"/>
      <c r="DH8" s="609"/>
      <c r="DI8" s="609"/>
      <c r="DJ8" s="609"/>
      <c r="DK8" s="609"/>
      <c r="DL8" s="609"/>
      <c r="DM8" s="609"/>
      <c r="DN8" s="609"/>
      <c r="DO8" s="609"/>
      <c r="DP8" s="610"/>
      <c r="DQ8" s="614">
        <v>2101784</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28744</v>
      </c>
      <c r="S9" s="609"/>
      <c r="T9" s="609"/>
      <c r="U9" s="609"/>
      <c r="V9" s="609"/>
      <c r="W9" s="609"/>
      <c r="X9" s="609"/>
      <c r="Y9" s="610"/>
      <c r="Z9" s="646">
        <v>0.2</v>
      </c>
      <c r="AA9" s="646"/>
      <c r="AB9" s="646"/>
      <c r="AC9" s="646"/>
      <c r="AD9" s="647">
        <v>28744</v>
      </c>
      <c r="AE9" s="647"/>
      <c r="AF9" s="647"/>
      <c r="AG9" s="647"/>
      <c r="AH9" s="647"/>
      <c r="AI9" s="647"/>
      <c r="AJ9" s="647"/>
      <c r="AK9" s="647"/>
      <c r="AL9" s="611">
        <v>0.5</v>
      </c>
      <c r="AM9" s="612"/>
      <c r="AN9" s="612"/>
      <c r="AO9" s="648"/>
      <c r="AP9" s="605" t="s">
        <v>231</v>
      </c>
      <c r="AQ9" s="606"/>
      <c r="AR9" s="606"/>
      <c r="AS9" s="606"/>
      <c r="AT9" s="606"/>
      <c r="AU9" s="606"/>
      <c r="AV9" s="606"/>
      <c r="AW9" s="606"/>
      <c r="AX9" s="606"/>
      <c r="AY9" s="606"/>
      <c r="AZ9" s="606"/>
      <c r="BA9" s="606"/>
      <c r="BB9" s="606"/>
      <c r="BC9" s="606"/>
      <c r="BD9" s="606"/>
      <c r="BE9" s="606"/>
      <c r="BF9" s="607"/>
      <c r="BG9" s="608">
        <v>645231</v>
      </c>
      <c r="BH9" s="609"/>
      <c r="BI9" s="609"/>
      <c r="BJ9" s="609"/>
      <c r="BK9" s="609"/>
      <c r="BL9" s="609"/>
      <c r="BM9" s="609"/>
      <c r="BN9" s="610"/>
      <c r="BO9" s="646">
        <v>33.9</v>
      </c>
      <c r="BP9" s="646"/>
      <c r="BQ9" s="646"/>
      <c r="BR9" s="646"/>
      <c r="BS9" s="647" t="s">
        <v>122</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1683122</v>
      </c>
      <c r="CS9" s="609"/>
      <c r="CT9" s="609"/>
      <c r="CU9" s="609"/>
      <c r="CV9" s="609"/>
      <c r="CW9" s="609"/>
      <c r="CX9" s="609"/>
      <c r="CY9" s="610"/>
      <c r="CZ9" s="646">
        <v>14.1</v>
      </c>
      <c r="DA9" s="646"/>
      <c r="DB9" s="646"/>
      <c r="DC9" s="646"/>
      <c r="DD9" s="614">
        <v>178588</v>
      </c>
      <c r="DE9" s="609"/>
      <c r="DF9" s="609"/>
      <c r="DG9" s="609"/>
      <c r="DH9" s="609"/>
      <c r="DI9" s="609"/>
      <c r="DJ9" s="609"/>
      <c r="DK9" s="609"/>
      <c r="DL9" s="609"/>
      <c r="DM9" s="609"/>
      <c r="DN9" s="609"/>
      <c r="DO9" s="609"/>
      <c r="DP9" s="610"/>
      <c r="DQ9" s="614">
        <v>1454877</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57538</v>
      </c>
      <c r="BH10" s="609"/>
      <c r="BI10" s="609"/>
      <c r="BJ10" s="609"/>
      <c r="BK10" s="609"/>
      <c r="BL10" s="609"/>
      <c r="BM10" s="609"/>
      <c r="BN10" s="610"/>
      <c r="BO10" s="646">
        <v>3</v>
      </c>
      <c r="BP10" s="646"/>
      <c r="BQ10" s="646"/>
      <c r="BR10" s="646"/>
      <c r="BS10" s="647" t="s">
        <v>122</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420634</v>
      </c>
      <c r="S11" s="609"/>
      <c r="T11" s="609"/>
      <c r="U11" s="609"/>
      <c r="V11" s="609"/>
      <c r="W11" s="609"/>
      <c r="X11" s="609"/>
      <c r="Y11" s="610"/>
      <c r="Z11" s="611">
        <v>3.4</v>
      </c>
      <c r="AA11" s="612"/>
      <c r="AB11" s="612"/>
      <c r="AC11" s="613"/>
      <c r="AD11" s="614">
        <v>420634</v>
      </c>
      <c r="AE11" s="609"/>
      <c r="AF11" s="609"/>
      <c r="AG11" s="609"/>
      <c r="AH11" s="609"/>
      <c r="AI11" s="609"/>
      <c r="AJ11" s="609"/>
      <c r="AK11" s="610"/>
      <c r="AL11" s="611">
        <v>6.7</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79446</v>
      </c>
      <c r="BH11" s="609"/>
      <c r="BI11" s="609"/>
      <c r="BJ11" s="609"/>
      <c r="BK11" s="609"/>
      <c r="BL11" s="609"/>
      <c r="BM11" s="609"/>
      <c r="BN11" s="610"/>
      <c r="BO11" s="646">
        <v>4.2</v>
      </c>
      <c r="BP11" s="646"/>
      <c r="BQ11" s="646"/>
      <c r="BR11" s="646"/>
      <c r="BS11" s="647">
        <v>20956</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381986</v>
      </c>
      <c r="CS11" s="609"/>
      <c r="CT11" s="609"/>
      <c r="CU11" s="609"/>
      <c r="CV11" s="609"/>
      <c r="CW11" s="609"/>
      <c r="CX11" s="609"/>
      <c r="CY11" s="610"/>
      <c r="CZ11" s="646">
        <v>3.2</v>
      </c>
      <c r="DA11" s="646"/>
      <c r="DB11" s="646"/>
      <c r="DC11" s="646"/>
      <c r="DD11" s="614">
        <v>120657</v>
      </c>
      <c r="DE11" s="609"/>
      <c r="DF11" s="609"/>
      <c r="DG11" s="609"/>
      <c r="DH11" s="609"/>
      <c r="DI11" s="609"/>
      <c r="DJ11" s="609"/>
      <c r="DK11" s="609"/>
      <c r="DL11" s="609"/>
      <c r="DM11" s="609"/>
      <c r="DN11" s="609"/>
      <c r="DO11" s="609"/>
      <c r="DP11" s="610"/>
      <c r="DQ11" s="614">
        <v>237636</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774786</v>
      </c>
      <c r="BH12" s="609"/>
      <c r="BI12" s="609"/>
      <c r="BJ12" s="609"/>
      <c r="BK12" s="609"/>
      <c r="BL12" s="609"/>
      <c r="BM12" s="609"/>
      <c r="BN12" s="610"/>
      <c r="BO12" s="646">
        <v>40.799999999999997</v>
      </c>
      <c r="BP12" s="646"/>
      <c r="BQ12" s="646"/>
      <c r="BR12" s="646"/>
      <c r="BS12" s="647" t="s">
        <v>122</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150973</v>
      </c>
      <c r="CS12" s="609"/>
      <c r="CT12" s="609"/>
      <c r="CU12" s="609"/>
      <c r="CV12" s="609"/>
      <c r="CW12" s="609"/>
      <c r="CX12" s="609"/>
      <c r="CY12" s="610"/>
      <c r="CZ12" s="646">
        <v>1.3</v>
      </c>
      <c r="DA12" s="646"/>
      <c r="DB12" s="646"/>
      <c r="DC12" s="646"/>
      <c r="DD12" s="614">
        <v>8220</v>
      </c>
      <c r="DE12" s="609"/>
      <c r="DF12" s="609"/>
      <c r="DG12" s="609"/>
      <c r="DH12" s="609"/>
      <c r="DI12" s="609"/>
      <c r="DJ12" s="609"/>
      <c r="DK12" s="609"/>
      <c r="DL12" s="609"/>
      <c r="DM12" s="609"/>
      <c r="DN12" s="609"/>
      <c r="DO12" s="609"/>
      <c r="DP12" s="610"/>
      <c r="DQ12" s="614">
        <v>114213</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767457</v>
      </c>
      <c r="BH13" s="609"/>
      <c r="BI13" s="609"/>
      <c r="BJ13" s="609"/>
      <c r="BK13" s="609"/>
      <c r="BL13" s="609"/>
      <c r="BM13" s="609"/>
      <c r="BN13" s="610"/>
      <c r="BO13" s="646">
        <v>40.4</v>
      </c>
      <c r="BP13" s="646"/>
      <c r="BQ13" s="646"/>
      <c r="BR13" s="646"/>
      <c r="BS13" s="647" t="s">
        <v>122</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343620</v>
      </c>
      <c r="CS13" s="609"/>
      <c r="CT13" s="609"/>
      <c r="CU13" s="609"/>
      <c r="CV13" s="609"/>
      <c r="CW13" s="609"/>
      <c r="CX13" s="609"/>
      <c r="CY13" s="610"/>
      <c r="CZ13" s="646">
        <v>2.9</v>
      </c>
      <c r="DA13" s="646"/>
      <c r="DB13" s="646"/>
      <c r="DC13" s="646"/>
      <c r="DD13" s="614">
        <v>160368</v>
      </c>
      <c r="DE13" s="609"/>
      <c r="DF13" s="609"/>
      <c r="DG13" s="609"/>
      <c r="DH13" s="609"/>
      <c r="DI13" s="609"/>
      <c r="DJ13" s="609"/>
      <c r="DK13" s="609"/>
      <c r="DL13" s="609"/>
      <c r="DM13" s="609"/>
      <c r="DN13" s="609"/>
      <c r="DO13" s="609"/>
      <c r="DP13" s="610"/>
      <c r="DQ13" s="614">
        <v>147923</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64796</v>
      </c>
      <c r="BH14" s="609"/>
      <c r="BI14" s="609"/>
      <c r="BJ14" s="609"/>
      <c r="BK14" s="609"/>
      <c r="BL14" s="609"/>
      <c r="BM14" s="609"/>
      <c r="BN14" s="610"/>
      <c r="BO14" s="646">
        <v>3.4</v>
      </c>
      <c r="BP14" s="646"/>
      <c r="BQ14" s="646"/>
      <c r="BR14" s="646"/>
      <c r="BS14" s="647" t="s">
        <v>122</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549088</v>
      </c>
      <c r="CS14" s="609"/>
      <c r="CT14" s="609"/>
      <c r="CU14" s="609"/>
      <c r="CV14" s="609"/>
      <c r="CW14" s="609"/>
      <c r="CX14" s="609"/>
      <c r="CY14" s="610"/>
      <c r="CZ14" s="646">
        <v>4.5999999999999996</v>
      </c>
      <c r="DA14" s="646"/>
      <c r="DB14" s="646"/>
      <c r="DC14" s="646"/>
      <c r="DD14" s="614">
        <v>11409</v>
      </c>
      <c r="DE14" s="609"/>
      <c r="DF14" s="609"/>
      <c r="DG14" s="609"/>
      <c r="DH14" s="609"/>
      <c r="DI14" s="609"/>
      <c r="DJ14" s="609"/>
      <c r="DK14" s="609"/>
      <c r="DL14" s="609"/>
      <c r="DM14" s="609"/>
      <c r="DN14" s="609"/>
      <c r="DO14" s="609"/>
      <c r="DP14" s="610"/>
      <c r="DQ14" s="614">
        <v>526484</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8597</v>
      </c>
      <c r="S15" s="609"/>
      <c r="T15" s="609"/>
      <c r="U15" s="609"/>
      <c r="V15" s="609"/>
      <c r="W15" s="609"/>
      <c r="X15" s="609"/>
      <c r="Y15" s="610"/>
      <c r="Z15" s="646">
        <v>0.1</v>
      </c>
      <c r="AA15" s="646"/>
      <c r="AB15" s="646"/>
      <c r="AC15" s="646"/>
      <c r="AD15" s="647">
        <v>8597</v>
      </c>
      <c r="AE15" s="647"/>
      <c r="AF15" s="647"/>
      <c r="AG15" s="647"/>
      <c r="AH15" s="647"/>
      <c r="AI15" s="647"/>
      <c r="AJ15" s="647"/>
      <c r="AK15" s="647"/>
      <c r="AL15" s="611">
        <v>0.1</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145001</v>
      </c>
      <c r="BH15" s="609"/>
      <c r="BI15" s="609"/>
      <c r="BJ15" s="609"/>
      <c r="BK15" s="609"/>
      <c r="BL15" s="609"/>
      <c r="BM15" s="609"/>
      <c r="BN15" s="610"/>
      <c r="BO15" s="646">
        <v>7.6</v>
      </c>
      <c r="BP15" s="646"/>
      <c r="BQ15" s="646"/>
      <c r="BR15" s="646"/>
      <c r="BS15" s="647" t="s">
        <v>122</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1029150</v>
      </c>
      <c r="CS15" s="609"/>
      <c r="CT15" s="609"/>
      <c r="CU15" s="609"/>
      <c r="CV15" s="609"/>
      <c r="CW15" s="609"/>
      <c r="CX15" s="609"/>
      <c r="CY15" s="610"/>
      <c r="CZ15" s="646">
        <v>8.6</v>
      </c>
      <c r="DA15" s="646"/>
      <c r="DB15" s="646"/>
      <c r="DC15" s="646"/>
      <c r="DD15" s="614">
        <v>311047</v>
      </c>
      <c r="DE15" s="609"/>
      <c r="DF15" s="609"/>
      <c r="DG15" s="609"/>
      <c r="DH15" s="609"/>
      <c r="DI15" s="609"/>
      <c r="DJ15" s="609"/>
      <c r="DK15" s="609"/>
      <c r="DL15" s="609"/>
      <c r="DM15" s="609"/>
      <c r="DN15" s="609"/>
      <c r="DO15" s="609"/>
      <c r="DP15" s="610"/>
      <c r="DQ15" s="614">
        <v>522057</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49480</v>
      </c>
      <c r="S16" s="609"/>
      <c r="T16" s="609"/>
      <c r="U16" s="609"/>
      <c r="V16" s="609"/>
      <c r="W16" s="609"/>
      <c r="X16" s="609"/>
      <c r="Y16" s="610"/>
      <c r="Z16" s="646">
        <v>0.4</v>
      </c>
      <c r="AA16" s="646"/>
      <c r="AB16" s="646"/>
      <c r="AC16" s="646"/>
      <c r="AD16" s="647">
        <v>49480</v>
      </c>
      <c r="AE16" s="647"/>
      <c r="AF16" s="647"/>
      <c r="AG16" s="647"/>
      <c r="AH16" s="647"/>
      <c r="AI16" s="647"/>
      <c r="AJ16" s="647"/>
      <c r="AK16" s="647"/>
      <c r="AL16" s="611">
        <v>0.8</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67062</v>
      </c>
      <c r="S17" s="609"/>
      <c r="T17" s="609"/>
      <c r="U17" s="609"/>
      <c r="V17" s="609"/>
      <c r="W17" s="609"/>
      <c r="X17" s="609"/>
      <c r="Y17" s="610"/>
      <c r="Z17" s="646">
        <v>0.5</v>
      </c>
      <c r="AA17" s="646"/>
      <c r="AB17" s="646"/>
      <c r="AC17" s="646"/>
      <c r="AD17" s="647">
        <v>67062</v>
      </c>
      <c r="AE17" s="647"/>
      <c r="AF17" s="647"/>
      <c r="AG17" s="647"/>
      <c r="AH17" s="647"/>
      <c r="AI17" s="647"/>
      <c r="AJ17" s="647"/>
      <c r="AK17" s="647"/>
      <c r="AL17" s="611">
        <v>1.1000000000000001</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976956</v>
      </c>
      <c r="CS17" s="609"/>
      <c r="CT17" s="609"/>
      <c r="CU17" s="609"/>
      <c r="CV17" s="609"/>
      <c r="CW17" s="609"/>
      <c r="CX17" s="609"/>
      <c r="CY17" s="610"/>
      <c r="CZ17" s="646">
        <v>8.1999999999999993</v>
      </c>
      <c r="DA17" s="646"/>
      <c r="DB17" s="646"/>
      <c r="DC17" s="646"/>
      <c r="DD17" s="614" t="s">
        <v>122</v>
      </c>
      <c r="DE17" s="609"/>
      <c r="DF17" s="609"/>
      <c r="DG17" s="609"/>
      <c r="DH17" s="609"/>
      <c r="DI17" s="609"/>
      <c r="DJ17" s="609"/>
      <c r="DK17" s="609"/>
      <c r="DL17" s="609"/>
      <c r="DM17" s="609"/>
      <c r="DN17" s="609"/>
      <c r="DO17" s="609"/>
      <c r="DP17" s="610"/>
      <c r="DQ17" s="614">
        <v>976956</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8039</v>
      </c>
      <c r="S18" s="609"/>
      <c r="T18" s="609"/>
      <c r="U18" s="609"/>
      <c r="V18" s="609"/>
      <c r="W18" s="609"/>
      <c r="X18" s="609"/>
      <c r="Y18" s="610"/>
      <c r="Z18" s="646">
        <v>0.1</v>
      </c>
      <c r="AA18" s="646"/>
      <c r="AB18" s="646"/>
      <c r="AC18" s="646"/>
      <c r="AD18" s="647">
        <v>8039</v>
      </c>
      <c r="AE18" s="647"/>
      <c r="AF18" s="647"/>
      <c r="AG18" s="647"/>
      <c r="AH18" s="647"/>
      <c r="AI18" s="647"/>
      <c r="AJ18" s="647"/>
      <c r="AK18" s="647"/>
      <c r="AL18" s="611">
        <v>0.1</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58998</v>
      </c>
      <c r="S19" s="609"/>
      <c r="T19" s="609"/>
      <c r="U19" s="609"/>
      <c r="V19" s="609"/>
      <c r="W19" s="609"/>
      <c r="X19" s="609"/>
      <c r="Y19" s="610"/>
      <c r="Z19" s="646">
        <v>0.5</v>
      </c>
      <c r="AA19" s="646"/>
      <c r="AB19" s="646"/>
      <c r="AC19" s="646"/>
      <c r="AD19" s="647">
        <v>58998</v>
      </c>
      <c r="AE19" s="647"/>
      <c r="AF19" s="647"/>
      <c r="AG19" s="647"/>
      <c r="AH19" s="647"/>
      <c r="AI19" s="647"/>
      <c r="AJ19" s="647"/>
      <c r="AK19" s="647"/>
      <c r="AL19" s="611">
        <v>0.9</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111082</v>
      </c>
      <c r="BH19" s="609"/>
      <c r="BI19" s="609"/>
      <c r="BJ19" s="609"/>
      <c r="BK19" s="609"/>
      <c r="BL19" s="609"/>
      <c r="BM19" s="609"/>
      <c r="BN19" s="610"/>
      <c r="BO19" s="646">
        <v>5.8</v>
      </c>
      <c r="BP19" s="646"/>
      <c r="BQ19" s="646"/>
      <c r="BR19" s="646"/>
      <c r="BS19" s="647" t="s">
        <v>122</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263</v>
      </c>
      <c r="C20" s="684"/>
      <c r="D20" s="684"/>
      <c r="E20" s="684"/>
      <c r="F20" s="684"/>
      <c r="G20" s="684"/>
      <c r="H20" s="684"/>
      <c r="I20" s="684"/>
      <c r="J20" s="684"/>
      <c r="K20" s="684"/>
      <c r="L20" s="684"/>
      <c r="M20" s="684"/>
      <c r="N20" s="684"/>
      <c r="O20" s="684"/>
      <c r="P20" s="684"/>
      <c r="Q20" s="685"/>
      <c r="R20" s="608">
        <v>25</v>
      </c>
      <c r="S20" s="609"/>
      <c r="T20" s="609"/>
      <c r="U20" s="609"/>
      <c r="V20" s="609"/>
      <c r="W20" s="609"/>
      <c r="X20" s="609"/>
      <c r="Y20" s="610"/>
      <c r="Z20" s="646">
        <v>0</v>
      </c>
      <c r="AA20" s="646"/>
      <c r="AB20" s="646"/>
      <c r="AC20" s="646"/>
      <c r="AD20" s="647">
        <v>25</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111082</v>
      </c>
      <c r="BH20" s="609"/>
      <c r="BI20" s="609"/>
      <c r="BJ20" s="609"/>
      <c r="BK20" s="609"/>
      <c r="BL20" s="609"/>
      <c r="BM20" s="609"/>
      <c r="BN20" s="610"/>
      <c r="BO20" s="646">
        <v>5.8</v>
      </c>
      <c r="BP20" s="646"/>
      <c r="BQ20" s="646"/>
      <c r="BR20" s="646"/>
      <c r="BS20" s="647" t="s">
        <v>122</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11966456</v>
      </c>
      <c r="CS20" s="609"/>
      <c r="CT20" s="609"/>
      <c r="CU20" s="609"/>
      <c r="CV20" s="609"/>
      <c r="CW20" s="609"/>
      <c r="CX20" s="609"/>
      <c r="CY20" s="610"/>
      <c r="CZ20" s="646">
        <v>100</v>
      </c>
      <c r="DA20" s="646"/>
      <c r="DB20" s="646"/>
      <c r="DC20" s="646"/>
      <c r="DD20" s="614">
        <v>867039</v>
      </c>
      <c r="DE20" s="609"/>
      <c r="DF20" s="609"/>
      <c r="DG20" s="609"/>
      <c r="DH20" s="609"/>
      <c r="DI20" s="609"/>
      <c r="DJ20" s="609"/>
      <c r="DK20" s="609"/>
      <c r="DL20" s="609"/>
      <c r="DM20" s="609"/>
      <c r="DN20" s="609"/>
      <c r="DO20" s="609"/>
      <c r="DP20" s="610"/>
      <c r="DQ20" s="614">
        <v>8076039</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4375603</v>
      </c>
      <c r="S21" s="609"/>
      <c r="T21" s="609"/>
      <c r="U21" s="609"/>
      <c r="V21" s="609"/>
      <c r="W21" s="609"/>
      <c r="X21" s="609"/>
      <c r="Y21" s="610"/>
      <c r="Z21" s="646">
        <v>35.6</v>
      </c>
      <c r="AA21" s="646"/>
      <c r="AB21" s="646"/>
      <c r="AC21" s="646"/>
      <c r="AD21" s="647">
        <v>3782874</v>
      </c>
      <c r="AE21" s="647"/>
      <c r="AF21" s="647"/>
      <c r="AG21" s="647"/>
      <c r="AH21" s="647"/>
      <c r="AI21" s="647"/>
      <c r="AJ21" s="647"/>
      <c r="AK21" s="647"/>
      <c r="AL21" s="611">
        <v>60.2</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3782874</v>
      </c>
      <c r="S22" s="609"/>
      <c r="T22" s="609"/>
      <c r="U22" s="609"/>
      <c r="V22" s="609"/>
      <c r="W22" s="609"/>
      <c r="X22" s="609"/>
      <c r="Y22" s="610"/>
      <c r="Z22" s="646">
        <v>30.8</v>
      </c>
      <c r="AA22" s="646"/>
      <c r="AB22" s="646"/>
      <c r="AC22" s="646"/>
      <c r="AD22" s="647">
        <v>3782874</v>
      </c>
      <c r="AE22" s="647"/>
      <c r="AF22" s="647"/>
      <c r="AG22" s="647"/>
      <c r="AH22" s="647"/>
      <c r="AI22" s="647"/>
      <c r="AJ22" s="647"/>
      <c r="AK22" s="647"/>
      <c r="AL22" s="611">
        <v>60.2</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270</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05" t="s">
        <v>271</v>
      </c>
      <c r="C23" s="606"/>
      <c r="D23" s="606"/>
      <c r="E23" s="606"/>
      <c r="F23" s="606"/>
      <c r="G23" s="606"/>
      <c r="H23" s="606"/>
      <c r="I23" s="606"/>
      <c r="J23" s="606"/>
      <c r="K23" s="606"/>
      <c r="L23" s="606"/>
      <c r="M23" s="606"/>
      <c r="N23" s="606"/>
      <c r="O23" s="606"/>
      <c r="P23" s="606"/>
      <c r="Q23" s="607"/>
      <c r="R23" s="608">
        <v>592729</v>
      </c>
      <c r="S23" s="609"/>
      <c r="T23" s="609"/>
      <c r="U23" s="609"/>
      <c r="V23" s="609"/>
      <c r="W23" s="609"/>
      <c r="X23" s="609"/>
      <c r="Y23" s="610"/>
      <c r="Z23" s="646">
        <v>4.8</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v>111082</v>
      </c>
      <c r="BH23" s="609"/>
      <c r="BI23" s="609"/>
      <c r="BJ23" s="609"/>
      <c r="BK23" s="609"/>
      <c r="BL23" s="609"/>
      <c r="BM23" s="609"/>
      <c r="BN23" s="610"/>
      <c r="BO23" s="646">
        <v>5.8</v>
      </c>
      <c r="BP23" s="646"/>
      <c r="BQ23" s="646"/>
      <c r="BR23" s="646"/>
      <c r="BS23" s="647" t="s">
        <v>122</v>
      </c>
      <c r="BT23" s="647"/>
      <c r="BU23" s="647"/>
      <c r="BV23" s="647"/>
      <c r="BW23" s="647"/>
      <c r="BX23" s="647"/>
      <c r="BY23" s="647"/>
      <c r="BZ23" s="647"/>
      <c r="CA23" s="647"/>
      <c r="CB23" s="682"/>
      <c r="CD23" s="666" t="s">
        <v>212</v>
      </c>
      <c r="CE23" s="667"/>
      <c r="CF23" s="667"/>
      <c r="CG23" s="667"/>
      <c r="CH23" s="667"/>
      <c r="CI23" s="667"/>
      <c r="CJ23" s="667"/>
      <c r="CK23" s="667"/>
      <c r="CL23" s="667"/>
      <c r="CM23" s="667"/>
      <c r="CN23" s="667"/>
      <c r="CO23" s="667"/>
      <c r="CP23" s="667"/>
      <c r="CQ23" s="668"/>
      <c r="CR23" s="666" t="s">
        <v>273</v>
      </c>
      <c r="CS23" s="667"/>
      <c r="CT23" s="667"/>
      <c r="CU23" s="667"/>
      <c r="CV23" s="667"/>
      <c r="CW23" s="667"/>
      <c r="CX23" s="667"/>
      <c r="CY23" s="668"/>
      <c r="CZ23" s="666" t="s">
        <v>274</v>
      </c>
      <c r="DA23" s="667"/>
      <c r="DB23" s="667"/>
      <c r="DC23" s="668"/>
      <c r="DD23" s="666" t="s">
        <v>275</v>
      </c>
      <c r="DE23" s="667"/>
      <c r="DF23" s="667"/>
      <c r="DG23" s="667"/>
      <c r="DH23" s="667"/>
      <c r="DI23" s="667"/>
      <c r="DJ23" s="667"/>
      <c r="DK23" s="668"/>
      <c r="DL23" s="698" t="s">
        <v>276</v>
      </c>
      <c r="DM23" s="699"/>
      <c r="DN23" s="699"/>
      <c r="DO23" s="699"/>
      <c r="DP23" s="699"/>
      <c r="DQ23" s="699"/>
      <c r="DR23" s="699"/>
      <c r="DS23" s="699"/>
      <c r="DT23" s="699"/>
      <c r="DU23" s="699"/>
      <c r="DV23" s="700"/>
      <c r="DW23" s="666" t="s">
        <v>277</v>
      </c>
      <c r="DX23" s="667"/>
      <c r="DY23" s="667"/>
      <c r="DZ23" s="667"/>
      <c r="EA23" s="667"/>
      <c r="EB23" s="667"/>
      <c r="EC23" s="668"/>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280</v>
      </c>
      <c r="CE24" s="664"/>
      <c r="CF24" s="664"/>
      <c r="CG24" s="664"/>
      <c r="CH24" s="664"/>
      <c r="CI24" s="664"/>
      <c r="CJ24" s="664"/>
      <c r="CK24" s="664"/>
      <c r="CL24" s="664"/>
      <c r="CM24" s="664"/>
      <c r="CN24" s="664"/>
      <c r="CO24" s="664"/>
      <c r="CP24" s="664"/>
      <c r="CQ24" s="665"/>
      <c r="CR24" s="660">
        <v>4657759</v>
      </c>
      <c r="CS24" s="661"/>
      <c r="CT24" s="661"/>
      <c r="CU24" s="661"/>
      <c r="CV24" s="661"/>
      <c r="CW24" s="661"/>
      <c r="CX24" s="661"/>
      <c r="CY24" s="689"/>
      <c r="CZ24" s="690">
        <v>38.9</v>
      </c>
      <c r="DA24" s="672"/>
      <c r="DB24" s="672"/>
      <c r="DC24" s="692"/>
      <c r="DD24" s="688">
        <v>3356393</v>
      </c>
      <c r="DE24" s="661"/>
      <c r="DF24" s="661"/>
      <c r="DG24" s="661"/>
      <c r="DH24" s="661"/>
      <c r="DI24" s="661"/>
      <c r="DJ24" s="661"/>
      <c r="DK24" s="689"/>
      <c r="DL24" s="688">
        <v>3094043</v>
      </c>
      <c r="DM24" s="661"/>
      <c r="DN24" s="661"/>
      <c r="DO24" s="661"/>
      <c r="DP24" s="661"/>
      <c r="DQ24" s="661"/>
      <c r="DR24" s="661"/>
      <c r="DS24" s="661"/>
      <c r="DT24" s="661"/>
      <c r="DU24" s="661"/>
      <c r="DV24" s="689"/>
      <c r="DW24" s="690">
        <v>49.1</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6969738</v>
      </c>
      <c r="S25" s="609"/>
      <c r="T25" s="609"/>
      <c r="U25" s="609"/>
      <c r="V25" s="609"/>
      <c r="W25" s="609"/>
      <c r="X25" s="609"/>
      <c r="Y25" s="610"/>
      <c r="Z25" s="646">
        <v>56.7</v>
      </c>
      <c r="AA25" s="646"/>
      <c r="AB25" s="646"/>
      <c r="AC25" s="646"/>
      <c r="AD25" s="647">
        <v>6265927</v>
      </c>
      <c r="AE25" s="647"/>
      <c r="AF25" s="647"/>
      <c r="AG25" s="647"/>
      <c r="AH25" s="647"/>
      <c r="AI25" s="647"/>
      <c r="AJ25" s="647"/>
      <c r="AK25" s="647"/>
      <c r="AL25" s="611">
        <v>99.7</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1745816</v>
      </c>
      <c r="CS25" s="621"/>
      <c r="CT25" s="621"/>
      <c r="CU25" s="621"/>
      <c r="CV25" s="621"/>
      <c r="CW25" s="621"/>
      <c r="CX25" s="621"/>
      <c r="CY25" s="622"/>
      <c r="CZ25" s="611">
        <v>14.6</v>
      </c>
      <c r="DA25" s="623"/>
      <c r="DB25" s="623"/>
      <c r="DC25" s="624"/>
      <c r="DD25" s="614">
        <v>1670588</v>
      </c>
      <c r="DE25" s="621"/>
      <c r="DF25" s="621"/>
      <c r="DG25" s="621"/>
      <c r="DH25" s="621"/>
      <c r="DI25" s="621"/>
      <c r="DJ25" s="621"/>
      <c r="DK25" s="622"/>
      <c r="DL25" s="614">
        <v>1626698</v>
      </c>
      <c r="DM25" s="621"/>
      <c r="DN25" s="621"/>
      <c r="DO25" s="621"/>
      <c r="DP25" s="621"/>
      <c r="DQ25" s="621"/>
      <c r="DR25" s="621"/>
      <c r="DS25" s="621"/>
      <c r="DT25" s="621"/>
      <c r="DU25" s="621"/>
      <c r="DV25" s="622"/>
      <c r="DW25" s="611">
        <v>25.8</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1020</v>
      </c>
      <c r="S26" s="609"/>
      <c r="T26" s="609"/>
      <c r="U26" s="609"/>
      <c r="V26" s="609"/>
      <c r="W26" s="609"/>
      <c r="X26" s="609"/>
      <c r="Y26" s="610"/>
      <c r="Z26" s="646">
        <v>0</v>
      </c>
      <c r="AA26" s="646"/>
      <c r="AB26" s="646"/>
      <c r="AC26" s="646"/>
      <c r="AD26" s="647">
        <v>1020</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1035654</v>
      </c>
      <c r="CS26" s="609"/>
      <c r="CT26" s="609"/>
      <c r="CU26" s="609"/>
      <c r="CV26" s="609"/>
      <c r="CW26" s="609"/>
      <c r="CX26" s="609"/>
      <c r="CY26" s="610"/>
      <c r="CZ26" s="611">
        <v>8.6999999999999993</v>
      </c>
      <c r="DA26" s="623"/>
      <c r="DB26" s="623"/>
      <c r="DC26" s="624"/>
      <c r="DD26" s="614">
        <v>983028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118226</v>
      </c>
      <c r="S27" s="609"/>
      <c r="T27" s="609"/>
      <c r="U27" s="609"/>
      <c r="V27" s="609"/>
      <c r="W27" s="609"/>
      <c r="X27" s="609"/>
      <c r="Y27" s="610"/>
      <c r="Z27" s="646">
        <v>1</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1900575</v>
      </c>
      <c r="BH27" s="609"/>
      <c r="BI27" s="609"/>
      <c r="BJ27" s="609"/>
      <c r="BK27" s="609"/>
      <c r="BL27" s="609"/>
      <c r="BM27" s="609"/>
      <c r="BN27" s="610"/>
      <c r="BO27" s="646">
        <v>100</v>
      </c>
      <c r="BP27" s="646"/>
      <c r="BQ27" s="646"/>
      <c r="BR27" s="646"/>
      <c r="BS27" s="647">
        <v>20956</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1934987</v>
      </c>
      <c r="CS27" s="621"/>
      <c r="CT27" s="621"/>
      <c r="CU27" s="621"/>
      <c r="CV27" s="621"/>
      <c r="CW27" s="621"/>
      <c r="CX27" s="621"/>
      <c r="CY27" s="622"/>
      <c r="CZ27" s="611">
        <v>16.2</v>
      </c>
      <c r="DA27" s="623"/>
      <c r="DB27" s="623"/>
      <c r="DC27" s="624"/>
      <c r="DD27" s="614">
        <v>708849</v>
      </c>
      <c r="DE27" s="621"/>
      <c r="DF27" s="621"/>
      <c r="DG27" s="621"/>
      <c r="DH27" s="621"/>
      <c r="DI27" s="621"/>
      <c r="DJ27" s="621"/>
      <c r="DK27" s="622"/>
      <c r="DL27" s="614">
        <v>490389</v>
      </c>
      <c r="DM27" s="621"/>
      <c r="DN27" s="621"/>
      <c r="DO27" s="621"/>
      <c r="DP27" s="621"/>
      <c r="DQ27" s="621"/>
      <c r="DR27" s="621"/>
      <c r="DS27" s="621"/>
      <c r="DT27" s="621"/>
      <c r="DU27" s="621"/>
      <c r="DV27" s="622"/>
      <c r="DW27" s="611">
        <v>7.8</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34970</v>
      </c>
      <c r="S28" s="609"/>
      <c r="T28" s="609"/>
      <c r="U28" s="609"/>
      <c r="V28" s="609"/>
      <c r="W28" s="609"/>
      <c r="X28" s="609"/>
      <c r="Y28" s="610"/>
      <c r="Z28" s="646">
        <v>0.3</v>
      </c>
      <c r="AA28" s="646"/>
      <c r="AB28" s="646"/>
      <c r="AC28" s="646"/>
      <c r="AD28" s="647">
        <v>1207</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976956</v>
      </c>
      <c r="CS28" s="609"/>
      <c r="CT28" s="609"/>
      <c r="CU28" s="609"/>
      <c r="CV28" s="609"/>
      <c r="CW28" s="609"/>
      <c r="CX28" s="609"/>
      <c r="CY28" s="610"/>
      <c r="CZ28" s="611">
        <v>8.1999999999999993</v>
      </c>
      <c r="DA28" s="623"/>
      <c r="DB28" s="623"/>
      <c r="DC28" s="624"/>
      <c r="DD28" s="614">
        <v>976956</v>
      </c>
      <c r="DE28" s="609"/>
      <c r="DF28" s="609"/>
      <c r="DG28" s="609"/>
      <c r="DH28" s="609"/>
      <c r="DI28" s="609"/>
      <c r="DJ28" s="609"/>
      <c r="DK28" s="610"/>
      <c r="DL28" s="614">
        <v>976956</v>
      </c>
      <c r="DM28" s="609"/>
      <c r="DN28" s="609"/>
      <c r="DO28" s="609"/>
      <c r="DP28" s="609"/>
      <c r="DQ28" s="609"/>
      <c r="DR28" s="609"/>
      <c r="DS28" s="609"/>
      <c r="DT28" s="609"/>
      <c r="DU28" s="609"/>
      <c r="DV28" s="610"/>
      <c r="DW28" s="611">
        <v>15.5</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72460</v>
      </c>
      <c r="S29" s="609"/>
      <c r="T29" s="609"/>
      <c r="U29" s="609"/>
      <c r="V29" s="609"/>
      <c r="W29" s="609"/>
      <c r="X29" s="609"/>
      <c r="Y29" s="610"/>
      <c r="Z29" s="646">
        <v>0.6</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976956</v>
      </c>
      <c r="CS29" s="621"/>
      <c r="CT29" s="621"/>
      <c r="CU29" s="621"/>
      <c r="CV29" s="621"/>
      <c r="CW29" s="621"/>
      <c r="CX29" s="621"/>
      <c r="CY29" s="622"/>
      <c r="CZ29" s="611">
        <v>8.1999999999999993</v>
      </c>
      <c r="DA29" s="623"/>
      <c r="DB29" s="623"/>
      <c r="DC29" s="624"/>
      <c r="DD29" s="614">
        <v>976956</v>
      </c>
      <c r="DE29" s="621"/>
      <c r="DF29" s="621"/>
      <c r="DG29" s="621"/>
      <c r="DH29" s="621"/>
      <c r="DI29" s="621"/>
      <c r="DJ29" s="621"/>
      <c r="DK29" s="622"/>
      <c r="DL29" s="614">
        <v>976956</v>
      </c>
      <c r="DM29" s="621"/>
      <c r="DN29" s="621"/>
      <c r="DO29" s="621"/>
      <c r="DP29" s="621"/>
      <c r="DQ29" s="621"/>
      <c r="DR29" s="621"/>
      <c r="DS29" s="621"/>
      <c r="DT29" s="621"/>
      <c r="DU29" s="621"/>
      <c r="DV29" s="622"/>
      <c r="DW29" s="611">
        <v>15.5</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1378422</v>
      </c>
      <c r="S30" s="609"/>
      <c r="T30" s="609"/>
      <c r="U30" s="609"/>
      <c r="V30" s="609"/>
      <c r="W30" s="609"/>
      <c r="X30" s="609"/>
      <c r="Y30" s="610"/>
      <c r="Z30" s="646">
        <v>11.2</v>
      </c>
      <c r="AA30" s="646"/>
      <c r="AB30" s="646"/>
      <c r="AC30" s="646"/>
      <c r="AD30" s="647" t="s">
        <v>122</v>
      </c>
      <c r="AE30" s="647"/>
      <c r="AF30" s="647"/>
      <c r="AG30" s="647"/>
      <c r="AH30" s="647"/>
      <c r="AI30" s="647"/>
      <c r="AJ30" s="647"/>
      <c r="AK30" s="647"/>
      <c r="AL30" s="611" t="s">
        <v>122</v>
      </c>
      <c r="AM30" s="612"/>
      <c r="AN30" s="612"/>
      <c r="AO30" s="648"/>
      <c r="AP30" s="666" t="s">
        <v>212</v>
      </c>
      <c r="AQ30" s="667"/>
      <c r="AR30" s="667"/>
      <c r="AS30" s="667"/>
      <c r="AT30" s="667"/>
      <c r="AU30" s="667"/>
      <c r="AV30" s="667"/>
      <c r="AW30" s="667"/>
      <c r="AX30" s="667"/>
      <c r="AY30" s="667"/>
      <c r="AZ30" s="667"/>
      <c r="BA30" s="667"/>
      <c r="BB30" s="667"/>
      <c r="BC30" s="667"/>
      <c r="BD30" s="667"/>
      <c r="BE30" s="667"/>
      <c r="BF30" s="668"/>
      <c r="BG30" s="666" t="s">
        <v>295</v>
      </c>
      <c r="BH30" s="680"/>
      <c r="BI30" s="680"/>
      <c r="BJ30" s="680"/>
      <c r="BK30" s="680"/>
      <c r="BL30" s="680"/>
      <c r="BM30" s="680"/>
      <c r="BN30" s="680"/>
      <c r="BO30" s="680"/>
      <c r="BP30" s="680"/>
      <c r="BQ30" s="681"/>
      <c r="BR30" s="666"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949993</v>
      </c>
      <c r="CS30" s="609"/>
      <c r="CT30" s="609"/>
      <c r="CU30" s="609"/>
      <c r="CV30" s="609"/>
      <c r="CW30" s="609"/>
      <c r="CX30" s="609"/>
      <c r="CY30" s="610"/>
      <c r="CZ30" s="611">
        <v>7.9</v>
      </c>
      <c r="DA30" s="623"/>
      <c r="DB30" s="623"/>
      <c r="DC30" s="624"/>
      <c r="DD30" s="614">
        <v>949993</v>
      </c>
      <c r="DE30" s="609"/>
      <c r="DF30" s="609"/>
      <c r="DG30" s="609"/>
      <c r="DH30" s="609"/>
      <c r="DI30" s="609"/>
      <c r="DJ30" s="609"/>
      <c r="DK30" s="610"/>
      <c r="DL30" s="614">
        <v>949993</v>
      </c>
      <c r="DM30" s="609"/>
      <c r="DN30" s="609"/>
      <c r="DO30" s="609"/>
      <c r="DP30" s="609"/>
      <c r="DQ30" s="609"/>
      <c r="DR30" s="609"/>
      <c r="DS30" s="609"/>
      <c r="DT30" s="609"/>
      <c r="DU30" s="609"/>
      <c r="DV30" s="610"/>
      <c r="DW30" s="611">
        <v>15.1</v>
      </c>
      <c r="DX30" s="623"/>
      <c r="DY30" s="623"/>
      <c r="DZ30" s="623"/>
      <c r="EA30" s="623"/>
      <c r="EB30" s="623"/>
      <c r="EC30" s="635"/>
    </row>
    <row r="31" spans="2:133" ht="11.25" customHeight="1" x14ac:dyDescent="0.15">
      <c r="B31" s="683" t="s">
        <v>298</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299</v>
      </c>
      <c r="AQ31" s="675"/>
      <c r="AR31" s="675"/>
      <c r="AS31" s="675"/>
      <c r="AT31" s="676" t="s">
        <v>300</v>
      </c>
      <c r="AU31" s="200"/>
      <c r="AV31" s="200"/>
      <c r="AW31" s="200"/>
      <c r="AX31" s="663" t="s">
        <v>178</v>
      </c>
      <c r="AY31" s="664"/>
      <c r="AZ31" s="664"/>
      <c r="BA31" s="664"/>
      <c r="BB31" s="664"/>
      <c r="BC31" s="664"/>
      <c r="BD31" s="664"/>
      <c r="BE31" s="664"/>
      <c r="BF31" s="665"/>
      <c r="BG31" s="670">
        <v>98.7</v>
      </c>
      <c r="BH31" s="671"/>
      <c r="BI31" s="671"/>
      <c r="BJ31" s="671"/>
      <c r="BK31" s="671"/>
      <c r="BL31" s="671"/>
      <c r="BM31" s="672">
        <v>95.3</v>
      </c>
      <c r="BN31" s="671"/>
      <c r="BO31" s="671"/>
      <c r="BP31" s="671"/>
      <c r="BQ31" s="673"/>
      <c r="BR31" s="670">
        <v>98.7</v>
      </c>
      <c r="BS31" s="671"/>
      <c r="BT31" s="671"/>
      <c r="BU31" s="671"/>
      <c r="BV31" s="671"/>
      <c r="BW31" s="671"/>
      <c r="BX31" s="672">
        <v>95.6</v>
      </c>
      <c r="BY31" s="671"/>
      <c r="BZ31" s="671"/>
      <c r="CA31" s="671"/>
      <c r="CB31" s="673"/>
      <c r="CD31" s="629"/>
      <c r="CE31" s="630"/>
      <c r="CF31" s="605" t="s">
        <v>301</v>
      </c>
      <c r="CG31" s="606"/>
      <c r="CH31" s="606"/>
      <c r="CI31" s="606"/>
      <c r="CJ31" s="606"/>
      <c r="CK31" s="606"/>
      <c r="CL31" s="606"/>
      <c r="CM31" s="606"/>
      <c r="CN31" s="606"/>
      <c r="CO31" s="606"/>
      <c r="CP31" s="606"/>
      <c r="CQ31" s="607"/>
      <c r="CR31" s="608">
        <v>26963</v>
      </c>
      <c r="CS31" s="621"/>
      <c r="CT31" s="621"/>
      <c r="CU31" s="621"/>
      <c r="CV31" s="621"/>
      <c r="CW31" s="621"/>
      <c r="CX31" s="621"/>
      <c r="CY31" s="622"/>
      <c r="CZ31" s="611">
        <v>0.2</v>
      </c>
      <c r="DA31" s="623"/>
      <c r="DB31" s="623"/>
      <c r="DC31" s="624"/>
      <c r="DD31" s="614">
        <v>26963</v>
      </c>
      <c r="DE31" s="621"/>
      <c r="DF31" s="621"/>
      <c r="DG31" s="621"/>
      <c r="DH31" s="621"/>
      <c r="DI31" s="621"/>
      <c r="DJ31" s="621"/>
      <c r="DK31" s="622"/>
      <c r="DL31" s="614">
        <v>26963</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599790</v>
      </c>
      <c r="S32" s="609"/>
      <c r="T32" s="609"/>
      <c r="U32" s="609"/>
      <c r="V32" s="609"/>
      <c r="W32" s="609"/>
      <c r="X32" s="609"/>
      <c r="Y32" s="610"/>
      <c r="Z32" s="646">
        <v>4.9000000000000004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303</v>
      </c>
      <c r="AX32" s="605" t="s">
        <v>304</v>
      </c>
      <c r="AY32" s="606"/>
      <c r="AZ32" s="606"/>
      <c r="BA32" s="606"/>
      <c r="BB32" s="606"/>
      <c r="BC32" s="606"/>
      <c r="BD32" s="606"/>
      <c r="BE32" s="606"/>
      <c r="BF32" s="607"/>
      <c r="BG32" s="679">
        <v>98.9</v>
      </c>
      <c r="BH32" s="621"/>
      <c r="BI32" s="621"/>
      <c r="BJ32" s="621"/>
      <c r="BK32" s="621"/>
      <c r="BL32" s="621"/>
      <c r="BM32" s="612">
        <v>96.1</v>
      </c>
      <c r="BN32" s="621"/>
      <c r="BO32" s="621"/>
      <c r="BP32" s="621"/>
      <c r="BQ32" s="644"/>
      <c r="BR32" s="679">
        <v>99</v>
      </c>
      <c r="BS32" s="621"/>
      <c r="BT32" s="621"/>
      <c r="BU32" s="621"/>
      <c r="BV32" s="621"/>
      <c r="BW32" s="621"/>
      <c r="BX32" s="612">
        <v>96.3</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20594</v>
      </c>
      <c r="S33" s="609"/>
      <c r="T33" s="609"/>
      <c r="U33" s="609"/>
      <c r="V33" s="609"/>
      <c r="W33" s="609"/>
      <c r="X33" s="609"/>
      <c r="Y33" s="610"/>
      <c r="Z33" s="646">
        <v>0.2</v>
      </c>
      <c r="AA33" s="646"/>
      <c r="AB33" s="646"/>
      <c r="AC33" s="646"/>
      <c r="AD33" s="647">
        <v>13745</v>
      </c>
      <c r="AE33" s="647"/>
      <c r="AF33" s="647"/>
      <c r="AG33" s="647"/>
      <c r="AH33" s="647"/>
      <c r="AI33" s="647"/>
      <c r="AJ33" s="647"/>
      <c r="AK33" s="647"/>
      <c r="AL33" s="611">
        <v>0.2</v>
      </c>
      <c r="AM33" s="612"/>
      <c r="AN33" s="612"/>
      <c r="AO33" s="648"/>
      <c r="AP33" s="651"/>
      <c r="AQ33" s="652"/>
      <c r="AR33" s="652"/>
      <c r="AS33" s="652"/>
      <c r="AT33" s="678"/>
      <c r="AU33" s="201"/>
      <c r="AV33" s="201"/>
      <c r="AW33" s="201"/>
      <c r="AX33" s="589" t="s">
        <v>307</v>
      </c>
      <c r="AY33" s="590"/>
      <c r="AZ33" s="590"/>
      <c r="BA33" s="590"/>
      <c r="BB33" s="590"/>
      <c r="BC33" s="590"/>
      <c r="BD33" s="590"/>
      <c r="BE33" s="590"/>
      <c r="BF33" s="591"/>
      <c r="BG33" s="669">
        <v>98.3</v>
      </c>
      <c r="BH33" s="593"/>
      <c r="BI33" s="593"/>
      <c r="BJ33" s="593"/>
      <c r="BK33" s="593"/>
      <c r="BL33" s="593"/>
      <c r="BM33" s="639">
        <v>93.9</v>
      </c>
      <c r="BN33" s="593"/>
      <c r="BO33" s="593"/>
      <c r="BP33" s="593"/>
      <c r="BQ33" s="656"/>
      <c r="BR33" s="669">
        <v>98.3</v>
      </c>
      <c r="BS33" s="593"/>
      <c r="BT33" s="593"/>
      <c r="BU33" s="593"/>
      <c r="BV33" s="593"/>
      <c r="BW33" s="593"/>
      <c r="BX33" s="639">
        <v>94.3</v>
      </c>
      <c r="BY33" s="593"/>
      <c r="BZ33" s="593"/>
      <c r="CA33" s="593"/>
      <c r="CB33" s="656"/>
      <c r="CD33" s="605" t="s">
        <v>308</v>
      </c>
      <c r="CE33" s="606"/>
      <c r="CF33" s="606"/>
      <c r="CG33" s="606"/>
      <c r="CH33" s="606"/>
      <c r="CI33" s="606"/>
      <c r="CJ33" s="606"/>
      <c r="CK33" s="606"/>
      <c r="CL33" s="606"/>
      <c r="CM33" s="606"/>
      <c r="CN33" s="606"/>
      <c r="CO33" s="606"/>
      <c r="CP33" s="606"/>
      <c r="CQ33" s="607"/>
      <c r="CR33" s="608">
        <v>6441658</v>
      </c>
      <c r="CS33" s="621"/>
      <c r="CT33" s="621"/>
      <c r="CU33" s="621"/>
      <c r="CV33" s="621"/>
      <c r="CW33" s="621"/>
      <c r="CX33" s="621"/>
      <c r="CY33" s="622"/>
      <c r="CZ33" s="611">
        <v>53.8</v>
      </c>
      <c r="DA33" s="623"/>
      <c r="DB33" s="623"/>
      <c r="DC33" s="624"/>
      <c r="DD33" s="614">
        <v>4475611</v>
      </c>
      <c r="DE33" s="621"/>
      <c r="DF33" s="621"/>
      <c r="DG33" s="621"/>
      <c r="DH33" s="621"/>
      <c r="DI33" s="621"/>
      <c r="DJ33" s="621"/>
      <c r="DK33" s="622"/>
      <c r="DL33" s="614">
        <v>3025706</v>
      </c>
      <c r="DM33" s="621"/>
      <c r="DN33" s="621"/>
      <c r="DO33" s="621"/>
      <c r="DP33" s="621"/>
      <c r="DQ33" s="621"/>
      <c r="DR33" s="621"/>
      <c r="DS33" s="621"/>
      <c r="DT33" s="621"/>
      <c r="DU33" s="621"/>
      <c r="DV33" s="622"/>
      <c r="DW33" s="611">
        <v>48</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1019919</v>
      </c>
      <c r="S34" s="609"/>
      <c r="T34" s="609"/>
      <c r="U34" s="609"/>
      <c r="V34" s="609"/>
      <c r="W34" s="609"/>
      <c r="X34" s="609"/>
      <c r="Y34" s="610"/>
      <c r="Z34" s="646">
        <v>8.3000000000000007</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1914000</v>
      </c>
      <c r="CS34" s="609"/>
      <c r="CT34" s="609"/>
      <c r="CU34" s="609"/>
      <c r="CV34" s="609"/>
      <c r="CW34" s="609"/>
      <c r="CX34" s="609"/>
      <c r="CY34" s="610"/>
      <c r="CZ34" s="611">
        <v>16</v>
      </c>
      <c r="DA34" s="623"/>
      <c r="DB34" s="623"/>
      <c r="DC34" s="624"/>
      <c r="DD34" s="614">
        <v>1149552</v>
      </c>
      <c r="DE34" s="609"/>
      <c r="DF34" s="609"/>
      <c r="DG34" s="609"/>
      <c r="DH34" s="609"/>
      <c r="DI34" s="609"/>
      <c r="DJ34" s="609"/>
      <c r="DK34" s="610"/>
      <c r="DL34" s="614">
        <v>1007610</v>
      </c>
      <c r="DM34" s="609"/>
      <c r="DN34" s="609"/>
      <c r="DO34" s="609"/>
      <c r="DP34" s="609"/>
      <c r="DQ34" s="609"/>
      <c r="DR34" s="609"/>
      <c r="DS34" s="609"/>
      <c r="DT34" s="609"/>
      <c r="DU34" s="609"/>
      <c r="DV34" s="610"/>
      <c r="DW34" s="611">
        <v>16</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986121</v>
      </c>
      <c r="S35" s="609"/>
      <c r="T35" s="609"/>
      <c r="U35" s="609"/>
      <c r="V35" s="609"/>
      <c r="W35" s="609"/>
      <c r="X35" s="609"/>
      <c r="Y35" s="610"/>
      <c r="Z35" s="646">
        <v>8</v>
      </c>
      <c r="AA35" s="646"/>
      <c r="AB35" s="646"/>
      <c r="AC35" s="646"/>
      <c r="AD35" s="647" t="s">
        <v>122</v>
      </c>
      <c r="AE35" s="647"/>
      <c r="AF35" s="647"/>
      <c r="AG35" s="647"/>
      <c r="AH35" s="647"/>
      <c r="AI35" s="647"/>
      <c r="AJ35" s="647"/>
      <c r="AK35" s="647"/>
      <c r="AL35" s="611" t="s">
        <v>122</v>
      </c>
      <c r="AM35" s="612"/>
      <c r="AN35" s="612"/>
      <c r="AO35" s="648"/>
      <c r="AP35" s="206"/>
      <c r="AQ35" s="666" t="s">
        <v>312</v>
      </c>
      <c r="AR35" s="667"/>
      <c r="AS35" s="667"/>
      <c r="AT35" s="667"/>
      <c r="AU35" s="667"/>
      <c r="AV35" s="667"/>
      <c r="AW35" s="667"/>
      <c r="AX35" s="667"/>
      <c r="AY35" s="667"/>
      <c r="AZ35" s="667"/>
      <c r="BA35" s="667"/>
      <c r="BB35" s="667"/>
      <c r="BC35" s="667"/>
      <c r="BD35" s="667"/>
      <c r="BE35" s="667"/>
      <c r="BF35" s="668"/>
      <c r="BG35" s="666" t="s">
        <v>313</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314</v>
      </c>
      <c r="CE35" s="606"/>
      <c r="CF35" s="606"/>
      <c r="CG35" s="606"/>
      <c r="CH35" s="606"/>
      <c r="CI35" s="606"/>
      <c r="CJ35" s="606"/>
      <c r="CK35" s="606"/>
      <c r="CL35" s="606"/>
      <c r="CM35" s="606"/>
      <c r="CN35" s="606"/>
      <c r="CO35" s="606"/>
      <c r="CP35" s="606"/>
      <c r="CQ35" s="607"/>
      <c r="CR35" s="608">
        <v>87352</v>
      </c>
      <c r="CS35" s="621"/>
      <c r="CT35" s="621"/>
      <c r="CU35" s="621"/>
      <c r="CV35" s="621"/>
      <c r="CW35" s="621"/>
      <c r="CX35" s="621"/>
      <c r="CY35" s="622"/>
      <c r="CZ35" s="611">
        <v>0.7</v>
      </c>
      <c r="DA35" s="623"/>
      <c r="DB35" s="623"/>
      <c r="DC35" s="624"/>
      <c r="DD35" s="614">
        <v>53184</v>
      </c>
      <c r="DE35" s="621"/>
      <c r="DF35" s="621"/>
      <c r="DG35" s="621"/>
      <c r="DH35" s="621"/>
      <c r="DI35" s="621"/>
      <c r="DJ35" s="621"/>
      <c r="DK35" s="622"/>
      <c r="DL35" s="614">
        <v>52266</v>
      </c>
      <c r="DM35" s="621"/>
      <c r="DN35" s="621"/>
      <c r="DO35" s="621"/>
      <c r="DP35" s="621"/>
      <c r="DQ35" s="621"/>
      <c r="DR35" s="621"/>
      <c r="DS35" s="621"/>
      <c r="DT35" s="621"/>
      <c r="DU35" s="621"/>
      <c r="DV35" s="622"/>
      <c r="DW35" s="611">
        <v>0.8</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392415</v>
      </c>
      <c r="S36" s="609"/>
      <c r="T36" s="609"/>
      <c r="U36" s="609"/>
      <c r="V36" s="609"/>
      <c r="W36" s="609"/>
      <c r="X36" s="609"/>
      <c r="Y36" s="610"/>
      <c r="Z36" s="646">
        <v>3.2</v>
      </c>
      <c r="AA36" s="646"/>
      <c r="AB36" s="646"/>
      <c r="AC36" s="646"/>
      <c r="AD36" s="647" t="s">
        <v>122</v>
      </c>
      <c r="AE36" s="647"/>
      <c r="AF36" s="647"/>
      <c r="AG36" s="647"/>
      <c r="AH36" s="647"/>
      <c r="AI36" s="647"/>
      <c r="AJ36" s="647"/>
      <c r="AK36" s="647"/>
      <c r="AL36" s="611" t="s">
        <v>122</v>
      </c>
      <c r="AM36" s="612"/>
      <c r="AN36" s="612"/>
      <c r="AO36" s="648"/>
      <c r="AP36" s="206"/>
      <c r="AQ36" s="657" t="s">
        <v>316</v>
      </c>
      <c r="AR36" s="658"/>
      <c r="AS36" s="658"/>
      <c r="AT36" s="658"/>
      <c r="AU36" s="658"/>
      <c r="AV36" s="658"/>
      <c r="AW36" s="658"/>
      <c r="AX36" s="658"/>
      <c r="AY36" s="659"/>
      <c r="AZ36" s="660">
        <v>1701665</v>
      </c>
      <c r="BA36" s="661"/>
      <c r="BB36" s="661"/>
      <c r="BC36" s="661"/>
      <c r="BD36" s="661"/>
      <c r="BE36" s="661"/>
      <c r="BF36" s="662"/>
      <c r="BG36" s="663" t="s">
        <v>317</v>
      </c>
      <c r="BH36" s="664"/>
      <c r="BI36" s="664"/>
      <c r="BJ36" s="664"/>
      <c r="BK36" s="664"/>
      <c r="BL36" s="664"/>
      <c r="BM36" s="664"/>
      <c r="BN36" s="664"/>
      <c r="BO36" s="664"/>
      <c r="BP36" s="664"/>
      <c r="BQ36" s="664"/>
      <c r="BR36" s="664"/>
      <c r="BS36" s="664"/>
      <c r="BT36" s="664"/>
      <c r="BU36" s="665"/>
      <c r="BV36" s="660">
        <v>46558</v>
      </c>
      <c r="BW36" s="661"/>
      <c r="BX36" s="661"/>
      <c r="BY36" s="661"/>
      <c r="BZ36" s="661"/>
      <c r="CA36" s="661"/>
      <c r="CB36" s="662"/>
      <c r="CD36" s="605" t="s">
        <v>318</v>
      </c>
      <c r="CE36" s="606"/>
      <c r="CF36" s="606"/>
      <c r="CG36" s="606"/>
      <c r="CH36" s="606"/>
      <c r="CI36" s="606"/>
      <c r="CJ36" s="606"/>
      <c r="CK36" s="606"/>
      <c r="CL36" s="606"/>
      <c r="CM36" s="606"/>
      <c r="CN36" s="606"/>
      <c r="CO36" s="606"/>
      <c r="CP36" s="606"/>
      <c r="CQ36" s="607"/>
      <c r="CR36" s="608">
        <v>1785312</v>
      </c>
      <c r="CS36" s="609"/>
      <c r="CT36" s="609"/>
      <c r="CU36" s="609"/>
      <c r="CV36" s="609"/>
      <c r="CW36" s="609"/>
      <c r="CX36" s="609"/>
      <c r="CY36" s="610"/>
      <c r="CZ36" s="611">
        <v>14.9</v>
      </c>
      <c r="DA36" s="623"/>
      <c r="DB36" s="623"/>
      <c r="DC36" s="624"/>
      <c r="DD36" s="614">
        <v>1576892</v>
      </c>
      <c r="DE36" s="609"/>
      <c r="DF36" s="609"/>
      <c r="DG36" s="609"/>
      <c r="DH36" s="609"/>
      <c r="DI36" s="609"/>
      <c r="DJ36" s="609"/>
      <c r="DK36" s="610"/>
      <c r="DL36" s="614">
        <v>1078638</v>
      </c>
      <c r="DM36" s="609"/>
      <c r="DN36" s="609"/>
      <c r="DO36" s="609"/>
      <c r="DP36" s="609"/>
      <c r="DQ36" s="609"/>
      <c r="DR36" s="609"/>
      <c r="DS36" s="609"/>
      <c r="DT36" s="609"/>
      <c r="DU36" s="609"/>
      <c r="DV36" s="610"/>
      <c r="DW36" s="611">
        <v>17.100000000000001</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207867</v>
      </c>
      <c r="S37" s="609"/>
      <c r="T37" s="609"/>
      <c r="U37" s="609"/>
      <c r="V37" s="609"/>
      <c r="W37" s="609"/>
      <c r="X37" s="609"/>
      <c r="Y37" s="610"/>
      <c r="Z37" s="646">
        <v>1.7</v>
      </c>
      <c r="AA37" s="646"/>
      <c r="AB37" s="646"/>
      <c r="AC37" s="646"/>
      <c r="AD37" s="647">
        <v>280</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561008</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16579</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653852</v>
      </c>
      <c r="CS37" s="621"/>
      <c r="CT37" s="621"/>
      <c r="CU37" s="621"/>
      <c r="CV37" s="621"/>
      <c r="CW37" s="621"/>
      <c r="CX37" s="621"/>
      <c r="CY37" s="622"/>
      <c r="CZ37" s="611">
        <v>5.5</v>
      </c>
      <c r="DA37" s="623"/>
      <c r="DB37" s="623"/>
      <c r="DC37" s="624"/>
      <c r="DD37" s="614">
        <v>632413</v>
      </c>
      <c r="DE37" s="621"/>
      <c r="DF37" s="621"/>
      <c r="DG37" s="621"/>
      <c r="DH37" s="621"/>
      <c r="DI37" s="621"/>
      <c r="DJ37" s="621"/>
      <c r="DK37" s="622"/>
      <c r="DL37" s="614">
        <v>608192</v>
      </c>
      <c r="DM37" s="621"/>
      <c r="DN37" s="621"/>
      <c r="DO37" s="621"/>
      <c r="DP37" s="621"/>
      <c r="DQ37" s="621"/>
      <c r="DR37" s="621"/>
      <c r="DS37" s="621"/>
      <c r="DT37" s="621"/>
      <c r="DU37" s="621"/>
      <c r="DV37" s="622"/>
      <c r="DW37" s="611">
        <v>9.6999999999999993</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493300</v>
      </c>
      <c r="S38" s="609"/>
      <c r="T38" s="609"/>
      <c r="U38" s="609"/>
      <c r="V38" s="609"/>
      <c r="W38" s="609"/>
      <c r="X38" s="609"/>
      <c r="Y38" s="610"/>
      <c r="Z38" s="646">
        <v>4</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57598</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2352</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1083059</v>
      </c>
      <c r="CS38" s="609"/>
      <c r="CT38" s="609"/>
      <c r="CU38" s="609"/>
      <c r="CV38" s="609"/>
      <c r="CW38" s="609"/>
      <c r="CX38" s="609"/>
      <c r="CY38" s="610"/>
      <c r="CZ38" s="611">
        <v>9.1</v>
      </c>
      <c r="DA38" s="623"/>
      <c r="DB38" s="623"/>
      <c r="DC38" s="624"/>
      <c r="DD38" s="614">
        <v>917935</v>
      </c>
      <c r="DE38" s="609"/>
      <c r="DF38" s="609"/>
      <c r="DG38" s="609"/>
      <c r="DH38" s="609"/>
      <c r="DI38" s="609"/>
      <c r="DJ38" s="609"/>
      <c r="DK38" s="610"/>
      <c r="DL38" s="614">
        <v>887192</v>
      </c>
      <c r="DM38" s="609"/>
      <c r="DN38" s="609"/>
      <c r="DO38" s="609"/>
      <c r="DP38" s="609"/>
      <c r="DQ38" s="609"/>
      <c r="DR38" s="609"/>
      <c r="DS38" s="609"/>
      <c r="DT38" s="609"/>
      <c r="DU38" s="609"/>
      <c r="DV38" s="610"/>
      <c r="DW38" s="611">
        <v>14.1</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t="s">
        <v>122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3252</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1569355</v>
      </c>
      <c r="CS39" s="621"/>
      <c r="CT39" s="621"/>
      <c r="CU39" s="621"/>
      <c r="CV39" s="621"/>
      <c r="CW39" s="621"/>
      <c r="CX39" s="621"/>
      <c r="CY39" s="622"/>
      <c r="CZ39" s="611">
        <v>13.1</v>
      </c>
      <c r="DA39" s="623"/>
      <c r="DB39" s="623"/>
      <c r="DC39" s="624"/>
      <c r="DD39" s="614">
        <v>778048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14900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98</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2580</v>
      </c>
      <c r="CS40" s="609"/>
      <c r="CT40" s="609"/>
      <c r="CU40" s="609"/>
      <c r="CV40" s="609"/>
      <c r="CW40" s="609"/>
      <c r="CX40" s="609"/>
      <c r="CY40" s="610"/>
      <c r="CZ40" s="611">
        <v>0</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12294842</v>
      </c>
      <c r="S41" s="633"/>
      <c r="T41" s="633"/>
      <c r="U41" s="633"/>
      <c r="V41" s="633"/>
      <c r="W41" s="633"/>
      <c r="X41" s="633"/>
      <c r="Y41" s="636"/>
      <c r="Z41" s="637">
        <v>100</v>
      </c>
      <c r="AA41" s="637"/>
      <c r="AB41" s="637"/>
      <c r="AC41" s="637"/>
      <c r="AD41" s="638">
        <v>6282179</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199540</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v>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883519</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431</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867039</v>
      </c>
      <c r="CS42" s="621"/>
      <c r="CT42" s="621"/>
      <c r="CU42" s="621"/>
      <c r="CV42" s="621"/>
      <c r="CW42" s="621"/>
      <c r="CX42" s="621"/>
      <c r="CY42" s="622"/>
      <c r="CZ42" s="611">
        <v>7.2</v>
      </c>
      <c r="DA42" s="623"/>
      <c r="DB42" s="623"/>
      <c r="DC42" s="624"/>
      <c r="DD42" s="614">
        <v>244035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22278</v>
      </c>
      <c r="CS43" s="621"/>
      <c r="CT43" s="621"/>
      <c r="CU43" s="621"/>
      <c r="CV43" s="621"/>
      <c r="CW43" s="621"/>
      <c r="CX43" s="621"/>
      <c r="CY43" s="622"/>
      <c r="CZ43" s="611">
        <v>0.2</v>
      </c>
      <c r="DA43" s="623"/>
      <c r="DB43" s="623"/>
      <c r="DC43" s="624"/>
      <c r="DD43" s="614">
        <v>22278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867039</v>
      </c>
      <c r="CS44" s="609"/>
      <c r="CT44" s="609"/>
      <c r="CU44" s="609"/>
      <c r="CV44" s="609"/>
      <c r="CW44" s="609"/>
      <c r="CX44" s="609"/>
      <c r="CY44" s="610"/>
      <c r="CZ44" s="611">
        <v>7.2</v>
      </c>
      <c r="DA44" s="612"/>
      <c r="DB44" s="612"/>
      <c r="DC44" s="613"/>
      <c r="DD44" s="614">
        <v>244035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361731</v>
      </c>
      <c r="CS45" s="621"/>
      <c r="CT45" s="621"/>
      <c r="CU45" s="621"/>
      <c r="CV45" s="621"/>
      <c r="CW45" s="621"/>
      <c r="CX45" s="621"/>
      <c r="CY45" s="622"/>
      <c r="CZ45" s="611">
        <v>3</v>
      </c>
      <c r="DA45" s="623"/>
      <c r="DB45" s="623"/>
      <c r="DC45" s="624"/>
      <c r="DD45" s="614">
        <v>12242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462955</v>
      </c>
      <c r="CS46" s="609"/>
      <c r="CT46" s="609"/>
      <c r="CU46" s="609"/>
      <c r="CV46" s="609"/>
      <c r="CW46" s="609"/>
      <c r="CX46" s="609"/>
      <c r="CY46" s="610"/>
      <c r="CZ46" s="611">
        <v>3.9</v>
      </c>
      <c r="DA46" s="612"/>
      <c r="DB46" s="612"/>
      <c r="DC46" s="613"/>
      <c r="DD46" s="614">
        <v>230140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11966456</v>
      </c>
      <c r="CS49" s="593"/>
      <c r="CT49" s="593"/>
      <c r="CU49" s="593"/>
      <c r="CV49" s="593"/>
      <c r="CW49" s="593"/>
      <c r="CX49" s="593"/>
      <c r="CY49" s="594"/>
      <c r="CZ49" s="595">
        <v>100</v>
      </c>
      <c r="DA49" s="596"/>
      <c r="DB49" s="596"/>
      <c r="DC49" s="597"/>
      <c r="DD49" s="598">
        <v>8076039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jMi7skcBeq0afkZHygtH6I/H9tvzxvuXQyVLglZSEvpOgLWQEhYe9fJ7jKBUKa/xnYblYfLw64XG4bws+LfgMQ==" saltValue="xSB6lyzFjjMVftaLx2RdK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pageSetUpPr fitToPage="1"/>
  </sheetPr>
  <dimension ref="A1:EA135"/>
  <sheetViews>
    <sheetView zoomScale="70" zoomScaleNormal="25" zoomScaleSheetLayoutView="70" workbookViewId="0">
      <selection activeCell="AU32" sqref="AU32:AY32"/>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375</v>
      </c>
      <c r="C7" s="1035"/>
      <c r="D7" s="1035"/>
      <c r="E7" s="1035"/>
      <c r="F7" s="1035"/>
      <c r="G7" s="1035"/>
      <c r="H7" s="1035"/>
      <c r="I7" s="1035"/>
      <c r="J7" s="1035"/>
      <c r="K7" s="1035"/>
      <c r="L7" s="1035"/>
      <c r="M7" s="1035"/>
      <c r="N7" s="1035"/>
      <c r="O7" s="1035"/>
      <c r="P7" s="1036"/>
      <c r="Q7" s="1089">
        <v>12295</v>
      </c>
      <c r="R7" s="1090"/>
      <c r="S7" s="1090"/>
      <c r="T7" s="1090"/>
      <c r="U7" s="1090"/>
      <c r="V7" s="1090">
        <v>11966</v>
      </c>
      <c r="W7" s="1090"/>
      <c r="X7" s="1090"/>
      <c r="Y7" s="1090"/>
      <c r="Z7" s="1090"/>
      <c r="AA7" s="1090">
        <v>328</v>
      </c>
      <c r="AB7" s="1090"/>
      <c r="AC7" s="1090"/>
      <c r="AD7" s="1090"/>
      <c r="AE7" s="1091"/>
      <c r="AF7" s="1092">
        <v>322</v>
      </c>
      <c r="AG7" s="1093"/>
      <c r="AH7" s="1093"/>
      <c r="AI7" s="1093"/>
      <c r="AJ7" s="1094"/>
      <c r="AK7" s="1095">
        <v>986</v>
      </c>
      <c r="AL7" s="1096"/>
      <c r="AM7" s="1096"/>
      <c r="AN7" s="1096"/>
      <c r="AO7" s="1096"/>
      <c r="AP7" s="1096">
        <v>7883</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564</v>
      </c>
      <c r="BT7" s="1087"/>
      <c r="BU7" s="1087"/>
      <c r="BV7" s="1087"/>
      <c r="BW7" s="1087"/>
      <c r="BX7" s="1087"/>
      <c r="BY7" s="1087"/>
      <c r="BZ7" s="1087"/>
      <c r="CA7" s="1087"/>
      <c r="CB7" s="1087"/>
      <c r="CC7" s="1087"/>
      <c r="CD7" s="1087"/>
      <c r="CE7" s="1087"/>
      <c r="CF7" s="1087"/>
      <c r="CG7" s="1099"/>
      <c r="CH7" s="1083">
        <v>-44</v>
      </c>
      <c r="CI7" s="1084"/>
      <c r="CJ7" s="1084"/>
      <c r="CK7" s="1084"/>
      <c r="CL7" s="1085"/>
      <c r="CM7" s="1083">
        <v>230</v>
      </c>
      <c r="CN7" s="1084"/>
      <c r="CO7" s="1084"/>
      <c r="CP7" s="1084"/>
      <c r="CQ7" s="1085"/>
      <c r="CR7" s="1083">
        <v>10</v>
      </c>
      <c r="CS7" s="1084"/>
      <c r="CT7" s="1084"/>
      <c r="CU7" s="1084"/>
      <c r="CV7" s="1085"/>
      <c r="CW7" s="1083" t="s">
        <v>546</v>
      </c>
      <c r="CX7" s="1084"/>
      <c r="CY7" s="1084"/>
      <c r="CZ7" s="1084"/>
      <c r="DA7" s="1085"/>
      <c r="DB7" s="1083" t="s">
        <v>546</v>
      </c>
      <c r="DC7" s="1084"/>
      <c r="DD7" s="1084"/>
      <c r="DE7" s="1084"/>
      <c r="DF7" s="1085"/>
      <c r="DG7" s="1083" t="s">
        <v>546</v>
      </c>
      <c r="DH7" s="1084"/>
      <c r="DI7" s="1084"/>
      <c r="DJ7" s="1084"/>
      <c r="DK7" s="1085"/>
      <c r="DL7" s="1083" t="s">
        <v>546</v>
      </c>
      <c r="DM7" s="1084"/>
      <c r="DN7" s="1084"/>
      <c r="DO7" s="1084"/>
      <c r="DP7" s="1085"/>
      <c r="DQ7" s="1083" t="s">
        <v>546</v>
      </c>
      <c r="DR7" s="1084"/>
      <c r="DS7" s="1084"/>
      <c r="DT7" s="1084"/>
      <c r="DU7" s="1085"/>
      <c r="DV7" s="1086"/>
      <c r="DW7" s="1087"/>
      <c r="DX7" s="1087"/>
      <c r="DY7" s="1087"/>
      <c r="DZ7" s="1088"/>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565</v>
      </c>
      <c r="BT8" s="980"/>
      <c r="BU8" s="980"/>
      <c r="BV8" s="980"/>
      <c r="BW8" s="980"/>
      <c r="BX8" s="980"/>
      <c r="BY8" s="980"/>
      <c r="BZ8" s="980"/>
      <c r="CA8" s="980"/>
      <c r="CB8" s="980"/>
      <c r="CC8" s="980"/>
      <c r="CD8" s="980"/>
      <c r="CE8" s="980"/>
      <c r="CF8" s="980"/>
      <c r="CG8" s="1001"/>
      <c r="CH8" s="976">
        <v>-2</v>
      </c>
      <c r="CI8" s="977"/>
      <c r="CJ8" s="977"/>
      <c r="CK8" s="977"/>
      <c r="CL8" s="978"/>
      <c r="CM8" s="976">
        <v>36</v>
      </c>
      <c r="CN8" s="977"/>
      <c r="CO8" s="977"/>
      <c r="CP8" s="977"/>
      <c r="CQ8" s="978"/>
      <c r="CR8" s="976">
        <v>28</v>
      </c>
      <c r="CS8" s="977"/>
      <c r="CT8" s="977"/>
      <c r="CU8" s="977"/>
      <c r="CV8" s="978"/>
      <c r="CW8" s="976" t="s">
        <v>546</v>
      </c>
      <c r="CX8" s="977"/>
      <c r="CY8" s="977"/>
      <c r="CZ8" s="977"/>
      <c r="DA8" s="978"/>
      <c r="DB8" s="976" t="s">
        <v>546</v>
      </c>
      <c r="DC8" s="977"/>
      <c r="DD8" s="977"/>
      <c r="DE8" s="977"/>
      <c r="DF8" s="978"/>
      <c r="DG8" s="976" t="s">
        <v>546</v>
      </c>
      <c r="DH8" s="977"/>
      <c r="DI8" s="977"/>
      <c r="DJ8" s="977"/>
      <c r="DK8" s="978"/>
      <c r="DL8" s="976" t="s">
        <v>546</v>
      </c>
      <c r="DM8" s="977"/>
      <c r="DN8" s="977"/>
      <c r="DO8" s="977"/>
      <c r="DP8" s="978"/>
      <c r="DQ8" s="976" t="s">
        <v>546</v>
      </c>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4">
        <v>12295</v>
      </c>
      <c r="R23" s="1048"/>
      <c r="S23" s="1048"/>
      <c r="T23" s="1048"/>
      <c r="U23" s="1048"/>
      <c r="V23" s="1048">
        <v>11966</v>
      </c>
      <c r="W23" s="1048"/>
      <c r="X23" s="1048"/>
      <c r="Y23" s="1048"/>
      <c r="Z23" s="1048"/>
      <c r="AA23" s="1048">
        <v>328</v>
      </c>
      <c r="AB23" s="1048"/>
      <c r="AC23" s="1048"/>
      <c r="AD23" s="1048"/>
      <c r="AE23" s="1055"/>
      <c r="AF23" s="1056">
        <v>322</v>
      </c>
      <c r="AG23" s="1048"/>
      <c r="AH23" s="1048"/>
      <c r="AI23" s="1048"/>
      <c r="AJ23" s="1057"/>
      <c r="AK23" s="1058"/>
      <c r="AL23" s="1059"/>
      <c r="AM23" s="1059"/>
      <c r="AN23" s="1059"/>
      <c r="AO23" s="1059"/>
      <c r="AP23" s="1048">
        <v>7883</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389</v>
      </c>
      <c r="C28" s="1035"/>
      <c r="D28" s="1035"/>
      <c r="E28" s="1035"/>
      <c r="F28" s="1035"/>
      <c r="G28" s="1035"/>
      <c r="H28" s="1035"/>
      <c r="I28" s="1035"/>
      <c r="J28" s="1035"/>
      <c r="K28" s="1035"/>
      <c r="L28" s="1035"/>
      <c r="M28" s="1035"/>
      <c r="N28" s="1035"/>
      <c r="O28" s="1035"/>
      <c r="P28" s="1036"/>
      <c r="Q28" s="1037">
        <v>2103</v>
      </c>
      <c r="R28" s="1038"/>
      <c r="S28" s="1038"/>
      <c r="T28" s="1038"/>
      <c r="U28" s="1038"/>
      <c r="V28" s="1038">
        <v>2056</v>
      </c>
      <c r="W28" s="1038"/>
      <c r="X28" s="1038"/>
      <c r="Y28" s="1038"/>
      <c r="Z28" s="1038"/>
      <c r="AA28" s="1038">
        <v>47</v>
      </c>
      <c r="AB28" s="1038"/>
      <c r="AC28" s="1038"/>
      <c r="AD28" s="1038"/>
      <c r="AE28" s="1039"/>
      <c r="AF28" s="1040">
        <v>47</v>
      </c>
      <c r="AG28" s="1038"/>
      <c r="AH28" s="1038"/>
      <c r="AI28" s="1038"/>
      <c r="AJ28" s="1041"/>
      <c r="AK28" s="1029">
        <v>200</v>
      </c>
      <c r="AL28" s="1030"/>
      <c r="AM28" s="1030"/>
      <c r="AN28" s="1030"/>
      <c r="AO28" s="1030"/>
      <c r="AP28" s="1030" t="s">
        <v>546</v>
      </c>
      <c r="AQ28" s="1030"/>
      <c r="AR28" s="1030"/>
      <c r="AS28" s="1030"/>
      <c r="AT28" s="1030"/>
      <c r="AU28" s="1030" t="s">
        <v>546</v>
      </c>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390</v>
      </c>
      <c r="C29" s="1018"/>
      <c r="D29" s="1018"/>
      <c r="E29" s="1018"/>
      <c r="F29" s="1018"/>
      <c r="G29" s="1018"/>
      <c r="H29" s="1018"/>
      <c r="I29" s="1018"/>
      <c r="J29" s="1018"/>
      <c r="K29" s="1018"/>
      <c r="L29" s="1018"/>
      <c r="M29" s="1018"/>
      <c r="N29" s="1018"/>
      <c r="O29" s="1018"/>
      <c r="P29" s="1019"/>
      <c r="Q29" s="1025">
        <v>738</v>
      </c>
      <c r="R29" s="1026"/>
      <c r="S29" s="1026"/>
      <c r="T29" s="1026"/>
      <c r="U29" s="1026"/>
      <c r="V29" s="1026">
        <v>729</v>
      </c>
      <c r="W29" s="1026"/>
      <c r="X29" s="1026"/>
      <c r="Y29" s="1026"/>
      <c r="Z29" s="1026"/>
      <c r="AA29" s="1026">
        <v>10</v>
      </c>
      <c r="AB29" s="1026"/>
      <c r="AC29" s="1026"/>
      <c r="AD29" s="1026"/>
      <c r="AE29" s="1027"/>
      <c r="AF29" s="1022">
        <v>10</v>
      </c>
      <c r="AG29" s="1023"/>
      <c r="AH29" s="1023"/>
      <c r="AI29" s="1023"/>
      <c r="AJ29" s="1024"/>
      <c r="AK29" s="967">
        <v>456</v>
      </c>
      <c r="AL29" s="958"/>
      <c r="AM29" s="958"/>
      <c r="AN29" s="958"/>
      <c r="AO29" s="958"/>
      <c r="AP29" s="958" t="s">
        <v>546</v>
      </c>
      <c r="AQ29" s="958"/>
      <c r="AR29" s="958"/>
      <c r="AS29" s="958"/>
      <c r="AT29" s="958"/>
      <c r="AU29" s="958" t="s">
        <v>546</v>
      </c>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391</v>
      </c>
      <c r="C30" s="1018"/>
      <c r="D30" s="1018"/>
      <c r="E30" s="1018"/>
      <c r="F30" s="1018"/>
      <c r="G30" s="1018"/>
      <c r="H30" s="1018"/>
      <c r="I30" s="1018"/>
      <c r="J30" s="1018"/>
      <c r="K30" s="1018"/>
      <c r="L30" s="1018"/>
      <c r="M30" s="1018"/>
      <c r="N30" s="1018"/>
      <c r="O30" s="1018"/>
      <c r="P30" s="1019"/>
      <c r="Q30" s="1025">
        <v>584</v>
      </c>
      <c r="R30" s="1026"/>
      <c r="S30" s="1026"/>
      <c r="T30" s="1026"/>
      <c r="U30" s="1026"/>
      <c r="V30" s="1026">
        <v>452</v>
      </c>
      <c r="W30" s="1026"/>
      <c r="X30" s="1026"/>
      <c r="Y30" s="1026"/>
      <c r="Z30" s="1026"/>
      <c r="AA30" s="1026">
        <v>132</v>
      </c>
      <c r="AB30" s="1026"/>
      <c r="AC30" s="1026"/>
      <c r="AD30" s="1026"/>
      <c r="AE30" s="1027"/>
      <c r="AF30" s="1022">
        <v>556</v>
      </c>
      <c r="AG30" s="1023"/>
      <c r="AH30" s="1023"/>
      <c r="AI30" s="1023"/>
      <c r="AJ30" s="1024"/>
      <c r="AK30" s="967">
        <v>58</v>
      </c>
      <c r="AL30" s="958"/>
      <c r="AM30" s="958"/>
      <c r="AN30" s="958"/>
      <c r="AO30" s="958"/>
      <c r="AP30" s="958">
        <v>1779</v>
      </c>
      <c r="AQ30" s="958"/>
      <c r="AR30" s="958"/>
      <c r="AS30" s="958"/>
      <c r="AT30" s="958"/>
      <c r="AU30" s="958">
        <v>192</v>
      </c>
      <c r="AV30" s="958"/>
      <c r="AW30" s="958"/>
      <c r="AX30" s="958"/>
      <c r="AY30" s="958"/>
      <c r="AZ30" s="1028" t="s">
        <v>546</v>
      </c>
      <c r="BA30" s="1028"/>
      <c r="BB30" s="1028"/>
      <c r="BC30" s="1028"/>
      <c r="BD30" s="1028"/>
      <c r="BE30" s="959" t="s">
        <v>392</v>
      </c>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393</v>
      </c>
      <c r="C31" s="1018"/>
      <c r="D31" s="1018"/>
      <c r="E31" s="1018"/>
      <c r="F31" s="1018"/>
      <c r="G31" s="1018"/>
      <c r="H31" s="1018"/>
      <c r="I31" s="1018"/>
      <c r="J31" s="1018"/>
      <c r="K31" s="1018"/>
      <c r="L31" s="1018"/>
      <c r="M31" s="1018"/>
      <c r="N31" s="1018"/>
      <c r="O31" s="1018"/>
      <c r="P31" s="1019"/>
      <c r="Q31" s="1025">
        <v>3548</v>
      </c>
      <c r="R31" s="1026"/>
      <c r="S31" s="1026"/>
      <c r="T31" s="1026"/>
      <c r="U31" s="1026"/>
      <c r="V31" s="1026">
        <v>4227</v>
      </c>
      <c r="W31" s="1026"/>
      <c r="X31" s="1026"/>
      <c r="Y31" s="1026"/>
      <c r="Z31" s="1026"/>
      <c r="AA31" s="1026">
        <v>-679</v>
      </c>
      <c r="AB31" s="1026"/>
      <c r="AC31" s="1026"/>
      <c r="AD31" s="1026"/>
      <c r="AE31" s="1027"/>
      <c r="AF31" s="1022">
        <v>822</v>
      </c>
      <c r="AG31" s="1023"/>
      <c r="AH31" s="1023"/>
      <c r="AI31" s="1023"/>
      <c r="AJ31" s="1024"/>
      <c r="AK31" s="967">
        <v>561</v>
      </c>
      <c r="AL31" s="958"/>
      <c r="AM31" s="958"/>
      <c r="AN31" s="958"/>
      <c r="AO31" s="958"/>
      <c r="AP31" s="958">
        <v>1336</v>
      </c>
      <c r="AQ31" s="958"/>
      <c r="AR31" s="958"/>
      <c r="AS31" s="958"/>
      <c r="AT31" s="958"/>
      <c r="AU31" s="958">
        <v>805</v>
      </c>
      <c r="AV31" s="958"/>
      <c r="AW31" s="958"/>
      <c r="AX31" s="958"/>
      <c r="AY31" s="958"/>
      <c r="AZ31" s="1028" t="s">
        <v>546</v>
      </c>
      <c r="BA31" s="1028"/>
      <c r="BB31" s="1028"/>
      <c r="BC31" s="1028"/>
      <c r="BD31" s="1028"/>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377</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1434</v>
      </c>
      <c r="AG63" s="946"/>
      <c r="AH63" s="946"/>
      <c r="AI63" s="946"/>
      <c r="AJ63" s="1009"/>
      <c r="AK63" s="1010"/>
      <c r="AL63" s="950"/>
      <c r="AM63" s="950"/>
      <c r="AN63" s="950"/>
      <c r="AO63" s="950"/>
      <c r="AP63" s="946">
        <v>3115</v>
      </c>
      <c r="AQ63" s="946"/>
      <c r="AR63" s="946"/>
      <c r="AS63" s="946"/>
      <c r="AT63" s="946"/>
      <c r="AU63" s="946">
        <v>932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397</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398</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547</v>
      </c>
      <c r="C68" s="973"/>
      <c r="D68" s="973"/>
      <c r="E68" s="973"/>
      <c r="F68" s="973"/>
      <c r="G68" s="973"/>
      <c r="H68" s="973"/>
      <c r="I68" s="973"/>
      <c r="J68" s="973"/>
      <c r="K68" s="973"/>
      <c r="L68" s="973"/>
      <c r="M68" s="973"/>
      <c r="N68" s="973"/>
      <c r="O68" s="973"/>
      <c r="P68" s="974"/>
      <c r="Q68" s="975">
        <v>1184</v>
      </c>
      <c r="R68" s="969"/>
      <c r="S68" s="969"/>
      <c r="T68" s="969"/>
      <c r="U68" s="969"/>
      <c r="V68" s="969">
        <v>1168</v>
      </c>
      <c r="W68" s="969"/>
      <c r="X68" s="969"/>
      <c r="Y68" s="969"/>
      <c r="Z68" s="969"/>
      <c r="AA68" s="969">
        <v>16</v>
      </c>
      <c r="AB68" s="969"/>
      <c r="AC68" s="969"/>
      <c r="AD68" s="969"/>
      <c r="AE68" s="969"/>
      <c r="AF68" s="969">
        <v>16</v>
      </c>
      <c r="AG68" s="969"/>
      <c r="AH68" s="969"/>
      <c r="AI68" s="969"/>
      <c r="AJ68" s="969"/>
      <c r="AK68" s="969" t="s">
        <v>546</v>
      </c>
      <c r="AL68" s="969"/>
      <c r="AM68" s="969"/>
      <c r="AN68" s="969"/>
      <c r="AO68" s="969"/>
      <c r="AP68" s="969">
        <v>520</v>
      </c>
      <c r="AQ68" s="969"/>
      <c r="AR68" s="969"/>
      <c r="AS68" s="969"/>
      <c r="AT68" s="969"/>
      <c r="AU68" s="969">
        <v>58</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548</v>
      </c>
      <c r="C69" s="962"/>
      <c r="D69" s="962"/>
      <c r="E69" s="962"/>
      <c r="F69" s="962"/>
      <c r="G69" s="962"/>
      <c r="H69" s="962"/>
      <c r="I69" s="962"/>
      <c r="J69" s="962"/>
      <c r="K69" s="962"/>
      <c r="L69" s="962"/>
      <c r="M69" s="962"/>
      <c r="N69" s="962"/>
      <c r="O69" s="962"/>
      <c r="P69" s="963"/>
      <c r="Q69" s="964">
        <v>313</v>
      </c>
      <c r="R69" s="958"/>
      <c r="S69" s="958"/>
      <c r="T69" s="958"/>
      <c r="U69" s="958"/>
      <c r="V69" s="958">
        <v>303</v>
      </c>
      <c r="W69" s="958"/>
      <c r="X69" s="958"/>
      <c r="Y69" s="958"/>
      <c r="Z69" s="958"/>
      <c r="AA69" s="958">
        <v>10</v>
      </c>
      <c r="AB69" s="958"/>
      <c r="AC69" s="958"/>
      <c r="AD69" s="958"/>
      <c r="AE69" s="958"/>
      <c r="AF69" s="958">
        <v>10</v>
      </c>
      <c r="AG69" s="958"/>
      <c r="AH69" s="958"/>
      <c r="AI69" s="958"/>
      <c r="AJ69" s="958"/>
      <c r="AK69" s="958">
        <v>82</v>
      </c>
      <c r="AL69" s="958"/>
      <c r="AM69" s="958"/>
      <c r="AN69" s="958"/>
      <c r="AO69" s="958"/>
      <c r="AP69" s="958" t="s">
        <v>546</v>
      </c>
      <c r="AQ69" s="958"/>
      <c r="AR69" s="958"/>
      <c r="AS69" s="958"/>
      <c r="AT69" s="958"/>
      <c r="AU69" s="958" t="s">
        <v>546</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549</v>
      </c>
      <c r="C70" s="962"/>
      <c r="D70" s="962"/>
      <c r="E70" s="962"/>
      <c r="F70" s="962"/>
      <c r="G70" s="962"/>
      <c r="H70" s="962"/>
      <c r="I70" s="962"/>
      <c r="J70" s="962"/>
      <c r="K70" s="962"/>
      <c r="L70" s="962"/>
      <c r="M70" s="962"/>
      <c r="N70" s="962"/>
      <c r="O70" s="962"/>
      <c r="P70" s="963"/>
      <c r="Q70" s="964">
        <v>64</v>
      </c>
      <c r="R70" s="958"/>
      <c r="S70" s="958"/>
      <c r="T70" s="958"/>
      <c r="U70" s="958"/>
      <c r="V70" s="958">
        <v>62</v>
      </c>
      <c r="W70" s="958"/>
      <c r="X70" s="958"/>
      <c r="Y70" s="958"/>
      <c r="Z70" s="958"/>
      <c r="AA70" s="958">
        <v>2</v>
      </c>
      <c r="AB70" s="958"/>
      <c r="AC70" s="958"/>
      <c r="AD70" s="958"/>
      <c r="AE70" s="958"/>
      <c r="AF70" s="958">
        <v>2</v>
      </c>
      <c r="AG70" s="958"/>
      <c r="AH70" s="958"/>
      <c r="AI70" s="958"/>
      <c r="AJ70" s="958"/>
      <c r="AK70" s="958" t="s">
        <v>546</v>
      </c>
      <c r="AL70" s="958"/>
      <c r="AM70" s="958"/>
      <c r="AN70" s="958"/>
      <c r="AO70" s="958"/>
      <c r="AP70" s="958" t="s">
        <v>546</v>
      </c>
      <c r="AQ70" s="958"/>
      <c r="AR70" s="958"/>
      <c r="AS70" s="958"/>
      <c r="AT70" s="958"/>
      <c r="AU70" s="958" t="s">
        <v>546</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550</v>
      </c>
      <c r="C71" s="962"/>
      <c r="D71" s="962"/>
      <c r="E71" s="962"/>
      <c r="F71" s="962"/>
      <c r="G71" s="962"/>
      <c r="H71" s="962"/>
      <c r="I71" s="962"/>
      <c r="J71" s="962"/>
      <c r="K71" s="962"/>
      <c r="L71" s="962"/>
      <c r="M71" s="962"/>
      <c r="N71" s="962"/>
      <c r="O71" s="962"/>
      <c r="P71" s="963"/>
      <c r="Q71" s="964">
        <v>134</v>
      </c>
      <c r="R71" s="958"/>
      <c r="S71" s="958"/>
      <c r="T71" s="958"/>
      <c r="U71" s="958"/>
      <c r="V71" s="958">
        <v>120</v>
      </c>
      <c r="W71" s="958"/>
      <c r="X71" s="958"/>
      <c r="Y71" s="958"/>
      <c r="Z71" s="958"/>
      <c r="AA71" s="958">
        <v>14</v>
      </c>
      <c r="AB71" s="958"/>
      <c r="AC71" s="958"/>
      <c r="AD71" s="958"/>
      <c r="AE71" s="958"/>
      <c r="AF71" s="958">
        <v>14</v>
      </c>
      <c r="AG71" s="958"/>
      <c r="AH71" s="958"/>
      <c r="AI71" s="958"/>
      <c r="AJ71" s="958"/>
      <c r="AK71" s="958" t="s">
        <v>546</v>
      </c>
      <c r="AL71" s="958"/>
      <c r="AM71" s="958"/>
      <c r="AN71" s="958"/>
      <c r="AO71" s="958"/>
      <c r="AP71" s="958" t="s">
        <v>546</v>
      </c>
      <c r="AQ71" s="958"/>
      <c r="AR71" s="958"/>
      <c r="AS71" s="958"/>
      <c r="AT71" s="958"/>
      <c r="AU71" s="958" t="s">
        <v>546</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551</v>
      </c>
      <c r="C72" s="962"/>
      <c r="D72" s="962"/>
      <c r="E72" s="962"/>
      <c r="F72" s="962"/>
      <c r="G72" s="962"/>
      <c r="H72" s="962"/>
      <c r="I72" s="962"/>
      <c r="J72" s="962"/>
      <c r="K72" s="962"/>
      <c r="L72" s="962"/>
      <c r="M72" s="962"/>
      <c r="N72" s="962"/>
      <c r="O72" s="962"/>
      <c r="P72" s="963"/>
      <c r="Q72" s="964">
        <v>7</v>
      </c>
      <c r="R72" s="958"/>
      <c r="S72" s="958"/>
      <c r="T72" s="958"/>
      <c r="U72" s="958"/>
      <c r="V72" s="958">
        <v>5</v>
      </c>
      <c r="W72" s="958"/>
      <c r="X72" s="958"/>
      <c r="Y72" s="958"/>
      <c r="Z72" s="958"/>
      <c r="AA72" s="958">
        <v>2</v>
      </c>
      <c r="AB72" s="958"/>
      <c r="AC72" s="958"/>
      <c r="AD72" s="958"/>
      <c r="AE72" s="958"/>
      <c r="AF72" s="958">
        <v>2</v>
      </c>
      <c r="AG72" s="958"/>
      <c r="AH72" s="958"/>
      <c r="AI72" s="958"/>
      <c r="AJ72" s="958"/>
      <c r="AK72" s="958" t="s">
        <v>546</v>
      </c>
      <c r="AL72" s="958"/>
      <c r="AM72" s="958"/>
      <c r="AN72" s="958"/>
      <c r="AO72" s="958"/>
      <c r="AP72" s="958" t="s">
        <v>546</v>
      </c>
      <c r="AQ72" s="958"/>
      <c r="AR72" s="958"/>
      <c r="AS72" s="958"/>
      <c r="AT72" s="958"/>
      <c r="AU72" s="958" t="s">
        <v>546</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552</v>
      </c>
      <c r="C73" s="962"/>
      <c r="D73" s="962"/>
      <c r="E73" s="962"/>
      <c r="F73" s="962"/>
      <c r="G73" s="962"/>
      <c r="H73" s="962"/>
      <c r="I73" s="962"/>
      <c r="J73" s="962"/>
      <c r="K73" s="962"/>
      <c r="L73" s="962"/>
      <c r="M73" s="962"/>
      <c r="N73" s="962"/>
      <c r="O73" s="962"/>
      <c r="P73" s="963"/>
      <c r="Q73" s="964">
        <v>6749</v>
      </c>
      <c r="R73" s="958"/>
      <c r="S73" s="958"/>
      <c r="T73" s="958"/>
      <c r="U73" s="958"/>
      <c r="V73" s="958">
        <v>5729</v>
      </c>
      <c r="W73" s="958"/>
      <c r="X73" s="958"/>
      <c r="Y73" s="958"/>
      <c r="Z73" s="958"/>
      <c r="AA73" s="958">
        <v>1019</v>
      </c>
      <c r="AB73" s="958"/>
      <c r="AC73" s="958"/>
      <c r="AD73" s="958"/>
      <c r="AE73" s="958"/>
      <c r="AF73" s="958">
        <v>1019</v>
      </c>
      <c r="AG73" s="958"/>
      <c r="AH73" s="958"/>
      <c r="AI73" s="958"/>
      <c r="AJ73" s="958"/>
      <c r="AK73" s="958">
        <v>17</v>
      </c>
      <c r="AL73" s="958"/>
      <c r="AM73" s="958"/>
      <c r="AN73" s="958"/>
      <c r="AO73" s="958"/>
      <c r="AP73" s="958" t="s">
        <v>546</v>
      </c>
      <c r="AQ73" s="958"/>
      <c r="AR73" s="958"/>
      <c r="AS73" s="958"/>
      <c r="AT73" s="958"/>
      <c r="AU73" s="958" t="s">
        <v>546</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553</v>
      </c>
      <c r="C74" s="962"/>
      <c r="D74" s="962"/>
      <c r="E74" s="962"/>
      <c r="F74" s="962"/>
      <c r="G74" s="962"/>
      <c r="H74" s="962"/>
      <c r="I74" s="962"/>
      <c r="J74" s="962"/>
      <c r="K74" s="962"/>
      <c r="L74" s="962"/>
      <c r="M74" s="962"/>
      <c r="N74" s="962"/>
      <c r="O74" s="962"/>
      <c r="P74" s="963"/>
      <c r="Q74" s="964">
        <v>223</v>
      </c>
      <c r="R74" s="958"/>
      <c r="S74" s="958"/>
      <c r="T74" s="958"/>
      <c r="U74" s="958"/>
      <c r="V74" s="958">
        <v>213</v>
      </c>
      <c r="W74" s="958"/>
      <c r="X74" s="958"/>
      <c r="Y74" s="958"/>
      <c r="Z74" s="958"/>
      <c r="AA74" s="958">
        <v>10</v>
      </c>
      <c r="AB74" s="958"/>
      <c r="AC74" s="958"/>
      <c r="AD74" s="958"/>
      <c r="AE74" s="958"/>
      <c r="AF74" s="958">
        <v>10</v>
      </c>
      <c r="AG74" s="958"/>
      <c r="AH74" s="958"/>
      <c r="AI74" s="958"/>
      <c r="AJ74" s="958"/>
      <c r="AK74" s="958" t="s">
        <v>546</v>
      </c>
      <c r="AL74" s="958"/>
      <c r="AM74" s="958"/>
      <c r="AN74" s="958"/>
      <c r="AO74" s="958"/>
      <c r="AP74" s="958" t="s">
        <v>546</v>
      </c>
      <c r="AQ74" s="958"/>
      <c r="AR74" s="958"/>
      <c r="AS74" s="958"/>
      <c r="AT74" s="958"/>
      <c r="AU74" s="958" t="s">
        <v>546</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554</v>
      </c>
      <c r="C75" s="962"/>
      <c r="D75" s="962"/>
      <c r="E75" s="962"/>
      <c r="F75" s="962"/>
      <c r="G75" s="962"/>
      <c r="H75" s="962"/>
      <c r="I75" s="962"/>
      <c r="J75" s="962"/>
      <c r="K75" s="962"/>
      <c r="L75" s="962"/>
      <c r="M75" s="962"/>
      <c r="N75" s="962"/>
      <c r="O75" s="962"/>
      <c r="P75" s="963"/>
      <c r="Q75" s="965">
        <v>5</v>
      </c>
      <c r="R75" s="966"/>
      <c r="S75" s="966"/>
      <c r="T75" s="966"/>
      <c r="U75" s="967"/>
      <c r="V75" s="968">
        <v>2</v>
      </c>
      <c r="W75" s="966"/>
      <c r="X75" s="966"/>
      <c r="Y75" s="966"/>
      <c r="Z75" s="967"/>
      <c r="AA75" s="968">
        <v>2</v>
      </c>
      <c r="AB75" s="966"/>
      <c r="AC75" s="966"/>
      <c r="AD75" s="966"/>
      <c r="AE75" s="967"/>
      <c r="AF75" s="968">
        <v>2</v>
      </c>
      <c r="AG75" s="966"/>
      <c r="AH75" s="966"/>
      <c r="AI75" s="966"/>
      <c r="AJ75" s="967"/>
      <c r="AK75" s="968">
        <v>0</v>
      </c>
      <c r="AL75" s="966"/>
      <c r="AM75" s="966"/>
      <c r="AN75" s="966"/>
      <c r="AO75" s="967"/>
      <c r="AP75" s="968" t="s">
        <v>546</v>
      </c>
      <c r="AQ75" s="966"/>
      <c r="AR75" s="966"/>
      <c r="AS75" s="966"/>
      <c r="AT75" s="967"/>
      <c r="AU75" s="968" t="s">
        <v>546</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555</v>
      </c>
      <c r="C76" s="962"/>
      <c r="D76" s="962"/>
      <c r="E76" s="962"/>
      <c r="F76" s="962"/>
      <c r="G76" s="962"/>
      <c r="H76" s="962"/>
      <c r="I76" s="962"/>
      <c r="J76" s="962"/>
      <c r="K76" s="962"/>
      <c r="L76" s="962"/>
      <c r="M76" s="962"/>
      <c r="N76" s="962"/>
      <c r="O76" s="962"/>
      <c r="P76" s="963"/>
      <c r="Q76" s="965">
        <v>1105</v>
      </c>
      <c r="R76" s="966"/>
      <c r="S76" s="966"/>
      <c r="T76" s="966"/>
      <c r="U76" s="967"/>
      <c r="V76" s="968">
        <v>1103</v>
      </c>
      <c r="W76" s="966"/>
      <c r="X76" s="966"/>
      <c r="Y76" s="966"/>
      <c r="Z76" s="967"/>
      <c r="AA76" s="968">
        <v>2</v>
      </c>
      <c r="AB76" s="966"/>
      <c r="AC76" s="966"/>
      <c r="AD76" s="966"/>
      <c r="AE76" s="967"/>
      <c r="AF76" s="968">
        <v>2</v>
      </c>
      <c r="AG76" s="966"/>
      <c r="AH76" s="966"/>
      <c r="AI76" s="966"/>
      <c r="AJ76" s="967"/>
      <c r="AK76" s="968">
        <v>35</v>
      </c>
      <c r="AL76" s="966"/>
      <c r="AM76" s="966"/>
      <c r="AN76" s="966"/>
      <c r="AO76" s="967"/>
      <c r="AP76" s="968" t="s">
        <v>546</v>
      </c>
      <c r="AQ76" s="966"/>
      <c r="AR76" s="966"/>
      <c r="AS76" s="966"/>
      <c r="AT76" s="967"/>
      <c r="AU76" s="968" t="s">
        <v>546</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t="s">
        <v>556</v>
      </c>
      <c r="C77" s="962"/>
      <c r="D77" s="962"/>
      <c r="E77" s="962"/>
      <c r="F77" s="962"/>
      <c r="G77" s="962"/>
      <c r="H77" s="962"/>
      <c r="I77" s="962"/>
      <c r="J77" s="962"/>
      <c r="K77" s="962"/>
      <c r="L77" s="962"/>
      <c r="M77" s="962"/>
      <c r="N77" s="962"/>
      <c r="O77" s="962"/>
      <c r="P77" s="963"/>
      <c r="Q77" s="965">
        <v>5773</v>
      </c>
      <c r="R77" s="966"/>
      <c r="S77" s="966"/>
      <c r="T77" s="966"/>
      <c r="U77" s="967"/>
      <c r="V77" s="968">
        <v>5623</v>
      </c>
      <c r="W77" s="966"/>
      <c r="X77" s="966"/>
      <c r="Y77" s="966"/>
      <c r="Z77" s="967"/>
      <c r="AA77" s="968">
        <v>150</v>
      </c>
      <c r="AB77" s="966"/>
      <c r="AC77" s="966"/>
      <c r="AD77" s="966"/>
      <c r="AE77" s="967"/>
      <c r="AF77" s="968">
        <v>150</v>
      </c>
      <c r="AG77" s="966"/>
      <c r="AH77" s="966"/>
      <c r="AI77" s="966"/>
      <c r="AJ77" s="967"/>
      <c r="AK77" s="968">
        <v>1002</v>
      </c>
      <c r="AL77" s="966"/>
      <c r="AM77" s="966"/>
      <c r="AN77" s="966"/>
      <c r="AO77" s="967"/>
      <c r="AP77" s="968" t="s">
        <v>546</v>
      </c>
      <c r="AQ77" s="966"/>
      <c r="AR77" s="966"/>
      <c r="AS77" s="966"/>
      <c r="AT77" s="967"/>
      <c r="AU77" s="968" t="s">
        <v>546</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t="s">
        <v>557</v>
      </c>
      <c r="C78" s="962"/>
      <c r="D78" s="962"/>
      <c r="E78" s="962"/>
      <c r="F78" s="962"/>
      <c r="G78" s="962"/>
      <c r="H78" s="962"/>
      <c r="I78" s="962"/>
      <c r="J78" s="962"/>
      <c r="K78" s="962"/>
      <c r="L78" s="962"/>
      <c r="M78" s="962"/>
      <c r="N78" s="962"/>
      <c r="O78" s="962"/>
      <c r="P78" s="963"/>
      <c r="Q78" s="964">
        <v>261</v>
      </c>
      <c r="R78" s="958"/>
      <c r="S78" s="958"/>
      <c r="T78" s="958"/>
      <c r="U78" s="958"/>
      <c r="V78" s="958">
        <v>244</v>
      </c>
      <c r="W78" s="958"/>
      <c r="X78" s="958"/>
      <c r="Y78" s="958"/>
      <c r="Z78" s="958"/>
      <c r="AA78" s="958">
        <v>17</v>
      </c>
      <c r="AB78" s="958"/>
      <c r="AC78" s="958"/>
      <c r="AD78" s="958"/>
      <c r="AE78" s="958"/>
      <c r="AF78" s="958">
        <v>17</v>
      </c>
      <c r="AG78" s="958"/>
      <c r="AH78" s="958"/>
      <c r="AI78" s="958"/>
      <c r="AJ78" s="958"/>
      <c r="AK78" s="958">
        <v>115</v>
      </c>
      <c r="AL78" s="958"/>
      <c r="AM78" s="958"/>
      <c r="AN78" s="958"/>
      <c r="AO78" s="958"/>
      <c r="AP78" s="958" t="s">
        <v>546</v>
      </c>
      <c r="AQ78" s="958"/>
      <c r="AR78" s="958"/>
      <c r="AS78" s="958"/>
      <c r="AT78" s="958"/>
      <c r="AU78" s="958" t="s">
        <v>546</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t="s">
        <v>558</v>
      </c>
      <c r="C79" s="962"/>
      <c r="D79" s="962"/>
      <c r="E79" s="962"/>
      <c r="F79" s="962"/>
      <c r="G79" s="962"/>
      <c r="H79" s="962"/>
      <c r="I79" s="962"/>
      <c r="J79" s="962"/>
      <c r="K79" s="962"/>
      <c r="L79" s="962"/>
      <c r="M79" s="962"/>
      <c r="N79" s="962"/>
      <c r="O79" s="962"/>
      <c r="P79" s="963"/>
      <c r="Q79" s="964">
        <v>7</v>
      </c>
      <c r="R79" s="958"/>
      <c r="S79" s="958"/>
      <c r="T79" s="958"/>
      <c r="U79" s="958"/>
      <c r="V79" s="958">
        <v>7</v>
      </c>
      <c r="W79" s="958"/>
      <c r="X79" s="958"/>
      <c r="Y79" s="958"/>
      <c r="Z79" s="958"/>
      <c r="AA79" s="958" t="s">
        <v>546</v>
      </c>
      <c r="AB79" s="958"/>
      <c r="AC79" s="958"/>
      <c r="AD79" s="958"/>
      <c r="AE79" s="958"/>
      <c r="AF79" s="958" t="s">
        <v>546</v>
      </c>
      <c r="AG79" s="958"/>
      <c r="AH79" s="958"/>
      <c r="AI79" s="958"/>
      <c r="AJ79" s="958"/>
      <c r="AK79" s="958" t="s">
        <v>546</v>
      </c>
      <c r="AL79" s="958"/>
      <c r="AM79" s="958"/>
      <c r="AN79" s="958"/>
      <c r="AO79" s="958"/>
      <c r="AP79" s="958" t="s">
        <v>546</v>
      </c>
      <c r="AQ79" s="958"/>
      <c r="AR79" s="958"/>
      <c r="AS79" s="958"/>
      <c r="AT79" s="958"/>
      <c r="AU79" s="958" t="s">
        <v>546</v>
      </c>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t="s">
        <v>559</v>
      </c>
      <c r="C80" s="962"/>
      <c r="D80" s="962"/>
      <c r="E80" s="962"/>
      <c r="F80" s="962"/>
      <c r="G80" s="962"/>
      <c r="H80" s="962"/>
      <c r="I80" s="962"/>
      <c r="J80" s="962"/>
      <c r="K80" s="962"/>
      <c r="L80" s="962"/>
      <c r="M80" s="962"/>
      <c r="N80" s="962"/>
      <c r="O80" s="962"/>
      <c r="P80" s="963"/>
      <c r="Q80" s="964">
        <v>258</v>
      </c>
      <c r="R80" s="958"/>
      <c r="S80" s="958"/>
      <c r="T80" s="958"/>
      <c r="U80" s="958"/>
      <c r="V80" s="958">
        <v>174</v>
      </c>
      <c r="W80" s="958"/>
      <c r="X80" s="958"/>
      <c r="Y80" s="958"/>
      <c r="Z80" s="958"/>
      <c r="AA80" s="958">
        <v>84</v>
      </c>
      <c r="AB80" s="958"/>
      <c r="AC80" s="958"/>
      <c r="AD80" s="958"/>
      <c r="AE80" s="958"/>
      <c r="AF80" s="958">
        <v>84</v>
      </c>
      <c r="AG80" s="958"/>
      <c r="AH80" s="958"/>
      <c r="AI80" s="958"/>
      <c r="AJ80" s="958"/>
      <c r="AK80" s="958" t="s">
        <v>546</v>
      </c>
      <c r="AL80" s="958"/>
      <c r="AM80" s="958"/>
      <c r="AN80" s="958"/>
      <c r="AO80" s="958"/>
      <c r="AP80" s="958" t="s">
        <v>546</v>
      </c>
      <c r="AQ80" s="958"/>
      <c r="AR80" s="958"/>
      <c r="AS80" s="958"/>
      <c r="AT80" s="958"/>
      <c r="AU80" s="958" t="s">
        <v>546</v>
      </c>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t="s">
        <v>560</v>
      </c>
      <c r="C81" s="962"/>
      <c r="D81" s="962"/>
      <c r="E81" s="962"/>
      <c r="F81" s="962"/>
      <c r="G81" s="962"/>
      <c r="H81" s="962"/>
      <c r="I81" s="962"/>
      <c r="J81" s="962"/>
      <c r="K81" s="962"/>
      <c r="L81" s="962"/>
      <c r="M81" s="962"/>
      <c r="N81" s="962"/>
      <c r="O81" s="962"/>
      <c r="P81" s="963"/>
      <c r="Q81" s="964">
        <v>46</v>
      </c>
      <c r="R81" s="958"/>
      <c r="S81" s="958"/>
      <c r="T81" s="958"/>
      <c r="U81" s="958"/>
      <c r="V81" s="958">
        <v>25</v>
      </c>
      <c r="W81" s="958"/>
      <c r="X81" s="958"/>
      <c r="Y81" s="958"/>
      <c r="Z81" s="958"/>
      <c r="AA81" s="958">
        <v>22</v>
      </c>
      <c r="AB81" s="958"/>
      <c r="AC81" s="958"/>
      <c r="AD81" s="958"/>
      <c r="AE81" s="958"/>
      <c r="AF81" s="958">
        <v>22</v>
      </c>
      <c r="AG81" s="958"/>
      <c r="AH81" s="958"/>
      <c r="AI81" s="958"/>
      <c r="AJ81" s="958"/>
      <c r="AK81" s="958" t="s">
        <v>546</v>
      </c>
      <c r="AL81" s="958"/>
      <c r="AM81" s="958"/>
      <c r="AN81" s="958"/>
      <c r="AO81" s="958"/>
      <c r="AP81" s="958" t="s">
        <v>546</v>
      </c>
      <c r="AQ81" s="958"/>
      <c r="AR81" s="958"/>
      <c r="AS81" s="958"/>
      <c r="AT81" s="958"/>
      <c r="AU81" s="958" t="s">
        <v>546</v>
      </c>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t="s">
        <v>561</v>
      </c>
      <c r="C82" s="962"/>
      <c r="D82" s="962"/>
      <c r="E82" s="962"/>
      <c r="F82" s="962"/>
      <c r="G82" s="962"/>
      <c r="H82" s="962"/>
      <c r="I82" s="962"/>
      <c r="J82" s="962"/>
      <c r="K82" s="962"/>
      <c r="L82" s="962"/>
      <c r="M82" s="962"/>
      <c r="N82" s="962"/>
      <c r="O82" s="962"/>
      <c r="P82" s="963"/>
      <c r="Q82" s="964">
        <v>247</v>
      </c>
      <c r="R82" s="958"/>
      <c r="S82" s="958"/>
      <c r="T82" s="958"/>
      <c r="U82" s="958"/>
      <c r="V82" s="958">
        <v>243</v>
      </c>
      <c r="W82" s="958"/>
      <c r="X82" s="958"/>
      <c r="Y82" s="958"/>
      <c r="Z82" s="958"/>
      <c r="AA82" s="958">
        <v>4</v>
      </c>
      <c r="AB82" s="958"/>
      <c r="AC82" s="958"/>
      <c r="AD82" s="958"/>
      <c r="AE82" s="958"/>
      <c r="AF82" s="958">
        <v>4</v>
      </c>
      <c r="AG82" s="958"/>
      <c r="AH82" s="958"/>
      <c r="AI82" s="958"/>
      <c r="AJ82" s="958"/>
      <c r="AK82" s="958">
        <v>12</v>
      </c>
      <c r="AL82" s="958"/>
      <c r="AM82" s="958"/>
      <c r="AN82" s="958"/>
      <c r="AO82" s="958"/>
      <c r="AP82" s="958" t="s">
        <v>546</v>
      </c>
      <c r="AQ82" s="958"/>
      <c r="AR82" s="958"/>
      <c r="AS82" s="958"/>
      <c r="AT82" s="958"/>
      <c r="AU82" s="958" t="s">
        <v>546</v>
      </c>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t="s">
        <v>562</v>
      </c>
      <c r="C83" s="962"/>
      <c r="D83" s="962"/>
      <c r="E83" s="962"/>
      <c r="F83" s="962"/>
      <c r="G83" s="962"/>
      <c r="H83" s="962"/>
      <c r="I83" s="962"/>
      <c r="J83" s="962"/>
      <c r="K83" s="962"/>
      <c r="L83" s="962"/>
      <c r="M83" s="962"/>
      <c r="N83" s="962"/>
      <c r="O83" s="962"/>
      <c r="P83" s="963"/>
      <c r="Q83" s="964">
        <v>261956</v>
      </c>
      <c r="R83" s="958"/>
      <c r="S83" s="958"/>
      <c r="T83" s="958"/>
      <c r="U83" s="958"/>
      <c r="V83" s="958">
        <v>256155</v>
      </c>
      <c r="W83" s="958"/>
      <c r="X83" s="958"/>
      <c r="Y83" s="958"/>
      <c r="Z83" s="958"/>
      <c r="AA83" s="958">
        <v>5801</v>
      </c>
      <c r="AB83" s="958"/>
      <c r="AC83" s="958"/>
      <c r="AD83" s="958"/>
      <c r="AE83" s="958"/>
      <c r="AF83" s="958">
        <v>5801</v>
      </c>
      <c r="AG83" s="958"/>
      <c r="AH83" s="958"/>
      <c r="AI83" s="958"/>
      <c r="AJ83" s="958"/>
      <c r="AK83" s="958" t="s">
        <v>546</v>
      </c>
      <c r="AL83" s="958"/>
      <c r="AM83" s="958"/>
      <c r="AN83" s="958"/>
      <c r="AO83" s="958"/>
      <c r="AP83" s="958" t="s">
        <v>546</v>
      </c>
      <c r="AQ83" s="958"/>
      <c r="AR83" s="958"/>
      <c r="AS83" s="958"/>
      <c r="AT83" s="958"/>
      <c r="AU83" s="958" t="s">
        <v>546</v>
      </c>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t="s">
        <v>563</v>
      </c>
      <c r="C84" s="962"/>
      <c r="D84" s="962"/>
      <c r="E84" s="962"/>
      <c r="F84" s="962"/>
      <c r="G84" s="962"/>
      <c r="H84" s="962"/>
      <c r="I84" s="962"/>
      <c r="J84" s="962"/>
      <c r="K84" s="962"/>
      <c r="L84" s="962"/>
      <c r="M84" s="962"/>
      <c r="N84" s="962"/>
      <c r="O84" s="962"/>
      <c r="P84" s="963"/>
      <c r="Q84" s="964">
        <v>187</v>
      </c>
      <c r="R84" s="958"/>
      <c r="S84" s="958"/>
      <c r="T84" s="958"/>
      <c r="U84" s="958"/>
      <c r="V84" s="958">
        <v>177</v>
      </c>
      <c r="W84" s="958"/>
      <c r="X84" s="958"/>
      <c r="Y84" s="958"/>
      <c r="Z84" s="958"/>
      <c r="AA84" s="958">
        <v>10</v>
      </c>
      <c r="AB84" s="958"/>
      <c r="AC84" s="958"/>
      <c r="AD84" s="958"/>
      <c r="AE84" s="958"/>
      <c r="AF84" s="958">
        <v>10</v>
      </c>
      <c r="AG84" s="958"/>
      <c r="AH84" s="958"/>
      <c r="AI84" s="958"/>
      <c r="AJ84" s="958"/>
      <c r="AK84" s="958" t="s">
        <v>546</v>
      </c>
      <c r="AL84" s="958"/>
      <c r="AM84" s="958"/>
      <c r="AN84" s="958"/>
      <c r="AO84" s="958"/>
      <c r="AP84" s="958" t="s">
        <v>546</v>
      </c>
      <c r="AQ84" s="958"/>
      <c r="AR84" s="958"/>
      <c r="AS84" s="958"/>
      <c r="AT84" s="958"/>
      <c r="AU84" s="958" t="s">
        <v>546</v>
      </c>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7165</v>
      </c>
      <c r="AG88" s="946"/>
      <c r="AH88" s="946"/>
      <c r="AI88" s="946"/>
      <c r="AJ88" s="946"/>
      <c r="AK88" s="950"/>
      <c r="AL88" s="950"/>
      <c r="AM88" s="950"/>
      <c r="AN88" s="950"/>
      <c r="AO88" s="950"/>
      <c r="AP88" s="946">
        <v>520</v>
      </c>
      <c r="AQ88" s="946"/>
      <c r="AR88" s="946"/>
      <c r="AS88" s="946"/>
      <c r="AT88" s="946"/>
      <c r="AU88" s="946">
        <v>58</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38</v>
      </c>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295</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295</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295</v>
      </c>
      <c r="DR109" s="883"/>
      <c r="DS109" s="883"/>
      <c r="DT109" s="883"/>
      <c r="DU109" s="884"/>
      <c r="DV109" s="885" t="s">
        <v>410</v>
      </c>
      <c r="DW109" s="883"/>
      <c r="DX109" s="883"/>
      <c r="DY109" s="883"/>
      <c r="DZ109" s="916"/>
    </row>
    <row r="110" spans="1:131" s="212" customFormat="1" ht="26.25" customHeight="1" x14ac:dyDescent="0.1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1107628</v>
      </c>
      <c r="AB110" s="876"/>
      <c r="AC110" s="876"/>
      <c r="AD110" s="876"/>
      <c r="AE110" s="877"/>
      <c r="AF110" s="878">
        <v>1082534</v>
      </c>
      <c r="AG110" s="876"/>
      <c r="AH110" s="876"/>
      <c r="AI110" s="876"/>
      <c r="AJ110" s="877"/>
      <c r="AK110" s="878">
        <v>976956</v>
      </c>
      <c r="AL110" s="876"/>
      <c r="AM110" s="876"/>
      <c r="AN110" s="876"/>
      <c r="AO110" s="877"/>
      <c r="AP110" s="879">
        <v>18.3</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8958835</v>
      </c>
      <c r="BR110" s="829"/>
      <c r="BS110" s="829"/>
      <c r="BT110" s="829"/>
      <c r="BU110" s="829"/>
      <c r="BV110" s="829">
        <v>8339967</v>
      </c>
      <c r="BW110" s="829"/>
      <c r="BX110" s="829"/>
      <c r="BY110" s="829"/>
      <c r="BZ110" s="829"/>
      <c r="CA110" s="829">
        <v>7883274</v>
      </c>
      <c r="CB110" s="829"/>
      <c r="CC110" s="829"/>
      <c r="CD110" s="829"/>
      <c r="CE110" s="829"/>
      <c r="CF110" s="853">
        <v>148</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2567</v>
      </c>
      <c r="BR111" s="804"/>
      <c r="BS111" s="804"/>
      <c r="BT111" s="804"/>
      <c r="BU111" s="804"/>
      <c r="BV111" s="804">
        <v>847</v>
      </c>
      <c r="BW111" s="804"/>
      <c r="BX111" s="804"/>
      <c r="BY111" s="804"/>
      <c r="BZ111" s="804"/>
      <c r="CA111" s="804">
        <v>9401</v>
      </c>
      <c r="CB111" s="804"/>
      <c r="CC111" s="804"/>
      <c r="CD111" s="804"/>
      <c r="CE111" s="804"/>
      <c r="CF111" s="862">
        <v>0.2</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1583276</v>
      </c>
      <c r="BR112" s="804"/>
      <c r="BS112" s="804"/>
      <c r="BT112" s="804"/>
      <c r="BU112" s="804"/>
      <c r="BV112" s="804">
        <v>1349324</v>
      </c>
      <c r="BW112" s="804"/>
      <c r="BX112" s="804"/>
      <c r="BY112" s="804"/>
      <c r="BZ112" s="804"/>
      <c r="CA112" s="804">
        <v>996670</v>
      </c>
      <c r="CB112" s="804"/>
      <c r="CC112" s="804"/>
      <c r="CD112" s="804"/>
      <c r="CE112" s="804"/>
      <c r="CF112" s="862">
        <v>18.7</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276789</v>
      </c>
      <c r="AB113" s="906"/>
      <c r="AC113" s="906"/>
      <c r="AD113" s="906"/>
      <c r="AE113" s="907"/>
      <c r="AF113" s="908">
        <v>347672</v>
      </c>
      <c r="AG113" s="906"/>
      <c r="AH113" s="906"/>
      <c r="AI113" s="906"/>
      <c r="AJ113" s="907"/>
      <c r="AK113" s="908">
        <v>391228</v>
      </c>
      <c r="AL113" s="906"/>
      <c r="AM113" s="906"/>
      <c r="AN113" s="906"/>
      <c r="AO113" s="907"/>
      <c r="AP113" s="909">
        <v>7.3</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13675</v>
      </c>
      <c r="BR113" s="804"/>
      <c r="BS113" s="804"/>
      <c r="BT113" s="804"/>
      <c r="BU113" s="804"/>
      <c r="BV113" s="804">
        <v>21469</v>
      </c>
      <c r="BW113" s="804"/>
      <c r="BX113" s="804"/>
      <c r="BY113" s="804"/>
      <c r="BZ113" s="804"/>
      <c r="CA113" s="804">
        <v>134324</v>
      </c>
      <c r="CB113" s="804"/>
      <c r="CC113" s="804"/>
      <c r="CD113" s="804"/>
      <c r="CE113" s="804"/>
      <c r="CF113" s="862">
        <v>2.5</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7631</v>
      </c>
      <c r="AB114" s="767"/>
      <c r="AC114" s="767"/>
      <c r="AD114" s="767"/>
      <c r="AE114" s="768"/>
      <c r="AF114" s="769">
        <v>6017</v>
      </c>
      <c r="AG114" s="767"/>
      <c r="AH114" s="767"/>
      <c r="AI114" s="767"/>
      <c r="AJ114" s="768"/>
      <c r="AK114" s="769">
        <v>5579</v>
      </c>
      <c r="AL114" s="767"/>
      <c r="AM114" s="767"/>
      <c r="AN114" s="767"/>
      <c r="AO114" s="768"/>
      <c r="AP114" s="811">
        <v>0.1</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1316922</v>
      </c>
      <c r="BR114" s="804"/>
      <c r="BS114" s="804"/>
      <c r="BT114" s="804"/>
      <c r="BU114" s="804"/>
      <c r="BV114" s="804">
        <v>1421602</v>
      </c>
      <c r="BW114" s="804"/>
      <c r="BX114" s="804"/>
      <c r="BY114" s="804"/>
      <c r="BZ114" s="804"/>
      <c r="CA114" s="804">
        <v>1425805</v>
      </c>
      <c r="CB114" s="804"/>
      <c r="CC114" s="804"/>
      <c r="CD114" s="804"/>
      <c r="CE114" s="804"/>
      <c r="CF114" s="862">
        <v>26.8</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1694</v>
      </c>
      <c r="AB115" s="906"/>
      <c r="AC115" s="906"/>
      <c r="AD115" s="906"/>
      <c r="AE115" s="907"/>
      <c r="AF115" s="908">
        <v>1668</v>
      </c>
      <c r="AG115" s="906"/>
      <c r="AH115" s="906"/>
      <c r="AI115" s="906"/>
      <c r="AJ115" s="907"/>
      <c r="AK115" s="908">
        <v>1643</v>
      </c>
      <c r="AL115" s="906"/>
      <c r="AM115" s="906"/>
      <c r="AN115" s="906"/>
      <c r="AO115" s="907"/>
      <c r="AP115" s="909">
        <v>0</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2567</v>
      </c>
      <c r="DH116" s="767"/>
      <c r="DI116" s="767"/>
      <c r="DJ116" s="767"/>
      <c r="DK116" s="768"/>
      <c r="DL116" s="769">
        <v>847</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1393742</v>
      </c>
      <c r="AB117" s="890"/>
      <c r="AC117" s="890"/>
      <c r="AD117" s="890"/>
      <c r="AE117" s="891"/>
      <c r="AF117" s="892">
        <v>1437891</v>
      </c>
      <c r="AG117" s="890"/>
      <c r="AH117" s="890"/>
      <c r="AI117" s="890"/>
      <c r="AJ117" s="891"/>
      <c r="AK117" s="892">
        <v>1375406</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295</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440</v>
      </c>
      <c r="BP119" s="865"/>
      <c r="BQ119" s="866">
        <v>11875275</v>
      </c>
      <c r="BR119" s="832"/>
      <c r="BS119" s="832"/>
      <c r="BT119" s="832"/>
      <c r="BU119" s="832"/>
      <c r="BV119" s="832">
        <v>11133209</v>
      </c>
      <c r="BW119" s="832"/>
      <c r="BX119" s="832"/>
      <c r="BY119" s="832"/>
      <c r="BZ119" s="832"/>
      <c r="CA119" s="832">
        <v>10449474</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v>9401</v>
      </c>
      <c r="DR119" s="751"/>
      <c r="DS119" s="751"/>
      <c r="DT119" s="751"/>
      <c r="DU119" s="752"/>
      <c r="DV119" s="835">
        <v>0.2</v>
      </c>
      <c r="DW119" s="836"/>
      <c r="DX119" s="836"/>
      <c r="DY119" s="836"/>
      <c r="DZ119" s="837"/>
    </row>
    <row r="120" spans="1:130" s="212" customFormat="1" ht="26.25" customHeight="1" x14ac:dyDescent="0.1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3474219</v>
      </c>
      <c r="BR120" s="829"/>
      <c r="BS120" s="829"/>
      <c r="BT120" s="829"/>
      <c r="BU120" s="829"/>
      <c r="BV120" s="829">
        <v>3759831</v>
      </c>
      <c r="BW120" s="829"/>
      <c r="BX120" s="829"/>
      <c r="BY120" s="829"/>
      <c r="BZ120" s="829"/>
      <c r="CA120" s="829">
        <v>4348096</v>
      </c>
      <c r="CB120" s="829"/>
      <c r="CC120" s="829"/>
      <c r="CD120" s="829"/>
      <c r="CE120" s="829"/>
      <c r="CF120" s="853">
        <v>81.599999999999994</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1364488</v>
      </c>
      <c r="DH120" s="829"/>
      <c r="DI120" s="829"/>
      <c r="DJ120" s="829"/>
      <c r="DK120" s="829"/>
      <c r="DL120" s="829">
        <v>1126325</v>
      </c>
      <c r="DM120" s="829"/>
      <c r="DN120" s="829"/>
      <c r="DO120" s="829"/>
      <c r="DP120" s="829"/>
      <c r="DQ120" s="829">
        <v>804507</v>
      </c>
      <c r="DR120" s="829"/>
      <c r="DS120" s="829"/>
      <c r="DT120" s="829"/>
      <c r="DU120" s="829"/>
      <c r="DV120" s="830">
        <v>15.1</v>
      </c>
      <c r="DW120" s="830"/>
      <c r="DX120" s="830"/>
      <c r="DY120" s="830"/>
      <c r="DZ120" s="831"/>
    </row>
    <row r="121" spans="1:130" s="212"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162274</v>
      </c>
      <c r="BR121" s="804"/>
      <c r="BS121" s="804"/>
      <c r="BT121" s="804"/>
      <c r="BU121" s="804"/>
      <c r="BV121" s="804">
        <v>163961</v>
      </c>
      <c r="BW121" s="804"/>
      <c r="BX121" s="804"/>
      <c r="BY121" s="804"/>
      <c r="BZ121" s="804"/>
      <c r="CA121" s="804">
        <v>174706</v>
      </c>
      <c r="CB121" s="804"/>
      <c r="CC121" s="804"/>
      <c r="CD121" s="804"/>
      <c r="CE121" s="804"/>
      <c r="CF121" s="862">
        <v>3.3</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218788</v>
      </c>
      <c r="DH121" s="804"/>
      <c r="DI121" s="804"/>
      <c r="DJ121" s="804"/>
      <c r="DK121" s="804"/>
      <c r="DL121" s="804">
        <v>222999</v>
      </c>
      <c r="DM121" s="804"/>
      <c r="DN121" s="804"/>
      <c r="DO121" s="804"/>
      <c r="DP121" s="804"/>
      <c r="DQ121" s="804">
        <v>192163</v>
      </c>
      <c r="DR121" s="804"/>
      <c r="DS121" s="804"/>
      <c r="DT121" s="804"/>
      <c r="DU121" s="804"/>
      <c r="DV121" s="781">
        <v>3.6</v>
      </c>
      <c r="DW121" s="781"/>
      <c r="DX121" s="781"/>
      <c r="DY121" s="781"/>
      <c r="DZ121" s="782"/>
    </row>
    <row r="122" spans="1:130" s="212" customFormat="1" ht="26.25" customHeight="1" x14ac:dyDescent="0.1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7668370</v>
      </c>
      <c r="BR122" s="832"/>
      <c r="BS122" s="832"/>
      <c r="BT122" s="832"/>
      <c r="BU122" s="832"/>
      <c r="BV122" s="832">
        <v>7130376</v>
      </c>
      <c r="BW122" s="832"/>
      <c r="BX122" s="832"/>
      <c r="BY122" s="832"/>
      <c r="BZ122" s="832"/>
      <c r="CA122" s="832">
        <v>6668512</v>
      </c>
      <c r="CB122" s="832"/>
      <c r="CC122" s="832"/>
      <c r="CD122" s="832"/>
      <c r="CE122" s="832"/>
      <c r="CF122" s="833">
        <v>125.2</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1623</v>
      </c>
      <c r="AB123" s="767"/>
      <c r="AC123" s="767"/>
      <c r="AD123" s="767"/>
      <c r="AE123" s="768"/>
      <c r="AF123" s="769">
        <v>1623</v>
      </c>
      <c r="AG123" s="767"/>
      <c r="AH123" s="767"/>
      <c r="AI123" s="767"/>
      <c r="AJ123" s="768"/>
      <c r="AK123" s="769">
        <v>1623</v>
      </c>
      <c r="AL123" s="767"/>
      <c r="AM123" s="767"/>
      <c r="AN123" s="767"/>
      <c r="AO123" s="768"/>
      <c r="AP123" s="811">
        <v>0</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448</v>
      </c>
      <c r="BP123" s="865"/>
      <c r="BQ123" s="819">
        <v>11304863</v>
      </c>
      <c r="BR123" s="820"/>
      <c r="BS123" s="820"/>
      <c r="BT123" s="820"/>
      <c r="BU123" s="820"/>
      <c r="BV123" s="820">
        <v>11054168</v>
      </c>
      <c r="BW123" s="820"/>
      <c r="BX123" s="820"/>
      <c r="BY123" s="820"/>
      <c r="BZ123" s="820"/>
      <c r="CA123" s="820">
        <v>11191314</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10.8</v>
      </c>
      <c r="BR124" s="818"/>
      <c r="BS124" s="818"/>
      <c r="BT124" s="818"/>
      <c r="BU124" s="818"/>
      <c r="BV124" s="818">
        <v>1.4</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71</v>
      </c>
      <c r="AB127" s="767"/>
      <c r="AC127" s="767"/>
      <c r="AD127" s="767"/>
      <c r="AE127" s="768"/>
      <c r="AF127" s="769">
        <v>45</v>
      </c>
      <c r="AG127" s="767"/>
      <c r="AH127" s="767"/>
      <c r="AI127" s="767"/>
      <c r="AJ127" s="768"/>
      <c r="AK127" s="769">
        <v>20</v>
      </c>
      <c r="AL127" s="767"/>
      <c r="AM127" s="767"/>
      <c r="AN127" s="767"/>
      <c r="AO127" s="768"/>
      <c r="AP127" s="811">
        <v>0</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18678</v>
      </c>
      <c r="AB128" s="788"/>
      <c r="AC128" s="788"/>
      <c r="AD128" s="788"/>
      <c r="AE128" s="789"/>
      <c r="AF128" s="790">
        <v>13125</v>
      </c>
      <c r="AG128" s="788"/>
      <c r="AH128" s="788"/>
      <c r="AI128" s="788"/>
      <c r="AJ128" s="789"/>
      <c r="AK128" s="790">
        <v>25666</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14.35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6184832</v>
      </c>
      <c r="AB129" s="767"/>
      <c r="AC129" s="767"/>
      <c r="AD129" s="767"/>
      <c r="AE129" s="768"/>
      <c r="AF129" s="769">
        <v>6234989</v>
      </c>
      <c r="AG129" s="767"/>
      <c r="AH129" s="767"/>
      <c r="AI129" s="767"/>
      <c r="AJ129" s="768"/>
      <c r="AK129" s="769">
        <v>6207709</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19.350000000000001</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917736</v>
      </c>
      <c r="AB130" s="767"/>
      <c r="AC130" s="767"/>
      <c r="AD130" s="767"/>
      <c r="AE130" s="768"/>
      <c r="AF130" s="769">
        <v>948100</v>
      </c>
      <c r="AG130" s="767"/>
      <c r="AH130" s="767"/>
      <c r="AI130" s="767"/>
      <c r="AJ130" s="768"/>
      <c r="AK130" s="769">
        <v>881753</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8.8000000000000007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5267096</v>
      </c>
      <c r="AB131" s="751"/>
      <c r="AC131" s="751"/>
      <c r="AD131" s="751"/>
      <c r="AE131" s="752"/>
      <c r="AF131" s="753">
        <v>5286889</v>
      </c>
      <c r="AG131" s="751"/>
      <c r="AH131" s="751"/>
      <c r="AI131" s="751"/>
      <c r="AJ131" s="752"/>
      <c r="AK131" s="753">
        <v>5325956</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8.6827352300000005</v>
      </c>
      <c r="AB132" s="732"/>
      <c r="AC132" s="732"/>
      <c r="AD132" s="732"/>
      <c r="AE132" s="733"/>
      <c r="AF132" s="734">
        <v>9.0160016600000006</v>
      </c>
      <c r="AG132" s="732"/>
      <c r="AH132" s="732"/>
      <c r="AI132" s="732"/>
      <c r="AJ132" s="733"/>
      <c r="AK132" s="734">
        <v>8.7869114009999993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9.6</v>
      </c>
      <c r="AB133" s="711"/>
      <c r="AC133" s="711"/>
      <c r="AD133" s="711"/>
      <c r="AE133" s="712"/>
      <c r="AF133" s="710">
        <v>8.8000000000000007</v>
      </c>
      <c r="AG133" s="711"/>
      <c r="AH133" s="711"/>
      <c r="AI133" s="711"/>
      <c r="AJ133" s="712"/>
      <c r="AK133" s="710">
        <v>8.8000000000000007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eoiagBEPI0dl79fpivcEnviKbIXaUwOIF3QI3AvHeCh3oEdcBWj8MiYIxvq5PJuBqSVyb70AaMRWwaW1Fit9Zw==" saltValue="rthBlb9VzlOJxH4qjcLTh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DQ105"/>
  <sheetViews>
    <sheetView showGridLines="0" view="pageBreakPreview" topLeftCell="Q1" zoomScale="80" zoomScaleNormal="85" zoomScaleSheetLayoutView="80" workbookViewId="0">
      <selection activeCell="CR51" sqref="CR51"/>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rV+X9hFHl/6IbazSWIFivnsUN7pz/hVTw+QiozKSfFpkSG5+Zbw5CHZaewwiMlewOjwtwk8bUAe7wfgFSwqaSw==" saltValue="uPeOVUsMrrOWXWIjqBMT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jDgxzOX6Qnnm2sRpPRiKsFveo6DJHh4qKdBrRJfTTKZ3tP+x2c0OiFijbTKAwCBEU1612BE2ujsjJOuarzxCQ==" saltValue="YiM/ASM+9GzEUsmkaUqu5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5" t="s">
        <v>477</v>
      </c>
      <c r="AP7" s="253"/>
      <c r="AQ7" s="254" t="s">
        <v>478</v>
      </c>
      <c r="AR7" s="255"/>
    </row>
    <row r="8" spans="1:46" x14ac:dyDescent="0.15">
      <c r="A8" s="247"/>
      <c r="AK8" s="256"/>
      <c r="AL8" s="257"/>
      <c r="AM8" s="257"/>
      <c r="AN8" s="258"/>
      <c r="AO8" s="1106"/>
      <c r="AP8" s="259" t="s">
        <v>479</v>
      </c>
      <c r="AQ8" s="260" t="s">
        <v>480</v>
      </c>
      <c r="AR8" s="261" t="s">
        <v>481</v>
      </c>
    </row>
    <row r="9" spans="1:46" x14ac:dyDescent="0.15">
      <c r="A9" s="247"/>
      <c r="AK9" s="1117" t="s">
        <v>482</v>
      </c>
      <c r="AL9" s="1118"/>
      <c r="AM9" s="1118"/>
      <c r="AN9" s="1119"/>
      <c r="AO9" s="262">
        <v>1745816</v>
      </c>
      <c r="AP9" s="262">
        <v>112459</v>
      </c>
      <c r="AQ9" s="263">
        <v>99044</v>
      </c>
      <c r="AR9" s="264">
        <v>13.5</v>
      </c>
    </row>
    <row r="10" spans="1:46" ht="13.5" customHeight="1" x14ac:dyDescent="0.15">
      <c r="A10" s="247"/>
      <c r="AK10" s="1117" t="s">
        <v>483</v>
      </c>
      <c r="AL10" s="1118"/>
      <c r="AM10" s="1118"/>
      <c r="AN10" s="1119"/>
      <c r="AO10" s="265">
        <v>485337</v>
      </c>
      <c r="AP10" s="265">
        <v>31264</v>
      </c>
      <c r="AQ10" s="266">
        <v>12597</v>
      </c>
      <c r="AR10" s="267">
        <v>148.19999999999999</v>
      </c>
    </row>
    <row r="11" spans="1:46" ht="13.5" customHeight="1" x14ac:dyDescent="0.15">
      <c r="A11" s="247"/>
      <c r="AK11" s="1117" t="s">
        <v>484</v>
      </c>
      <c r="AL11" s="1118"/>
      <c r="AM11" s="1118"/>
      <c r="AN11" s="1119"/>
      <c r="AO11" s="265" t="s">
        <v>485</v>
      </c>
      <c r="AP11" s="265" t="s">
        <v>485</v>
      </c>
      <c r="AQ11" s="266">
        <v>1194</v>
      </c>
      <c r="AR11" s="267" t="s">
        <v>485</v>
      </c>
    </row>
    <row r="12" spans="1:46" ht="13.5" customHeight="1" x14ac:dyDescent="0.15">
      <c r="A12" s="247"/>
      <c r="AK12" s="1117" t="s">
        <v>486</v>
      </c>
      <c r="AL12" s="1118"/>
      <c r="AM12" s="1118"/>
      <c r="AN12" s="1119"/>
      <c r="AO12" s="265" t="s">
        <v>485</v>
      </c>
      <c r="AP12" s="265" t="s">
        <v>485</v>
      </c>
      <c r="AQ12" s="266">
        <v>18</v>
      </c>
      <c r="AR12" s="267" t="s">
        <v>485</v>
      </c>
    </row>
    <row r="13" spans="1:46" ht="13.5" customHeight="1" x14ac:dyDescent="0.15">
      <c r="A13" s="247"/>
      <c r="AK13" s="1117" t="s">
        <v>487</v>
      </c>
      <c r="AL13" s="1118"/>
      <c r="AM13" s="1118"/>
      <c r="AN13" s="1119"/>
      <c r="AO13" s="265">
        <v>48279</v>
      </c>
      <c r="AP13" s="265">
        <v>3110</v>
      </c>
      <c r="AQ13" s="266">
        <v>3890</v>
      </c>
      <c r="AR13" s="267">
        <v>-20.100000000000001</v>
      </c>
    </row>
    <row r="14" spans="1:46" ht="13.5" customHeight="1" x14ac:dyDescent="0.15">
      <c r="A14" s="247"/>
      <c r="AK14" s="1117" t="s">
        <v>488</v>
      </c>
      <c r="AL14" s="1118"/>
      <c r="AM14" s="1118"/>
      <c r="AN14" s="1119"/>
      <c r="AO14" s="265">
        <v>22278</v>
      </c>
      <c r="AP14" s="265">
        <v>1435</v>
      </c>
      <c r="AQ14" s="266">
        <v>1837</v>
      </c>
      <c r="AR14" s="267">
        <v>-21.9</v>
      </c>
    </row>
    <row r="15" spans="1:46" ht="13.5" customHeight="1" x14ac:dyDescent="0.15">
      <c r="A15" s="247"/>
      <c r="AK15" s="1120" t="s">
        <v>489</v>
      </c>
      <c r="AL15" s="1121"/>
      <c r="AM15" s="1121"/>
      <c r="AN15" s="1122"/>
      <c r="AO15" s="265">
        <v>-92747</v>
      </c>
      <c r="AP15" s="265">
        <v>-5974</v>
      </c>
      <c r="AQ15" s="266">
        <v>-6318</v>
      </c>
      <c r="AR15" s="267">
        <v>-5.4</v>
      </c>
    </row>
    <row r="16" spans="1:46" x14ac:dyDescent="0.15">
      <c r="A16" s="247"/>
      <c r="AK16" s="1120" t="s">
        <v>178</v>
      </c>
      <c r="AL16" s="1121"/>
      <c r="AM16" s="1121"/>
      <c r="AN16" s="1122"/>
      <c r="AO16" s="265">
        <v>2208963</v>
      </c>
      <c r="AP16" s="265">
        <v>142293</v>
      </c>
      <c r="AQ16" s="266">
        <v>112262</v>
      </c>
      <c r="AR16" s="267">
        <v>26.8</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23" t="s">
        <v>494</v>
      </c>
      <c r="AL21" s="1124"/>
      <c r="AM21" s="1124"/>
      <c r="AN21" s="1125"/>
      <c r="AO21" s="277">
        <v>10.76</v>
      </c>
      <c r="AP21" s="278">
        <v>9.26</v>
      </c>
      <c r="AQ21" s="279">
        <v>1.5</v>
      </c>
      <c r="AS21" s="280"/>
      <c r="AT21" s="276"/>
    </row>
    <row r="22" spans="1:46" s="248" customFormat="1" x14ac:dyDescent="0.15">
      <c r="A22" s="276"/>
      <c r="AK22" s="1123" t="s">
        <v>495</v>
      </c>
      <c r="AL22" s="1124"/>
      <c r="AM22" s="1124"/>
      <c r="AN22" s="1125"/>
      <c r="AO22" s="281">
        <v>96.8</v>
      </c>
      <c r="AP22" s="282">
        <v>97.3</v>
      </c>
      <c r="AQ22" s="283">
        <v>-0.5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5" t="s">
        <v>477</v>
      </c>
      <c r="AP30" s="253"/>
      <c r="AQ30" s="254" t="s">
        <v>478</v>
      </c>
      <c r="AR30" s="255"/>
    </row>
    <row r="31" spans="1:46" x14ac:dyDescent="0.15">
      <c r="A31" s="247"/>
      <c r="AK31" s="256"/>
      <c r="AL31" s="257"/>
      <c r="AM31" s="257"/>
      <c r="AN31" s="258"/>
      <c r="AO31" s="1106"/>
      <c r="AP31" s="259" t="s">
        <v>479</v>
      </c>
      <c r="AQ31" s="260" t="s">
        <v>480</v>
      </c>
      <c r="AR31" s="261" t="s">
        <v>481</v>
      </c>
    </row>
    <row r="32" spans="1:46" ht="27" customHeight="1" x14ac:dyDescent="0.15">
      <c r="A32" s="247"/>
      <c r="AK32" s="1107" t="s">
        <v>499</v>
      </c>
      <c r="AL32" s="1108"/>
      <c r="AM32" s="1108"/>
      <c r="AN32" s="1109"/>
      <c r="AO32" s="291">
        <v>976956</v>
      </c>
      <c r="AP32" s="291">
        <v>62932</v>
      </c>
      <c r="AQ32" s="292">
        <v>60713</v>
      </c>
      <c r="AR32" s="293">
        <v>3.7</v>
      </c>
    </row>
    <row r="33" spans="1:46" ht="13.5" customHeight="1" x14ac:dyDescent="0.15">
      <c r="A33" s="247"/>
      <c r="AK33" s="1107" t="s">
        <v>500</v>
      </c>
      <c r="AL33" s="1108"/>
      <c r="AM33" s="1108"/>
      <c r="AN33" s="1109"/>
      <c r="AO33" s="291" t="s">
        <v>485</v>
      </c>
      <c r="AP33" s="291" t="s">
        <v>485</v>
      </c>
      <c r="AQ33" s="292" t="s">
        <v>485</v>
      </c>
      <c r="AR33" s="293" t="s">
        <v>485</v>
      </c>
    </row>
    <row r="34" spans="1:46" ht="27" customHeight="1" x14ac:dyDescent="0.15">
      <c r="A34" s="247"/>
      <c r="AK34" s="1107" t="s">
        <v>501</v>
      </c>
      <c r="AL34" s="1108"/>
      <c r="AM34" s="1108"/>
      <c r="AN34" s="1109"/>
      <c r="AO34" s="291" t="s">
        <v>485</v>
      </c>
      <c r="AP34" s="291" t="s">
        <v>485</v>
      </c>
      <c r="AQ34" s="292" t="s">
        <v>485</v>
      </c>
      <c r="AR34" s="293" t="s">
        <v>485</v>
      </c>
    </row>
    <row r="35" spans="1:46" ht="27" customHeight="1" x14ac:dyDescent="0.15">
      <c r="A35" s="247"/>
      <c r="AK35" s="1107" t="s">
        <v>502</v>
      </c>
      <c r="AL35" s="1108"/>
      <c r="AM35" s="1108"/>
      <c r="AN35" s="1109"/>
      <c r="AO35" s="291">
        <v>391228</v>
      </c>
      <c r="AP35" s="291">
        <v>25201</v>
      </c>
      <c r="AQ35" s="292">
        <v>14168</v>
      </c>
      <c r="AR35" s="293">
        <v>77.900000000000006</v>
      </c>
    </row>
    <row r="36" spans="1:46" ht="27" customHeight="1" x14ac:dyDescent="0.15">
      <c r="A36" s="247"/>
      <c r="AK36" s="1107" t="s">
        <v>503</v>
      </c>
      <c r="AL36" s="1108"/>
      <c r="AM36" s="1108"/>
      <c r="AN36" s="1109"/>
      <c r="AO36" s="291">
        <v>5579</v>
      </c>
      <c r="AP36" s="291">
        <v>359</v>
      </c>
      <c r="AQ36" s="292">
        <v>2586</v>
      </c>
      <c r="AR36" s="293">
        <v>-86.1</v>
      </c>
    </row>
    <row r="37" spans="1:46" ht="13.5" customHeight="1" x14ac:dyDescent="0.15">
      <c r="A37" s="247"/>
      <c r="AK37" s="1107" t="s">
        <v>504</v>
      </c>
      <c r="AL37" s="1108"/>
      <c r="AM37" s="1108"/>
      <c r="AN37" s="1109"/>
      <c r="AO37" s="291">
        <v>1643</v>
      </c>
      <c r="AP37" s="291">
        <v>106</v>
      </c>
      <c r="AQ37" s="292">
        <v>189</v>
      </c>
      <c r="AR37" s="293">
        <v>-43.9</v>
      </c>
    </row>
    <row r="38" spans="1:46" ht="27" customHeight="1" x14ac:dyDescent="0.15">
      <c r="A38" s="247"/>
      <c r="AK38" s="1110" t="s">
        <v>505</v>
      </c>
      <c r="AL38" s="1111"/>
      <c r="AM38" s="1111"/>
      <c r="AN38" s="1112"/>
      <c r="AO38" s="294" t="s">
        <v>485</v>
      </c>
      <c r="AP38" s="294" t="s">
        <v>485</v>
      </c>
      <c r="AQ38" s="295">
        <v>8</v>
      </c>
      <c r="AR38" s="283" t="s">
        <v>485</v>
      </c>
      <c r="AS38" s="290"/>
    </row>
    <row r="39" spans="1:46" x14ac:dyDescent="0.15">
      <c r="A39" s="247"/>
      <c r="AK39" s="1110" t="s">
        <v>506</v>
      </c>
      <c r="AL39" s="1111"/>
      <c r="AM39" s="1111"/>
      <c r="AN39" s="1112"/>
      <c r="AO39" s="291">
        <v>-25666</v>
      </c>
      <c r="AP39" s="291">
        <v>-1653</v>
      </c>
      <c r="AQ39" s="292">
        <v>-5399</v>
      </c>
      <c r="AR39" s="293">
        <v>-69.400000000000006</v>
      </c>
      <c r="AS39" s="290"/>
    </row>
    <row r="40" spans="1:46" ht="27" customHeight="1" x14ac:dyDescent="0.15">
      <c r="A40" s="247"/>
      <c r="AK40" s="1107" t="s">
        <v>507</v>
      </c>
      <c r="AL40" s="1108"/>
      <c r="AM40" s="1108"/>
      <c r="AN40" s="1109"/>
      <c r="AO40" s="291">
        <v>-881753</v>
      </c>
      <c r="AP40" s="291">
        <v>-56799</v>
      </c>
      <c r="AQ40" s="292">
        <v>-49527</v>
      </c>
      <c r="AR40" s="293">
        <v>14.7</v>
      </c>
      <c r="AS40" s="290"/>
    </row>
    <row r="41" spans="1:46" x14ac:dyDescent="0.15">
      <c r="A41" s="247"/>
      <c r="AK41" s="1113" t="s">
        <v>288</v>
      </c>
      <c r="AL41" s="1114"/>
      <c r="AM41" s="1114"/>
      <c r="AN41" s="1115"/>
      <c r="AO41" s="291">
        <v>467987</v>
      </c>
      <c r="AP41" s="291">
        <v>30146</v>
      </c>
      <c r="AQ41" s="292">
        <v>22738</v>
      </c>
      <c r="AR41" s="293">
        <v>32.6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00" t="s">
        <v>477</v>
      </c>
      <c r="AN49" s="1102" t="s">
        <v>510</v>
      </c>
      <c r="AO49" s="1103"/>
      <c r="AP49" s="1103"/>
      <c r="AQ49" s="1103"/>
      <c r="AR49" s="1104"/>
    </row>
    <row r="50" spans="1:44" x14ac:dyDescent="0.15">
      <c r="A50" s="247"/>
      <c r="AK50" s="305"/>
      <c r="AL50" s="306"/>
      <c r="AM50" s="1101"/>
      <c r="AN50" s="307" t="s">
        <v>511</v>
      </c>
      <c r="AO50" s="308" t="s">
        <v>512</v>
      </c>
      <c r="AP50" s="309" t="s">
        <v>513</v>
      </c>
      <c r="AQ50" s="310" t="s">
        <v>514</v>
      </c>
      <c r="AR50" s="311" t="s">
        <v>515</v>
      </c>
    </row>
    <row r="51" spans="1:44" x14ac:dyDescent="0.15">
      <c r="A51" s="247"/>
      <c r="AK51" s="303" t="s">
        <v>516</v>
      </c>
      <c r="AL51" s="304"/>
      <c r="AM51" s="312">
        <v>1148017</v>
      </c>
      <c r="AN51" s="313">
        <v>66683</v>
      </c>
      <c r="AO51" s="314">
        <v>27.9</v>
      </c>
      <c r="AP51" s="315">
        <v>84962</v>
      </c>
      <c r="AQ51" s="316">
        <v>7.2</v>
      </c>
      <c r="AR51" s="317">
        <v>20.7</v>
      </c>
    </row>
    <row r="52" spans="1:44" x14ac:dyDescent="0.15">
      <c r="A52" s="247"/>
      <c r="AK52" s="318"/>
      <c r="AL52" s="319" t="s">
        <v>517</v>
      </c>
      <c r="AM52" s="320">
        <v>975411</v>
      </c>
      <c r="AN52" s="321">
        <v>56657</v>
      </c>
      <c r="AO52" s="322">
        <v>46.2</v>
      </c>
      <c r="AP52" s="323">
        <v>42793</v>
      </c>
      <c r="AQ52" s="324">
        <v>2.2000000000000002</v>
      </c>
      <c r="AR52" s="325">
        <v>44</v>
      </c>
    </row>
    <row r="53" spans="1:44" x14ac:dyDescent="0.15">
      <c r="A53" s="247"/>
      <c r="AK53" s="303" t="s">
        <v>518</v>
      </c>
      <c r="AL53" s="304"/>
      <c r="AM53" s="312">
        <v>562591</v>
      </c>
      <c r="AN53" s="313">
        <v>33484</v>
      </c>
      <c r="AO53" s="314">
        <v>-49.8</v>
      </c>
      <c r="AP53" s="315">
        <v>71279</v>
      </c>
      <c r="AQ53" s="316">
        <v>-16.100000000000001</v>
      </c>
      <c r="AR53" s="317">
        <v>-33.700000000000003</v>
      </c>
    </row>
    <row r="54" spans="1:44" x14ac:dyDescent="0.15">
      <c r="A54" s="247"/>
      <c r="AK54" s="318"/>
      <c r="AL54" s="319" t="s">
        <v>517</v>
      </c>
      <c r="AM54" s="320">
        <v>354776</v>
      </c>
      <c r="AN54" s="321">
        <v>21115</v>
      </c>
      <c r="AO54" s="322">
        <v>-62.7</v>
      </c>
      <c r="AP54" s="323">
        <v>36731</v>
      </c>
      <c r="AQ54" s="324">
        <v>-14.2</v>
      </c>
      <c r="AR54" s="325">
        <v>-48.5</v>
      </c>
    </row>
    <row r="55" spans="1:44" x14ac:dyDescent="0.15">
      <c r="A55" s="247"/>
      <c r="AK55" s="303" t="s">
        <v>519</v>
      </c>
      <c r="AL55" s="304"/>
      <c r="AM55" s="312">
        <v>1186134</v>
      </c>
      <c r="AN55" s="313">
        <v>72684</v>
      </c>
      <c r="AO55" s="314">
        <v>117.1</v>
      </c>
      <c r="AP55" s="315">
        <v>74994</v>
      </c>
      <c r="AQ55" s="316">
        <v>5.2</v>
      </c>
      <c r="AR55" s="317">
        <v>111.9</v>
      </c>
    </row>
    <row r="56" spans="1:44" x14ac:dyDescent="0.15">
      <c r="A56" s="247"/>
      <c r="AK56" s="318"/>
      <c r="AL56" s="319" t="s">
        <v>517</v>
      </c>
      <c r="AM56" s="320">
        <v>803099</v>
      </c>
      <c r="AN56" s="321">
        <v>49213</v>
      </c>
      <c r="AO56" s="322">
        <v>133.1</v>
      </c>
      <c r="AP56" s="323">
        <v>36188</v>
      </c>
      <c r="AQ56" s="324">
        <v>-1.5</v>
      </c>
      <c r="AR56" s="325">
        <v>134.6</v>
      </c>
    </row>
    <row r="57" spans="1:44" x14ac:dyDescent="0.15">
      <c r="A57" s="247"/>
      <c r="AK57" s="303" t="s">
        <v>520</v>
      </c>
      <c r="AL57" s="304"/>
      <c r="AM57" s="312">
        <v>842969</v>
      </c>
      <c r="AN57" s="313">
        <v>53094</v>
      </c>
      <c r="AO57" s="314">
        <v>-27</v>
      </c>
      <c r="AP57" s="315">
        <v>71849</v>
      </c>
      <c r="AQ57" s="316">
        <v>-4.2</v>
      </c>
      <c r="AR57" s="317">
        <v>-22.8</v>
      </c>
    </row>
    <row r="58" spans="1:44" x14ac:dyDescent="0.15">
      <c r="A58" s="247"/>
      <c r="AK58" s="318"/>
      <c r="AL58" s="319" t="s">
        <v>517</v>
      </c>
      <c r="AM58" s="320">
        <v>525702</v>
      </c>
      <c r="AN58" s="321">
        <v>33111</v>
      </c>
      <c r="AO58" s="322">
        <v>-32.700000000000003</v>
      </c>
      <c r="AP58" s="323">
        <v>36144</v>
      </c>
      <c r="AQ58" s="324">
        <v>-0.1</v>
      </c>
      <c r="AR58" s="325">
        <v>-32.6</v>
      </c>
    </row>
    <row r="59" spans="1:44" x14ac:dyDescent="0.15">
      <c r="A59" s="247"/>
      <c r="AK59" s="303" t="s">
        <v>521</v>
      </c>
      <c r="AL59" s="304"/>
      <c r="AM59" s="312">
        <v>867039</v>
      </c>
      <c r="AN59" s="313">
        <v>55852</v>
      </c>
      <c r="AO59" s="314">
        <v>5.2</v>
      </c>
      <c r="AP59" s="315">
        <v>82962</v>
      </c>
      <c r="AQ59" s="316">
        <v>15.5</v>
      </c>
      <c r="AR59" s="317">
        <v>-10.3</v>
      </c>
    </row>
    <row r="60" spans="1:44" x14ac:dyDescent="0.15">
      <c r="A60" s="247"/>
      <c r="AK60" s="318"/>
      <c r="AL60" s="319" t="s">
        <v>517</v>
      </c>
      <c r="AM60" s="320">
        <v>462955</v>
      </c>
      <c r="AN60" s="321">
        <v>29822</v>
      </c>
      <c r="AO60" s="322">
        <v>-9.9</v>
      </c>
      <c r="AP60" s="323">
        <v>42835</v>
      </c>
      <c r="AQ60" s="324">
        <v>18.5</v>
      </c>
      <c r="AR60" s="325">
        <v>-28.4</v>
      </c>
    </row>
    <row r="61" spans="1:44" x14ac:dyDescent="0.15">
      <c r="A61" s="247"/>
      <c r="AK61" s="303" t="s">
        <v>522</v>
      </c>
      <c r="AL61" s="326"/>
      <c r="AM61" s="312">
        <v>921350</v>
      </c>
      <c r="AN61" s="313">
        <v>56359</v>
      </c>
      <c r="AO61" s="314">
        <v>14.7</v>
      </c>
      <c r="AP61" s="315">
        <v>77209</v>
      </c>
      <c r="AQ61" s="327">
        <v>1.5</v>
      </c>
      <c r="AR61" s="317">
        <v>13.2</v>
      </c>
    </row>
    <row r="62" spans="1:44" x14ac:dyDescent="0.15">
      <c r="A62" s="247"/>
      <c r="AK62" s="318"/>
      <c r="AL62" s="319" t="s">
        <v>517</v>
      </c>
      <c r="AM62" s="320">
        <v>624389</v>
      </c>
      <c r="AN62" s="321">
        <v>37984</v>
      </c>
      <c r="AO62" s="322">
        <v>14.8</v>
      </c>
      <c r="AP62" s="323">
        <v>38938</v>
      </c>
      <c r="AQ62" s="324">
        <v>1</v>
      </c>
      <c r="AR62" s="325">
        <v>13.8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fma+YGt+fmD4k4YFfaZkr3Dvqp45L11SzPWm94ztzqmGGdMLO4TFIHqPlFvVmZB8jNNZi8lw5Lz1TV0lPD/76Q==" saltValue="rDaLuWDLwAj+cz1gT/+pj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pageSetUpPr fitToPage="1"/>
  </sheetPr>
  <dimension ref="A1:DU121"/>
  <sheetViews>
    <sheetView showGridLines="0" topLeftCell="A10" zoomScaleNormal="100" zoomScaleSheetLayoutView="55" workbookViewId="0">
      <selection activeCell="BJ62" sqref="BJ62"/>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XZGfae/ytqoxswlf4s9Ti9+l/r9X58zaWhaU6isTsu9K4gF3TcKyTfQP5ssJODbW8KFWazjhN4adZPJYJIAplg==" saltValue="SbZzYatU8sYsbY6ec13hz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A1:EL116"/>
  <sheetViews>
    <sheetView showGridLines="0" topLeftCell="C1" zoomScaleNormal="100" zoomScaleSheetLayoutView="55" workbookViewId="0">
      <selection activeCell="BE19" sqref="BE19"/>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lQD6a/AQ/0hpO5OiSdOA+Mmzu05VlA8LU24ijsF02zLdVPyrOD4fc0418yk0Vm0QiUyRFMEcqYGkGqZJ/klBxw==" saltValue="sfqJx2T+m1a+4s21a5Ula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C000"/>
    <pageSetUpPr fitToPage="1"/>
  </sheetPr>
  <dimension ref="B1:J50"/>
  <sheetViews>
    <sheetView showGridLines="0" topLeftCell="A3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15.44</v>
      </c>
      <c r="G47" s="12">
        <v>26.36</v>
      </c>
      <c r="H47" s="12">
        <v>34.299999999999997</v>
      </c>
      <c r="I47" s="12">
        <v>39.86</v>
      </c>
      <c r="J47" s="13">
        <v>41.55</v>
      </c>
    </row>
    <row r="48" spans="2:10" ht="57.75" customHeight="1" x14ac:dyDescent="0.15">
      <c r="B48" s="14"/>
      <c r="C48" s="1128" t="s">
        <v>4</v>
      </c>
      <c r="D48" s="1128"/>
      <c r="E48" s="1129"/>
      <c r="F48" s="15">
        <v>4.87</v>
      </c>
      <c r="G48" s="16">
        <v>5.35</v>
      </c>
      <c r="H48" s="16">
        <v>5.04</v>
      </c>
      <c r="I48" s="16">
        <v>5.87</v>
      </c>
      <c r="J48" s="17">
        <v>5.18</v>
      </c>
    </row>
    <row r="49" spans="2:10" ht="57.75" customHeight="1" thickBot="1" x14ac:dyDescent="0.2">
      <c r="B49" s="18"/>
      <c r="C49" s="1130" t="s">
        <v>5</v>
      </c>
      <c r="D49" s="1130"/>
      <c r="E49" s="1131"/>
      <c r="F49" s="19">
        <v>2.39</v>
      </c>
      <c r="G49" s="20">
        <v>12.37</v>
      </c>
      <c r="H49" s="20">
        <v>6.87</v>
      </c>
      <c r="I49" s="20">
        <v>6.71</v>
      </c>
      <c r="J49" s="21">
        <v>0.79</v>
      </c>
    </row>
    <row r="50" spans="2:10" x14ac:dyDescent="0.15"/>
  </sheetData>
  <sheetProtection algorithmName="SHA-512" hashValue="q7GXTC2gr6H7o4k0CI9778c7UgkKtsJaVisJaNy0AYACZF8xMjLHElgzI4GoGt1f4jWgxdcgSPilqfw05FVXMA==" saltValue="vvaSQ3e0VeUMXfXYpzFG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