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07名張市○\"/>
    </mc:Choice>
  </mc:AlternateContent>
  <xr:revisionPtr revIDLastSave="0" documentId="13_ncr:1_{5042E93F-5084-4663-8475-1CA3A85EF451}"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3" i="12" l="1"/>
  <c r="AK33" i="12"/>
  <c r="V3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AM34" i="10"/>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<sst xmlns="http://schemas.openxmlformats.org/spreadsheetml/2006/main" count="1072" uniqueCount="568">
  <si>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</si>
  <si>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</si>
  <si>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</si>
  <si>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</si>
  <si>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</si>
  <si>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</si>
  <si>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</si>
  <si>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</si>
  <si>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</si>
  <si>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</si>
  <si>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</si>
  <si>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</si>
  <si>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</si>
  <si>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</si>
  <si>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</si>
  <si>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</si>
  <si>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</si>
  <si>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</si>
  <si>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</si>
  <si>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</si>
  <si>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</si>
  <si>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</si>
  <si>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</si>
  <si>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</si>
  <si>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</si>
  <si>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</si>
  <si>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</si>
  <si>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</si>
  <si>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</si>
  <si>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</si>
  <si>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</si>
  <si>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</si>
  <si>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</si>
  <si>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</si>
  <si>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</si>
  <si>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</si>
  <si>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</si>
  <si>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</si>
  <si>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</si>
  <si>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</si>
  <si>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</si>
  <si>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</si>
  <si>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</si>
  <si>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</si>
  <si>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</si>
  <si>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</si>
  <si>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</si>
  <si>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</si>
  <si>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</si>
  <si>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</si>
  <si>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</si>
  <si>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</si>
  <si>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</si>
  <si>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</si>
  <si>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</si>
  <si>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</si>
  <si>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</si>
  <si>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</si>
  <si>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</si>
  <si>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</si>
  <si>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</si>
  <si>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</si>
  <si>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</si>
  <si>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</si>
  <si>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</si>
  <si>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</si>
  <si>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</si>
  <si>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</si>
  <si>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</si>
  <si>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</si>
  <si>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</si>
  <si>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</si>
  <si>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</si>
  <si>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</si>
  <si>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</si>
  <si>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</si>
  <si>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</si>
  <si>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</si>
  <si>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</si>
  <si>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</si>
  <si>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</si>
  <si>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</si>
  <si>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</si>
  <si>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</si>
  <si>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</si>
  <si>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</si>
  <si>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</si>
  <si>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</si>
  <si>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</si>
  <si>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</si>
  <si>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</si>
  <si>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</si>
  <si>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</si>
  <si>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</si>
  <si>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名張市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</si>
  <si>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</si>
  <si>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</si>
  <si>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</si>
  <si>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</si>
  <si>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</si>
  <si>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</si>
  <si>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</si>
  <si>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</si>
  <si>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</si>
  <si>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</si>
  <si>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</si>
  <si>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</si>
  <si>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</si>
  <si>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</si>
  <si>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</si>
  <si>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</si>
  <si>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</si>
  <si>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</si>
  <si>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</si>
  <si>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</si>
  <si>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</si>
  <si>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</si>
  <si>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</si>
  <si>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</si>
  <si>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</si>
  <si>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</si>
  <si>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</si>
  <si>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</si>
  <si>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</si>
  <si>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</si>
  <si>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</si>
  <si>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</si>
  <si>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</si>
  <si>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</si>
  <si>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</si>
  <si>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</si>
  <si>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</si>
  <si>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</si>
  <si>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</si>
  <si>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</si>
  <si>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</si>
  <si>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</si>
  <si>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</si>
  <si>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</si>
  <si>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</si>
  <si>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</si>
  <si>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</si>
  <si>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</si>
  <si>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</si>
  <si>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</si>
  <si>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</si>
  <si>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</si>
  <si>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</si>
  <si>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</si>
  <si>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</si>
  <si>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</si>
  <si>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</si>
  <si>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</si>
  <si>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</si>
  <si>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</si>
  <si>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</si>
  <si>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</si>
  <si>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</si>
  <si>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</si>
  <si>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</si>
  <si>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</si>
  <si>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</si>
  <si>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</si>
  <si>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</si>
  <si>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</si>
  <si>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</si>
  <si>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</si>
  <si>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</si>
  <si>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</si>
  <si>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</si>
  <si>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</si>
  <si>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</si>
  <si>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</si>
  <si>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</si>
  <si>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</si>
  <si>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</si>
  <si>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</si>
  <si>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</si>
  <si>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</si>
  <si>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</si>
  <si>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</si>
  <si>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</si>
  <si>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</si>
  <si>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</si>
  <si>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</si>
  <si>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</si>
  <si>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</si>
  <si>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</si>
  <si>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</si>
  <si>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</si>
  <si>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</si>
  <si>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</si>
  <si>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</si>
  <si>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</si>
  <si>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</si>
  <si>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</si>
  <si>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</si>
  <si>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</si>
  <si>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</si>
  <si>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</si>
  <si>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</si>
  <si>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</si>
  <si>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</si>
  <si>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三重県名張市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</si>
  <si>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</si>
  <si>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</si>
  <si>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</si>
  <si>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</si>
  <si>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</si>
  <si>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</si>
  <si>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</si>
  <si>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</si>
  <si>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</si>
  <si>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</si>
  <si>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</si>
  <si>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</si>
  <si>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</si>
  <si>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</si>
  <si>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</si>
  <si>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</si>
  <si>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</si>
  <si>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</si>
  <si>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</si>
  <si>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</si>
  <si>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</si>
  <si>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</si>
  <si>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</si>
  <si>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</si>
  <si>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</si>
  <si>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</si>
  <si>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</si>
  <si>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</si>
  <si>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</si>
  <si>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</si>
  <si>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</si>
  <si>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</si>
  <si>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</si>
  <si>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</si>
  <si>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</si>
  <si>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</si>
  <si>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</si>
  <si>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</si>
  <si>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</si>
  <si>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</si>
  <si>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</si>
  <si>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</si>
  <si>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</si>
  <si>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</si>
  <si>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</si>
  <si>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</si>
  <si>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</si>
  <si>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</si>
  <si>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</si>
  <si>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</si>
  <si>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</si>
  <si>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</si>
  <si>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</si>
  <si>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</si>
  <si>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</si>
  <si>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</si>
  <si>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</si>
  <si>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</si>
  <si>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</si>
  <si>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</si>
  <si>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</si>
  <si>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</si>
  <si>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</si>
  <si>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</si>
  <si>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</si>
  <si>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</si>
  <si>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</si>
  <si>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</si>
  <si>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</si>
  <si>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</si>
  <si>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</si>
  <si>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</si>
  <si>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</si>
  <si>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</si>
  <si>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</si>
  <si>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</si>
  <si>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</si>
  <si>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</si>
  <si>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</si>
  <si>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</si>
  <si>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</si>
  <si>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</si>
  <si>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</si>
  <si>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</si>
  <si>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</si>
  <si>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</si>
  <si>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</si>
  <si>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</si>
  <si>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</si>
  <si>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</si>
  <si>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</si>
  <si>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</si>
  <si>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</si>
  <si>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</si>
  <si>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</si>
  <si>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</si>
  <si>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</si>
  <si>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</si>
  <si>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</si>
  <si>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</si>
  <si>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</si>
  <si>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</si>
  <si>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</si>
  <si>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</si>
  <si>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</si>
  <si>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</si>
  <si>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</si>
  <si>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</si>
  <si>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</si>
  <si>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</si>
  <si>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</si>
  <si>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</si>
  <si>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</si>
  <si>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</si>
  <si>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</si>
  <si>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</si>
  <si>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</si>
  <si>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</si>
  <si>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</si>
  <si>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</si>
  <si>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</si>
  <si>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</si>
  <si>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</si>
  <si>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</si>
  <si>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</si>
  <si>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</si>
  <si>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</si>
  <si>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</si>
  <si>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</si>
  <si>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</si>
  <si>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</si>
  <si>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</si>
  <si>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</si>
  <si>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</si>
  <si>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</si>
  <si>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</si>
  <si>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</si>
  <si>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</si>
  <si>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</si>
  <si>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</si>
  <si>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</si>
  <si>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</si>
  <si>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</si>
  <si>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</si>
  <si>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</si>
  <si>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</si>
  <si>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</si>
  <si>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</si>
  <si>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</si>
  <si>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</si>
  <si>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三重県名張市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</si>
  <si>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</si>
  <si>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</si>
  <si>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</si>
  <si>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</si>
  <si>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</si>
  <si>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</si>
  <si>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</si>
  <si>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</si>
  <si>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</si>
  <si>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</si>
  <si>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</si>
  <si>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</si>
  <si>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</si>
  <si>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</si>
  <si>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</si>
  <si>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</si>
  <si>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</si>
  <si>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</si>
  <si>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</si>
  <si>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</si>
  <si>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</si>
  <si>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東山墓園造成事業特別会計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</si>
  <si>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</si>
  <si>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</si>
  <si>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</si>
  <si>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</si>
  <si>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</si>
  <si>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</si>
  <si>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</si>
  <si>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</si>
  <si>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</si>
  <si>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</si>
  <si>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</si>
  <si>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</si>
  <si>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</si>
  <si>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</si>
  <si>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</si>
  <si>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</si>
  <si>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</si>
  <si>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</si>
  <si>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</si>
  <si>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</si>
  <si>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</si>
  <si>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</si>
  <si>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</si>
  <si>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</si>
  <si>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</si>
  <si>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</si>
  <si>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</si>
  <si>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</si>
  <si>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</si>
  <si>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</si>
  <si>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</si>
  <si>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</si>
  <si>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</si>
  <si>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</si>
  <si>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</si>
  <si>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</si>
  <si>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</si>
  <si>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</si>
  <si>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</si>
  <si>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</si>
  <si>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</si>
  <si>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</si>
  <si>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</si>
  <si>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</si>
  <si>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</si>
  <si>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</si>
  <si>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</si>
  <si>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</si>
  <si>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</si>
  <si>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</si>
  <si>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</si>
  <si>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</si>
  <si>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</si>
  <si>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</si>
  <si>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</si>
  <si>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</si>
  <si>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</si>
  <si>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</si>
  <si>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</si>
  <si>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</si>
  <si>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</si>
  <si>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</si>
  <si>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</si>
  <si>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</si>
  <si>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</si>
  <si>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</si>
  <si>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</si>
  <si>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</si>
  <si>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</si>
  <si>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</si>
  <si>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</si>
  <si>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</si>
  <si>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</si>
  <si>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</si>
  <si>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</si>
  <si>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</si>
  <si>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</si>
  <si>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</si>
  <si>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</si>
  <si>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</si>
  <si>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</si>
  <si>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</si>
  <si>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</si>
  <si>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</si>
  <si>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</si>
  <si>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</si>
  <si>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</si>
  <si>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</si>
  <si>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</si>
  <si>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</si>
  <si>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</si>
  <si>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</si>
  <si>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</si>
  <si>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</si>
  <si>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</si>
  <si>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</si>
  <si>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</si>
  <si>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</si>
  <si>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</si>
  <si>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</si>
  <si>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</si>
  <si>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</si>
  <si>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</si>
  <si>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</si>
  <si>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</si>
  <si>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</si>
  <si>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</si>
  <si>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</si>
  <si>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</si>
  <si>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</si>
  <si>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</si>
  <si>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</si>
  <si>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</si>
  <si>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</si>
  <si>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</si>
  <si>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</si>
  <si>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</si>
  <si>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</si>
  <si>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</si>
  <si>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</si>
  <si>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</si>
  <si>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</si>
  <si>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</si>
  <si>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</si>
  <si>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</si>
  <si>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</si>
  <si>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</si>
  <si>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</si>
  <si>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</si>
  <si>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</si>
  <si>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</si>
  <si>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</si>
  <si>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</si>
  <si>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</si>
  <si>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</si>
  <si>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</si>
  <si>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</si>
  <si>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</si>
  <si>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</si>
  <si>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</si>
  <si>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</si>
  <si>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</si>
  <si>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</si>
  <si>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</si>
  <si>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</si>
  <si>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</si>
  <si>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</si>
  <si>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</si>
  <si>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</si>
  <si>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</si>
  <si>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</si>
  <si>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</si>
  <si>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</si>
  <si>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</si>
  <si>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</si>
  <si>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0.55</t>
  </si>
  <si>
    <t>▲ 2.43</t>
  </si>
  <si>
    <t>水道事業会計</t>
  </si>
  <si>
    <t>下水道事業会計</t>
  </si>
  <si>
    <t>一般会計</t>
  </si>
  <si>
    <t>病院事業会計</t>
  </si>
  <si>
    <t>介護保険特別会計</t>
  </si>
  <si>
    <t>国民健康保険特別会計</t>
  </si>
  <si>
    <t>後期高齢者医療特別会計</t>
  </si>
  <si>
    <t>東山墓園造成事業特別会計</t>
  </si>
  <si>
    <t>その他会計（赤字）</t>
  </si>
  <si>
    <t>その他会計（黒字）</t>
  </si>
  <si>
    <t>R02</t>
    <phoneticPr fontId="5"/>
  </si>
  <si>
    <t>R03</t>
    <phoneticPr fontId="5"/>
  </si>
  <si>
    <t>R04</t>
    <phoneticPr fontId="5"/>
  </si>
  <si>
    <t>R05</t>
    <phoneticPr fontId="5"/>
  </si>
  <si>
    <t>R06</t>
    <phoneticPr fontId="5"/>
  </si>
  <si>
    <t>介護給付費準備基金</t>
  </si>
  <si>
    <t>ふるさと応援基金</t>
  </si>
  <si>
    <t>国民健康保険財政調整基金</t>
  </si>
  <si>
    <t>東山墓園管理基金</t>
  </si>
  <si>
    <t>小波田川流域排水管維持管理基金</t>
  </si>
  <si>
    <t>伊賀南部環境衛生組合（一般会計）</t>
    <rPh sb="0" eb="2">
      <t>イガ</t>
    </rPh>
    <rPh sb="2" eb="4">
      <t>ナンブ</t>
    </rPh>
    <rPh sb="4" eb="6">
      <t>カンキョウ</t>
    </rPh>
    <rPh sb="6" eb="8">
      <t>エイセイ</t>
    </rPh>
    <rPh sb="8" eb="10">
      <t>クミアイ</t>
    </rPh>
    <rPh sb="11" eb="13">
      <t>イッパン</t>
    </rPh>
    <rPh sb="13" eb="15">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</si>
  <si>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</si>
  <si>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</si>
  <si>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三重県市町総合事務組合（一般会計）</t>
    <rPh sb="12" eb="14">
      <t>イッパン</t>
    </rPh>
    <rPh sb="14" eb="16">
      <t>カイケイ</t>
    </rPh>
    <phoneticPr fontId="31"/>
  </si>
  <si>
    <t>三重県市町総合事務組合（共同研修特別会計）</t>
    <rPh sb="12" eb="14">
      <t>キョウドウ</t>
    </rPh>
    <rPh sb="14" eb="16">
      <t>ケンシュウ</t>
    </rPh>
    <rPh sb="16" eb="18">
      <t>トクベツ</t>
    </rPh>
    <rPh sb="18" eb="20">
      <t>カイケイ</t>
    </rPh>
    <phoneticPr fontId="31"/>
  </si>
  <si>
    <t>三重県市町総合事務組合（デジタル地図特別会計）</t>
    <rPh sb="16" eb="18">
      <t>チズ</t>
    </rPh>
    <rPh sb="18" eb="20">
      <t>トクベツ</t>
    </rPh>
    <rPh sb="20" eb="22">
      <t>カイケイ</t>
    </rPh>
    <phoneticPr fontId="31"/>
  </si>
  <si>
    <t>三重県市町総合事務組合(物品特別会計）</t>
    <rPh sb="12" eb="14">
      <t>ブッピン</t>
    </rPh>
    <rPh sb="14" eb="16">
      <t>トクベツ</t>
    </rPh>
    <rPh sb="16" eb="18">
      <t>カイケイ</t>
    </rPh>
    <phoneticPr fontId="31"/>
  </si>
  <si>
    <t>三重県市町総合事務組合(退職手当特別会計）</t>
    <rPh sb="12" eb="14">
      <t>タイショク</t>
    </rPh>
    <rPh sb="14" eb="16">
      <t>テアテ</t>
    </rPh>
    <rPh sb="16" eb="18">
      <t>トクベツ</t>
    </rPh>
    <rPh sb="18" eb="20">
      <t>カイケイ</t>
    </rPh>
    <phoneticPr fontId="31"/>
  </si>
  <si>
    <t>三重県市町総合事務組合(消防救急無線特別会計）</t>
    <rPh sb="12" eb="14">
      <t>ショウボウ</t>
    </rPh>
    <rPh sb="14" eb="16">
      <t>キュウキュウ</t>
    </rPh>
    <rPh sb="16" eb="18">
      <t>ムセン</t>
    </rPh>
    <rPh sb="18" eb="20">
      <t>トクベツ</t>
    </rPh>
    <rPh sb="20" eb="22">
      <t>カイケイ</t>
    </rPh>
    <phoneticPr fontId="31"/>
  </si>
  <si>
    <t>三重県市町総合事務組合（公平委員会特別会計）</t>
  </si>
  <si>
    <t>-</t>
    <phoneticPr fontId="2"/>
  </si>
  <si>
    <t>-</t>
    <phoneticPr fontId="39"/>
  </si>
  <si>
    <t>株式会社　名張セントラルパーク</t>
    <rPh sb="0" eb="4">
      <t>カブシキガイシャ</t>
    </rPh>
    <rPh sb="5" eb="7">
      <t>ナバリ</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</si>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</sst>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E88-4FD7-B0BE-A0C88280E0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25752</c:v>
                </c:pt>
                <c:pt idx="1">
                  <c:v>15447</c:v>
                </c:pt>
                <c:pt idx="2">
                  <c:v>19414</c:v>
                </c:pt>
                <c:pt idx="3">
                  <c:v>31601</c:v>
                </c:pt>
                <c:pt idx="4">
                  <c:v>25386</c:v>
                </c:pt>
              </c:numCache>
            </c:numRef>
          </c:val>
          <c:smooth val="0"/>
          <c:extLst>
            <c:ext xmlns:c16="http://schemas.microsoft.com/office/drawing/2014/chart" uri="{C3380CC4-5D6E-409C-BE32-E72D297353CC}">
              <c16:uniqueId val="{00000001-AE88-4FD7-B0BE-A0C88280E0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3.32</c:v>
                </c:pt>
                <c:pt idx="1">
                  <c:v>7.29</c:v>
                </c:pt>
                <c:pt idx="2">
                  <c:v>3.19</c:v>
                </c:pt>
                <c:pt idx="3">
                  <c:v>3.07</c:v>
                </c:pt>
                <c:pt idx="4">
                  <c:v>2.19</c:v>
                </c:pt>
              </c:numCache>
            </c:numRef>
          </c:val>
          <c:extLst>
            <c:ext xmlns:c16="http://schemas.microsoft.com/office/drawing/2014/chart" uri="{C3380CC4-5D6E-409C-BE32-E72D297353CC}">
              <c16:uniqueId val="{00000000-9D00-464A-8848-C37523B534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c:v>
                </c:pt>
                <c:pt idx="1">
                  <c:v>7.26</c:v>
                </c:pt>
                <c:pt idx="2">
                  <c:v>11.19</c:v>
                </c:pt>
                <c:pt idx="3">
                  <c:v>12.57</c:v>
                </c:pt>
                <c:pt idx="4">
                  <c:v>10.75</c:v>
                </c:pt>
              </c:numCache>
            </c:numRef>
          </c:val>
          <c:extLst>
            <c:ext xmlns:c16="http://schemas.microsoft.com/office/drawing/2014/chart" uri="{C3380CC4-5D6E-409C-BE32-E72D297353CC}">
              <c16:uniqueId val="{00000001-9D00-464A-8848-C37523B534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2.72</c:v>
                </c:pt>
                <c:pt idx="1">
                  <c:v>10.06</c:v>
                </c:pt>
                <c:pt idx="2">
                  <c:v>-0.55000000000000004</c:v>
                </c:pt>
                <c:pt idx="3">
                  <c:v>1.5</c:v>
                </c:pt>
                <c:pt idx="4">
                  <c:v>-2.4300000000000002</c:v>
                </c:pt>
              </c:numCache>
            </c:numRef>
          </c:val>
          <c:smooth val="0"/>
          <c:extLst>
            <c:ext xmlns:c16="http://schemas.microsoft.com/office/drawing/2014/chart" uri="{C3380CC4-5D6E-409C-BE32-E72D297353CC}">
              <c16:uniqueId val="{00000002-9D00-464A-8848-C37523B534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9570-4910-9B9A-C4C2121923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70-4910-9B9A-C4C212192396}"/>
            </c:ext>
          </c:extLst>
        </c:ser>
        <c:ser>
          <c:idx val="2"/>
          <c:order val="2"/>
          <c:tx>
            <c:strRef>
              <c:f>データシート!$A$29</c:f>
              <c:strCache>
                <c:ptCount val="1"/>
                <c:pt idx="0">
                  <c:v>東山墓園造成事業特別会計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0.04</c:v>
                </c:pt>
                <c:pt idx="4">
                  <c:v>#N/A</c:v>
                </c:pt>
                <c:pt idx="5">
                  <c:v>0.01</c:v>
                </c:pt>
                <c:pt idx="6">
                  <c:v>#N/A</c:v>
                </c:pt>
                <c:pt idx="7">
                  <c:v>0.01</c:v>
                </c:pt>
                <c:pt idx="8">
                  <c:v>#N/A</c:v>
                </c:pt>
                <c:pt idx="9">
                  <c:v>0</c:v>
                </c:pt>
              </c:numCache>
            </c:numRef>
          </c:val>
          <c:extLst>
            <c:ext xmlns:c16="http://schemas.microsoft.com/office/drawing/2014/chart" uri="{C3380CC4-5D6E-409C-BE32-E72D297353CC}">
              <c16:uniqueId val="{00000002-9570-4910-9B9A-C4C21219239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0.04</c:v>
                </c:pt>
                <c:pt idx="8">
                  <c:v>#N/A</c:v>
                </c:pt>
                <c:pt idx="9">
                  <c:v>0.14000000000000001</c:v>
                </c:pt>
              </c:numCache>
            </c:numRef>
          </c:val>
          <c:extLst>
            <c:ext xmlns:c16="http://schemas.microsoft.com/office/drawing/2014/chart" uri="{C3380CC4-5D6E-409C-BE32-E72D297353CC}">
              <c16:uniqueId val="{00000003-9570-4910-9B9A-C4C21219239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0.85</c:v>
                </c:pt>
                <c:pt idx="4">
                  <c:v>#N/A</c:v>
                </c:pt>
                <c:pt idx="5">
                  <c:v>1.21</c:v>
                </c:pt>
                <c:pt idx="6">
                  <c:v>#N/A</c:v>
                </c:pt>
                <c:pt idx="7">
                  <c:v>0.98</c:v>
                </c:pt>
                <c:pt idx="8">
                  <c:v>#N/A</c:v>
                </c:pt>
                <c:pt idx="9">
                  <c:v>0.94</c:v>
                </c:pt>
              </c:numCache>
            </c:numRef>
          </c:val>
          <c:extLst>
            <c:ext xmlns:c16="http://schemas.microsoft.com/office/drawing/2014/chart" uri="{C3380CC4-5D6E-409C-BE32-E72D297353CC}">
              <c16:uniqueId val="{00000004-9570-4910-9B9A-C4C21219239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1.79</c:v>
                </c:pt>
                <c:pt idx="2">
                  <c:v>#N/A</c:v>
                </c:pt>
                <c:pt idx="3">
                  <c:v>1.59</c:v>
                </c:pt>
                <c:pt idx="4">
                  <c:v>#N/A</c:v>
                </c:pt>
                <c:pt idx="5">
                  <c:v>1.68</c:v>
                </c:pt>
                <c:pt idx="6">
                  <c:v>#N/A</c:v>
                </c:pt>
                <c:pt idx="7">
                  <c:v>0.88</c:v>
                </c:pt>
                <c:pt idx="8">
                  <c:v>#N/A</c:v>
                </c:pt>
                <c:pt idx="9">
                  <c:v>1.28</c:v>
                </c:pt>
              </c:numCache>
            </c:numRef>
          </c:val>
          <c:extLst>
            <c:ext xmlns:c16="http://schemas.microsoft.com/office/drawing/2014/chart" uri="{C3380CC4-5D6E-409C-BE32-E72D297353CC}">
              <c16:uniqueId val="{00000005-9570-4910-9B9A-C4C21219239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0.41</c:v>
                </c:pt>
                <c:pt idx="2">
                  <c:v>#N/A</c:v>
                </c:pt>
                <c:pt idx="3">
                  <c:v>4.21</c:v>
                </c:pt>
                <c:pt idx="4">
                  <c:v>#N/A</c:v>
                </c:pt>
                <c:pt idx="5">
                  <c:v>7.15</c:v>
                </c:pt>
                <c:pt idx="6">
                  <c:v>#N/A</c:v>
                </c:pt>
                <c:pt idx="7">
                  <c:v>5.58</c:v>
                </c:pt>
                <c:pt idx="8">
                  <c:v>#N/A</c:v>
                </c:pt>
                <c:pt idx="9">
                  <c:v>1.4</c:v>
                </c:pt>
              </c:numCache>
            </c:numRef>
          </c:val>
          <c:extLst>
            <c:ext xmlns:c16="http://schemas.microsoft.com/office/drawing/2014/chart" uri="{C3380CC4-5D6E-409C-BE32-E72D297353CC}">
              <c16:uniqueId val="{00000006-9570-4910-9B9A-C4C21219239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3.25</c:v>
                </c:pt>
                <c:pt idx="2">
                  <c:v>#N/A</c:v>
                </c:pt>
                <c:pt idx="3">
                  <c:v>7.21</c:v>
                </c:pt>
                <c:pt idx="4">
                  <c:v>#N/A</c:v>
                </c:pt>
                <c:pt idx="5">
                  <c:v>3.16</c:v>
                </c:pt>
                <c:pt idx="6">
                  <c:v>#N/A</c:v>
                </c:pt>
                <c:pt idx="7">
                  <c:v>3.04</c:v>
                </c:pt>
                <c:pt idx="8">
                  <c:v>#N/A</c:v>
                </c:pt>
                <c:pt idx="9">
                  <c:v>2.17</c:v>
                </c:pt>
              </c:numCache>
            </c:numRef>
          </c:val>
          <c:extLst>
            <c:ext xmlns:c16="http://schemas.microsoft.com/office/drawing/2014/chart" uri="{C3380CC4-5D6E-409C-BE32-E72D297353CC}">
              <c16:uniqueId val="{00000007-9570-4910-9B9A-C4C21219239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2.0499999999999998</c:v>
                </c:pt>
                <c:pt idx="2">
                  <c:v>#N/A</c:v>
                </c:pt>
                <c:pt idx="3">
                  <c:v>3.11</c:v>
                </c:pt>
                <c:pt idx="4">
                  <c:v>#N/A</c:v>
                </c:pt>
                <c:pt idx="5">
                  <c:v>3.72</c:v>
                </c:pt>
                <c:pt idx="6">
                  <c:v>#N/A</c:v>
                </c:pt>
                <c:pt idx="7">
                  <c:v>0.12</c:v>
                </c:pt>
                <c:pt idx="8">
                  <c:v>#N/A</c:v>
                </c:pt>
                <c:pt idx="9">
                  <c:v>4.5</c:v>
                </c:pt>
              </c:numCache>
            </c:numRef>
          </c:val>
          <c:extLst>
            <c:ext xmlns:c16="http://schemas.microsoft.com/office/drawing/2014/chart" uri="{C3380CC4-5D6E-409C-BE32-E72D297353CC}">
              <c16:uniqueId val="{00000008-9570-4910-9B9A-C4C21219239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13.94</c:v>
                </c:pt>
                <c:pt idx="2">
                  <c:v>#N/A</c:v>
                </c:pt>
                <c:pt idx="3">
                  <c:v>13.63</c:v>
                </c:pt>
                <c:pt idx="4">
                  <c:v>#N/A</c:v>
                </c:pt>
                <c:pt idx="5">
                  <c:v>17.02</c:v>
                </c:pt>
                <c:pt idx="6">
                  <c:v>#N/A</c:v>
                </c:pt>
                <c:pt idx="7">
                  <c:v>15.41</c:v>
                </c:pt>
                <c:pt idx="8">
                  <c:v>#N/A</c:v>
                </c:pt>
                <c:pt idx="9">
                  <c:v>14.7</c:v>
                </c:pt>
              </c:numCache>
            </c:numRef>
          </c:val>
          <c:extLst>
            <c:ext xmlns:c16="http://schemas.microsoft.com/office/drawing/2014/chart" uri="{C3380CC4-5D6E-409C-BE32-E72D297353CC}">
              <c16:uniqueId val="{00000009-9570-4910-9B9A-C4C2121923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2269</c:v>
                </c:pt>
                <c:pt idx="5">
                  <c:v>2303</c:v>
                </c:pt>
                <c:pt idx="8">
                  <c:v>2297</c:v>
                </c:pt>
                <c:pt idx="11">
                  <c:v>2234</c:v>
                </c:pt>
                <c:pt idx="14">
                  <c:v>2155</c:v>
                </c:pt>
              </c:numCache>
            </c:numRef>
          </c:val>
          <c:extLst>
            <c:ext xmlns:c16="http://schemas.microsoft.com/office/drawing/2014/chart" uri="{C3380CC4-5D6E-409C-BE32-E72D297353CC}">
              <c16:uniqueId val="{00000000-7CC1-49D1-B53E-4693C6FAB2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C1-49D1-B53E-4693C6FAB2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1</c:v>
                </c:pt>
                <c:pt idx="6">
                  <c:v>1</c:v>
                </c:pt>
                <c:pt idx="9">
                  <c:v>1</c:v>
                </c:pt>
                <c:pt idx="12">
                  <c:v>3</c:v>
                </c:pt>
              </c:numCache>
            </c:numRef>
          </c:val>
          <c:extLst>
            <c:ext xmlns:c16="http://schemas.microsoft.com/office/drawing/2014/chart" uri="{C3380CC4-5D6E-409C-BE32-E72D297353CC}">
              <c16:uniqueId val="{00000002-7CC1-49D1-B53E-4693C6FAB2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240</c:v>
                </c:pt>
                <c:pt idx="3">
                  <c:v>242</c:v>
                </c:pt>
                <c:pt idx="6">
                  <c:v>228</c:v>
                </c:pt>
                <c:pt idx="9">
                  <c:v>130</c:v>
                </c:pt>
                <c:pt idx="12">
                  <c:v>13</c:v>
                </c:pt>
              </c:numCache>
            </c:numRef>
          </c:val>
          <c:extLst>
            <c:ext xmlns:c16="http://schemas.microsoft.com/office/drawing/2014/chart" uri="{C3380CC4-5D6E-409C-BE32-E72D297353CC}">
              <c16:uniqueId val="{00000003-7CC1-49D1-B53E-4693C6FAB2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1164</c:v>
                </c:pt>
                <c:pt idx="3">
                  <c:v>1202</c:v>
                </c:pt>
                <c:pt idx="6">
                  <c:v>1189</c:v>
                </c:pt>
                <c:pt idx="9">
                  <c:v>1246</c:v>
                </c:pt>
                <c:pt idx="12">
                  <c:v>1162</c:v>
                </c:pt>
              </c:numCache>
            </c:numRef>
          </c:val>
          <c:extLst>
            <c:ext xmlns:c16="http://schemas.microsoft.com/office/drawing/2014/chart" uri="{C3380CC4-5D6E-409C-BE32-E72D297353CC}">
              <c16:uniqueId val="{00000004-7CC1-49D1-B53E-4693C6FAB2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C1-49D1-B53E-4693C6FAB2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C1-49D1-B53E-4693C6FAB2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3129</c:v>
                </c:pt>
                <c:pt idx="3">
                  <c:v>3197</c:v>
                </c:pt>
                <c:pt idx="6">
                  <c:v>3171</c:v>
                </c:pt>
                <c:pt idx="9">
                  <c:v>3165</c:v>
                </c:pt>
                <c:pt idx="12">
                  <c:v>3096</c:v>
                </c:pt>
              </c:numCache>
            </c:numRef>
          </c:val>
          <c:extLst>
            <c:ext xmlns:c16="http://schemas.microsoft.com/office/drawing/2014/chart" uri="{C3380CC4-5D6E-409C-BE32-E72D297353CC}">
              <c16:uniqueId val="{00000007-7CC1-49D1-B53E-4693C6FAB2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2274</c:v>
                </c:pt>
                <c:pt idx="2">
                  <c:v>#N/A</c:v>
                </c:pt>
                <c:pt idx="3">
                  <c:v>#N/A</c:v>
                </c:pt>
                <c:pt idx="4">
                  <c:v>2339</c:v>
                </c:pt>
                <c:pt idx="5">
                  <c:v>#N/A</c:v>
                </c:pt>
                <c:pt idx="6">
                  <c:v>#N/A</c:v>
                </c:pt>
                <c:pt idx="7">
                  <c:v>2292</c:v>
                </c:pt>
                <c:pt idx="8">
                  <c:v>#N/A</c:v>
                </c:pt>
                <c:pt idx="9">
                  <c:v>#N/A</c:v>
                </c:pt>
                <c:pt idx="10">
                  <c:v>2308</c:v>
                </c:pt>
                <c:pt idx="11">
                  <c:v>#N/A</c:v>
                </c:pt>
                <c:pt idx="12">
                  <c:v>#N/A</c:v>
                </c:pt>
                <c:pt idx="13">
                  <c:v>2119</c:v>
                </c:pt>
                <c:pt idx="14">
                  <c:v>#N/A</c:v>
                </c:pt>
              </c:numCache>
            </c:numRef>
          </c:val>
          <c:smooth val="0"/>
          <c:extLst>
            <c:ext xmlns:c16="http://schemas.microsoft.com/office/drawing/2014/chart" uri="{C3380CC4-5D6E-409C-BE32-E72D297353CC}">
              <c16:uniqueId val="{00000008-7CC1-49D1-B53E-4693C6FAB2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27678</c:v>
                </c:pt>
                <c:pt idx="5">
                  <c:v>27143</c:v>
                </c:pt>
                <c:pt idx="8">
                  <c:v>26210</c:v>
                </c:pt>
                <c:pt idx="11">
                  <c:v>25619</c:v>
                </c:pt>
                <c:pt idx="14">
                  <c:v>24548</c:v>
                </c:pt>
              </c:numCache>
            </c:numRef>
          </c:val>
          <c:extLst>
            <c:ext xmlns:c16="http://schemas.microsoft.com/office/drawing/2014/chart" uri="{C3380CC4-5D6E-409C-BE32-E72D297353CC}">
              <c16:uniqueId val="{00000000-7E26-4DFD-A793-68EA3DEF6F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E26-4DFD-A793-68EA3DEF6F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1438</c:v>
                </c:pt>
                <c:pt idx="5">
                  <c:v>3124</c:v>
                </c:pt>
                <c:pt idx="8">
                  <c:v>4284</c:v>
                </c:pt>
                <c:pt idx="11">
                  <c:v>5314</c:v>
                </c:pt>
                <c:pt idx="14">
                  <c:v>5585</c:v>
                </c:pt>
              </c:numCache>
            </c:numRef>
          </c:val>
          <c:extLst>
            <c:ext xmlns:c16="http://schemas.microsoft.com/office/drawing/2014/chart" uri="{C3380CC4-5D6E-409C-BE32-E72D297353CC}">
              <c16:uniqueId val="{00000002-7E26-4DFD-A793-68EA3DEF6F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26-4DFD-A793-68EA3DEF6F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26-4DFD-A793-68EA3DEF6F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26-4DFD-A793-68EA3DEF6F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4348</c:v>
                </c:pt>
                <c:pt idx="3">
                  <c:v>4247</c:v>
                </c:pt>
                <c:pt idx="6">
                  <c:v>4190</c:v>
                </c:pt>
                <c:pt idx="9">
                  <c:v>4130</c:v>
                </c:pt>
                <c:pt idx="12">
                  <c:v>3998</c:v>
                </c:pt>
              </c:numCache>
            </c:numRef>
          </c:val>
          <c:extLst>
            <c:ext xmlns:c16="http://schemas.microsoft.com/office/drawing/2014/chart" uri="{C3380CC4-5D6E-409C-BE32-E72D297353CC}">
              <c16:uniqueId val="{00000006-7E26-4DFD-A793-68EA3DEF6F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627</c:v>
                </c:pt>
                <c:pt idx="3">
                  <c:v>391</c:v>
                </c:pt>
                <c:pt idx="6">
                  <c:v>165</c:v>
                </c:pt>
                <c:pt idx="9">
                  <c:v>34</c:v>
                </c:pt>
                <c:pt idx="12">
                  <c:v>20</c:v>
                </c:pt>
              </c:numCache>
            </c:numRef>
          </c:val>
          <c:extLst>
            <c:ext xmlns:c16="http://schemas.microsoft.com/office/drawing/2014/chart" uri="{C3380CC4-5D6E-409C-BE32-E72D297353CC}">
              <c16:uniqueId val="{00000007-7E26-4DFD-A793-68EA3DEF6F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14912</c:v>
                </c:pt>
                <c:pt idx="3">
                  <c:v>15538</c:v>
                </c:pt>
                <c:pt idx="6">
                  <c:v>14616</c:v>
                </c:pt>
                <c:pt idx="9">
                  <c:v>14557</c:v>
                </c:pt>
                <c:pt idx="12">
                  <c:v>14958</c:v>
                </c:pt>
              </c:numCache>
            </c:numRef>
          </c:val>
          <c:extLst>
            <c:ext xmlns:c16="http://schemas.microsoft.com/office/drawing/2014/chart" uri="{C3380CC4-5D6E-409C-BE32-E72D297353CC}">
              <c16:uniqueId val="{00000008-7E26-4DFD-A793-68EA3DEF6F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8</c:v>
                </c:pt>
                <c:pt idx="6">
                  <c:v>6</c:v>
                </c:pt>
                <c:pt idx="9">
                  <c:v>43</c:v>
                </c:pt>
                <c:pt idx="12">
                  <c:v>40</c:v>
                </c:pt>
              </c:numCache>
            </c:numRef>
          </c:val>
          <c:extLst>
            <c:ext xmlns:c16="http://schemas.microsoft.com/office/drawing/2014/chart" uri="{C3380CC4-5D6E-409C-BE32-E72D297353CC}">
              <c16:uniqueId val="{00000009-7E26-4DFD-A793-68EA3DEF6F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34808</c:v>
                </c:pt>
                <c:pt idx="3">
                  <c:v>34417</c:v>
                </c:pt>
                <c:pt idx="6">
                  <c:v>32724</c:v>
                </c:pt>
                <c:pt idx="9">
                  <c:v>31744</c:v>
                </c:pt>
                <c:pt idx="12">
                  <c:v>30506</c:v>
                </c:pt>
              </c:numCache>
            </c:numRef>
          </c:val>
          <c:extLst>
            <c:ext xmlns:c16="http://schemas.microsoft.com/office/drawing/2014/chart" uri="{C3380CC4-5D6E-409C-BE32-E72D297353CC}">
              <c16:uniqueId val="{0000000A-7E26-4DFD-A793-68EA3DEF6F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25587</c:v>
                </c:pt>
                <c:pt idx="2">
                  <c:v>#N/A</c:v>
                </c:pt>
                <c:pt idx="3">
                  <c:v>#N/A</c:v>
                </c:pt>
                <c:pt idx="4">
                  <c:v>24334</c:v>
                </c:pt>
                <c:pt idx="5">
                  <c:v>#N/A</c:v>
                </c:pt>
                <c:pt idx="6">
                  <c:v>#N/A</c:v>
                </c:pt>
                <c:pt idx="7">
                  <c:v>21207</c:v>
                </c:pt>
                <c:pt idx="8">
                  <c:v>#N/A</c:v>
                </c:pt>
                <c:pt idx="9">
                  <c:v>#N/A</c:v>
                </c:pt>
                <c:pt idx="10">
                  <c:v>19575</c:v>
                </c:pt>
                <c:pt idx="11">
                  <c:v>#N/A</c:v>
                </c:pt>
                <c:pt idx="12">
                  <c:v>#N/A</c:v>
                </c:pt>
                <c:pt idx="13">
                  <c:v>19389</c:v>
                </c:pt>
                <c:pt idx="14">
                  <c:v>#N/A</c:v>
                </c:pt>
              </c:numCache>
            </c:numRef>
          </c:val>
          <c:smooth val="0"/>
          <c:extLst>
            <c:ext xmlns:c16="http://schemas.microsoft.com/office/drawing/2014/chart" uri="{C3380CC4-5D6E-409C-BE32-E72D297353CC}">
              <c16:uniqueId val="{0000000B-7E26-4DFD-A793-68EA3DEF6F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1894</c:v>
                </c:pt>
                <c:pt idx="1">
                  <c:v>2164</c:v>
                </c:pt>
                <c:pt idx="2">
                  <c:v>1884</c:v>
                </c:pt>
              </c:numCache>
            </c:numRef>
          </c:val>
          <c:extLst>
            <c:ext xmlns:c16="http://schemas.microsoft.com/office/drawing/2014/chart" uri="{C3380CC4-5D6E-409C-BE32-E72D297353CC}">
              <c16:uniqueId val="{00000000-EDCC-433F-987A-122AC39460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389</c:v>
                </c:pt>
                <c:pt idx="1">
                  <c:v>480</c:v>
                </c:pt>
                <c:pt idx="2">
                  <c:v>606</c:v>
                </c:pt>
              </c:numCache>
            </c:numRef>
          </c:val>
          <c:extLst>
            <c:ext xmlns:c16="http://schemas.microsoft.com/office/drawing/2014/chart" uri="{C3380CC4-5D6E-409C-BE32-E72D297353CC}">
              <c16:uniqueId val="{00000001-EDCC-433F-987A-122AC39460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1985</c:v>
                </c:pt>
                <c:pt idx="1">
                  <c:v>2654</c:v>
                </c:pt>
                <c:pt idx="2">
                  <c:v>3078</c:v>
                </c:pt>
              </c:numCache>
            </c:numRef>
          </c:val>
          <c:extLst>
            <c:ext xmlns:c16="http://schemas.microsoft.com/office/drawing/2014/chart" uri="{C3380CC4-5D6E-409C-BE32-E72D297353CC}">
              <c16:uniqueId val="{00000002-EDCC-433F-987A-122AC39460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令和６年度の実質公債費比率算定式の分子については、令和５年度と比較し、</a:t>
          </a:r>
          <a:r>
            <a:rPr kumimoji="1" lang="en-US" altLang="ja-JP" sz="1400">
              <a:latin typeface="ＭＳ ゴシック" pitchFamily="49" charset="-128"/>
              <a:ea typeface="ＭＳ ゴシック" pitchFamily="49" charset="-128"/>
            </a:rPr>
            <a:t>189</a:t>
          </a:r>
          <a:r>
            <a:rPr kumimoji="1" lang="ja-JP" altLang="en-US" sz="1400">
              <a:latin typeface="ＭＳ ゴシック" pitchFamily="49" charset="-128"/>
              <a:ea typeface="ＭＳ ゴシック" pitchFamily="49" charset="-128"/>
            </a:rPr>
            <a:t>百万円の減となりました。主な要因は伊賀南部環境衛生組合が起こした地方債の元利償還が進んだことから、負担金等の額が大きく減ったためです。</a:t>
          </a:r>
        </a:p>
        <a:p>
          <a:r>
            <a:rPr kumimoji="1" lang="ja-JP" altLang="en-US" sz="1400">
              <a:latin typeface="ＭＳ ゴシック" pitchFamily="49" charset="-128"/>
              <a:ea typeface="ＭＳ ゴシック" pitchFamily="49" charset="-128"/>
            </a:rPr>
            <a:t>　減債基金積立不足算定額及び満期一括償還地方債に係る年度割相当額については、該当がありません。</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満期一括償還地方債の起債はありません。</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令和６年度の将来負担比率算定式の分子については、令和５年度と比較して、</a:t>
          </a:r>
          <a:r>
            <a:rPr kumimoji="1" lang="en-US" altLang="ja-JP" sz="1400">
              <a:latin typeface="ＭＳ ゴシック" pitchFamily="49" charset="-128"/>
              <a:ea typeface="ＭＳ ゴシック" pitchFamily="49" charset="-128"/>
            </a:rPr>
            <a:t>186</a:t>
          </a:r>
          <a:r>
            <a:rPr kumimoji="1" lang="ja-JP" altLang="en-US" sz="1400">
              <a:latin typeface="ＭＳ ゴシック" pitchFamily="49" charset="-128"/>
              <a:ea typeface="ＭＳ ゴシック" pitchFamily="49" charset="-128"/>
            </a:rPr>
            <a:t>百万円減少しました。主な要因は、普通建設事業に係る起債の発行を抑制したことにより、地方債残高が減少（前年比△</a:t>
          </a:r>
          <a:r>
            <a:rPr kumimoji="1" lang="en-US" altLang="ja-JP" sz="1400">
              <a:latin typeface="ＭＳ ゴシック" pitchFamily="49" charset="-128"/>
              <a:ea typeface="ＭＳ ゴシック" pitchFamily="49" charset="-128"/>
            </a:rPr>
            <a:t>1,238</a:t>
          </a:r>
          <a:r>
            <a:rPr kumimoji="1" lang="ja-JP" altLang="en-US" sz="1400">
              <a:latin typeface="ＭＳ ゴシック" pitchFamily="49" charset="-128"/>
              <a:ea typeface="ＭＳ ゴシック" pitchFamily="49" charset="-128"/>
            </a:rPr>
            <a:t>百万円）したことや、伊賀南部環境衛生組合の起債償還が進んだことによる組合等負担等見込額の減少（前年比△</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百万円）、減債基金やふるさと応援基金の積立てを行ったことなどにより、将来負担すべき地方債等から控除できる充当可能基金の残高が増加（前年比</a:t>
          </a:r>
          <a:r>
            <a:rPr kumimoji="1" lang="en-US" altLang="ja-JP" sz="1400">
              <a:latin typeface="ＭＳ ゴシック" pitchFamily="49" charset="-128"/>
              <a:ea typeface="ＭＳ ゴシック" pitchFamily="49" charset="-128"/>
            </a:rPr>
            <a:t>271</a:t>
          </a:r>
          <a:r>
            <a:rPr kumimoji="1" lang="ja-JP" altLang="en-US" sz="1400">
              <a:latin typeface="ＭＳ ゴシック" pitchFamily="49" charset="-128"/>
              <a:ea typeface="ＭＳ ゴシック" pitchFamily="49" charset="-128"/>
            </a:rPr>
            <a:t>百万円）したためです。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三重県名張市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百万円の増となっており、その要因としては、①国の経済対策として、国税収入の上振れ分を原資に普通交付税の追加配分が行われたこと（追加分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百万円のうち一般財源分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百万円の増）、②景気回復基調の影響を受けて、株式譲渡所得割交付金や配当割交付金、法人市民税などで、それぞれ見込みよりも増額となったためである。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安定した財源基盤の構築のため、現状と中長期的な財政状況を考慮し、適宜、積立てを行います。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令和６年度増減の大きかった「その他目的基金」の主なものは以下のとおりです。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・介護給付費準備基金：介護保険の財源調整のため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・ふるさと応援基金：名張を応援しようとする方からの寄附金を積み立て、誰もがいきいきと輝いて幸せに暮らすまちづくりに資するため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令和６年度末の「その他目的基金」の残高は、前年度と比較し、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百万円増加しました。主な要因はふるさと応援寄附金の増収確保に取り組んだことにより基金残高が前年度と比べて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伊賀南部クリーンセンター設備の機器更新をはじめ、庁舎や斎場、学校施設、社会教育施設、福祉施設などの公共施設の改修・整備を控えており、その財源対応に備えるため、計画的に公共施設基金等への積立てができるような財政運営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財政調整基金残高（標準財政規模比）について、令和６年度は令和５年度より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百万円減少しました。これは固定資産税における独自課税が令和５年度で終了したことや市庁舎のＬＥＤ改修などの大型投資事業があったことなどが要因として考えられます。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％が適正水準といわれており、本市では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億円となり、その積立額を目標にし、基金の積立てを行います。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令和６年度普通交付税の再算定で追加交付された臨時財政対策債償還基金分を減債基金へ積立てたことにより、令和６年度は令和５年度より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償還に応じて取崩しを行う予定ではありますが、公債費負担を軽減あるいは平準化するため、適宜、積立てを行う必要があります。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74,229
72,912
129.77
32,762,527
32,276,330
382,886
17,517,408
30,505,961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令和６年度の財政力指数は単年度数値で</a:t>
          </a:r>
          <a:r>
            <a:rPr kumimoji="1" lang="en-US" altLang="ja-JP" sz="1300">
              <a:latin typeface="ＭＳ Ｐゴシック" panose="020B0600070205080204" pitchFamily="50" charset="-128"/>
              <a:ea typeface="ＭＳ Ｐゴシック" panose="020B0600070205080204" pitchFamily="50" charset="-128"/>
            </a:rPr>
            <a:t>0.620</a:t>
          </a:r>
          <a:r>
            <a:rPr kumimoji="1" lang="ja-JP" altLang="en-US" sz="1300">
              <a:latin typeface="ＭＳ Ｐゴシック" panose="020B0600070205080204" pitchFamily="50" charset="-128"/>
              <a:ea typeface="ＭＳ Ｐゴシック" panose="020B0600070205080204" pitchFamily="50" charset="-128"/>
            </a:rPr>
            <a:t>（基準財政収入額</a:t>
          </a:r>
          <a:r>
            <a:rPr kumimoji="1" lang="en-US" altLang="ja-JP" sz="1300">
              <a:latin typeface="ＭＳ Ｐゴシック" panose="020B0600070205080204" pitchFamily="50" charset="-128"/>
              <a:ea typeface="ＭＳ Ｐゴシック" panose="020B0600070205080204" pitchFamily="50" charset="-128"/>
            </a:rPr>
            <a:t>9,318</a:t>
          </a:r>
          <a:r>
            <a:rPr kumimoji="1" lang="ja-JP" altLang="en-US" sz="1300">
              <a:latin typeface="ＭＳ Ｐゴシック" panose="020B0600070205080204" pitchFamily="50" charset="-128"/>
              <a:ea typeface="ＭＳ Ｐゴシック" panose="020B0600070205080204" pitchFamily="50" charset="-128"/>
            </a:rPr>
            <a:t>百万円、基準財政需要額</a:t>
          </a:r>
          <a:r>
            <a:rPr kumimoji="1" lang="en-US" altLang="ja-JP" sz="1300">
              <a:latin typeface="ＭＳ Ｐゴシック" panose="020B0600070205080204" pitchFamily="50" charset="-128"/>
              <a:ea typeface="ＭＳ Ｐゴシック" panose="020B0600070205080204" pitchFamily="50" charset="-128"/>
            </a:rPr>
            <a:t>15,023</a:t>
          </a:r>
          <a:r>
            <a:rPr kumimoji="1" lang="ja-JP" altLang="en-US" sz="1300">
              <a:latin typeface="ＭＳ Ｐゴシック" panose="020B0600070205080204" pitchFamily="50" charset="-128"/>
              <a:ea typeface="ＭＳ Ｐゴシック" panose="020B0600070205080204" pitchFamily="50" charset="-128"/>
            </a:rPr>
            <a:t>百万円）であり、緩やかに減少しています。引き続き財政基盤の強化に努めます。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令和６年度は、人件費や物件費、扶助費などの経常一般財源歳出が約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億円増えたものの、経済回復基調の影響を受けて、法人市民税をはじめ、配当割や株式譲渡所得割の交付金、普通交付税が増加するなど、経常一般財源収入が約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億円増加したため、経常収支比率は前年度と比較して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ポイント改善しました。今後も、令和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月に策定した行財政改革プランに基づき、多様な財源確保や徹底した歳出抑制の取組を進め、指標の改善を進めます。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52388</xdr:rowOff>
    </xdr:from>
    <xdr:to>
      <xdr:col>23</xdr:col>
      <xdr:colOff>133350</xdr:colOff>
      <xdr:row>66</xdr:row>
      <xdr:rowOff>82550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6808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82550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34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66</xdr:row>
      <xdr:rowOff>34290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2423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66</xdr:row>
      <xdr:rowOff>88582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24235"/>
          <a:ext cx="889000" cy="38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1588</xdr:rowOff>
    </xdr:from>
    <xdr:to>
      <xdr:col>23</xdr:col>
      <xdr:colOff>184150</xdr:colOff>
      <xdr:row>66</xdr:row>
      <xdr:rowOff>103188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68915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87012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37782</xdr:rowOff>
    </xdr:from>
    <xdr:to>
      <xdr:col>7</xdr:col>
      <xdr:colOff>31750</xdr:colOff>
      <xdr:row>66</xdr:row>
      <xdr:rowOff>139382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5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124159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3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人当たりの人件費・物件費等決算額は、職員の定員管理や経費抑制の取組により類似団体と比べて低くなっています。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10113</xdr:rowOff>
    </xdr:from>
    <xdr:to>
      <xdr:col>23</xdr:col>
      <xdr:colOff>133350</xdr:colOff>
      <xdr:row>88</xdr:row>
      <xdr:rowOff>141999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69013"/>
          <a:ext cx="0" cy="1160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114076</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0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141999</xdr:rowOff>
    </xdr:from>
    <xdr:to>
      <xdr:col>24</xdr:col>
      <xdr:colOff>12700</xdr:colOff>
      <xdr:row>88</xdr:row>
      <xdr:rowOff>141999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96490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10113</xdr:rowOff>
    </xdr:from>
    <xdr:to>
      <xdr:col>24</xdr:col>
      <xdr:colOff>12700</xdr:colOff>
      <xdr:row>82</xdr:row>
      <xdr:rowOff>10113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6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152245</xdr:rowOff>
    </xdr:from>
    <xdr:to>
      <xdr:col>23</xdr:col>
      <xdr:colOff>133350</xdr:colOff>
      <xdr:row>82</xdr:row>
      <xdr:rowOff>10113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39695"/>
          <a:ext cx="838200" cy="2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55718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86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83641</xdr:rowOff>
    </xdr:from>
    <xdr:to>
      <xdr:col>23</xdr:col>
      <xdr:colOff>184150</xdr:colOff>
      <xdr:row>84</xdr:row>
      <xdr:rowOff>13791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3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152245</xdr:rowOff>
    </xdr:from>
    <xdr:to>
      <xdr:col>19</xdr:col>
      <xdr:colOff>133350</xdr:colOff>
      <xdr:row>81</xdr:row>
      <xdr:rowOff>161203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39695"/>
          <a:ext cx="8890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21760</xdr:rowOff>
    </xdr:from>
    <xdr:to>
      <xdr:col>19</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108137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146762</xdr:rowOff>
    </xdr:from>
    <xdr:to>
      <xdr:col>15</xdr:col>
      <xdr:colOff>82550</xdr:colOff>
      <xdr:row>81</xdr:row>
      <xdr:rowOff>161203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34212"/>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23848</xdr:rowOff>
    </xdr:from>
    <xdr:to>
      <xdr:col>15</xdr:col>
      <xdr:colOff>133350</xdr:colOff>
      <xdr:row>83</xdr:row>
      <xdr:rowOff>125448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110225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4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131691</xdr:rowOff>
    </xdr:from>
    <xdr:to>
      <xdr:col>11</xdr:col>
      <xdr:colOff>31750</xdr:colOff>
      <xdr:row>81</xdr:row>
      <xdr:rowOff>146762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19141"/>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163850</xdr:rowOff>
    </xdr:from>
    <xdr:to>
      <xdr:col>11</xdr:col>
      <xdr:colOff>82550</xdr:colOff>
      <xdr:row>83</xdr:row>
      <xdr:rowOff>94000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78777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122920</xdr:rowOff>
    </xdr:from>
    <xdr:to>
      <xdr:col>7</xdr:col>
      <xdr:colOff>31750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130763</xdr:rowOff>
    </xdr:from>
    <xdr:to>
      <xdr:col>23</xdr:col>
      <xdr:colOff>184150</xdr:colOff>
      <xdr:row>82</xdr:row>
      <xdr:rowOff>60913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52040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3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101445</xdr:rowOff>
    </xdr:from>
    <xdr:to>
      <xdr:col>19</xdr:col>
      <xdr:colOff>184150</xdr:colOff>
      <xdr:row>82</xdr:row>
      <xdr:rowOff>31595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41772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5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110403</xdr:rowOff>
    </xdr:from>
    <xdr:to>
      <xdr:col>15</xdr:col>
      <xdr:colOff>133350</xdr:colOff>
      <xdr:row>82</xdr:row>
      <xdr:rowOff>40553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50730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6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95962</xdr:rowOff>
    </xdr:from>
    <xdr:to>
      <xdr:col>11</xdr:col>
      <xdr:colOff>82550</xdr:colOff>
      <xdr:row>82</xdr:row>
      <xdr:rowOff>26112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8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36289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80891</xdr:rowOff>
    </xdr:from>
    <xdr:to>
      <xdr:col>7</xdr:col>
      <xdr:colOff>31750</xdr:colOff>
      <xdr:row>82</xdr:row>
      <xdr:rowOff>11041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21218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3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ラスパイレス指数は、令和３年度以降、類似団体内平均値と比較すると低い水準で推移していますが、令和６年度は、給与削減率の変更により平均値に近い水準となっています。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86</xdr:row>
      <xdr:rowOff>67129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32643"/>
          <a:ext cx="8382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117021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4326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117021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326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432643"/>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人当たりの職員数は、類似団体内平均値と比較すると低い水準で推移しています。これは、これまで定員適正化計画等により職員数の削減に取り組んできた結果によるものなどと分析しています。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139156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547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118473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6855"/>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78831</xdr:rowOff>
    </xdr:from>
    <xdr:to>
      <xdr:col>72</xdr:col>
      <xdr:colOff>203200</xdr:colOff>
      <xdr:row>60</xdr:row>
      <xdr:rowOff>109855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658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70213</xdr:rowOff>
    </xdr:from>
    <xdr:to>
      <xdr:col>68</xdr:col>
      <xdr:colOff>152400</xdr:colOff>
      <xdr:row>60</xdr:row>
      <xdr:rowOff>78831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721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88356</xdr:rowOff>
    </xdr:from>
    <xdr:to>
      <xdr:col>81</xdr:col>
      <xdr:colOff>95250</xdr:colOff>
      <xdr:row>61</xdr:row>
      <xdr:rowOff>18506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104883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8000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170832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28031</xdr:rowOff>
    </xdr:from>
    <xdr:to>
      <xdr:col>68</xdr:col>
      <xdr:colOff>203200</xdr:colOff>
      <xdr:row>60</xdr:row>
      <xdr:rowOff>129631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19413</xdr:rowOff>
    </xdr:from>
    <xdr:to>
      <xdr:col>64</xdr:col>
      <xdr:colOff>152400</xdr:colOff>
      <xdr:row>60</xdr:row>
      <xdr:rowOff>121013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131190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令和６年度の実質公債費比率は</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で令和５年度と比較して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ポイント改善しました。その主な要因は、退職手当債などの元利償還金が</a:t>
          </a:r>
          <a:r>
            <a:rPr kumimoji="1" lang="en-US" altLang="ja-JP" sz="1300">
              <a:latin typeface="ＭＳ Ｐゴシック" panose="020B0600070205080204" pitchFamily="50" charset="-128"/>
              <a:ea typeface="ＭＳ Ｐゴシック" panose="020B0600070205080204" pitchFamily="50" charset="-128"/>
            </a:rPr>
            <a:t>6,900</a:t>
          </a:r>
          <a:r>
            <a:rPr kumimoji="1" lang="ja-JP" altLang="en-US" sz="1300">
              <a:latin typeface="ＭＳ Ｐゴシック" panose="020B0600070205080204" pitchFamily="50" charset="-128"/>
              <a:ea typeface="ＭＳ Ｐゴシック" panose="020B0600070205080204" pitchFamily="50" charset="-128"/>
            </a:rPr>
            <a:t>万円減少したこと、病院事業などの公営企業会計が起こした起債に対して一般会計が負担する準元利償還金が</a:t>
          </a:r>
          <a:r>
            <a:rPr kumimoji="1" lang="en-US" altLang="ja-JP" sz="1300">
              <a:latin typeface="ＭＳ Ｐゴシック" panose="020B0600070205080204" pitchFamily="50" charset="-128"/>
              <a:ea typeface="ＭＳ Ｐゴシック" panose="020B0600070205080204" pitchFamily="50" charset="-128"/>
            </a:rPr>
            <a:t>8,400</a:t>
          </a:r>
          <a:r>
            <a:rPr kumimoji="1" lang="ja-JP" altLang="en-US" sz="1300">
              <a:latin typeface="ＭＳ Ｐゴシック" panose="020B0600070205080204" pitchFamily="50" charset="-128"/>
              <a:ea typeface="ＭＳ Ｐゴシック" panose="020B0600070205080204" pitchFamily="50" charset="-128"/>
            </a:rPr>
            <a:t>万円減少したこと、伊賀南部環境衛生組合が施設整備のために起こした組合債の償還が進み、</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1,700</a:t>
          </a:r>
          <a:r>
            <a:rPr kumimoji="1" lang="ja-JP" altLang="en-US" sz="1300">
              <a:latin typeface="ＭＳ Ｐゴシック" panose="020B0600070205080204" pitchFamily="50" charset="-128"/>
              <a:ea typeface="ＭＳ Ｐゴシック" panose="020B0600070205080204" pitchFamily="50" charset="-128"/>
            </a:rPr>
            <a:t>万円減少したこと、さらには、実質公債費比率の分母にあたる標準財政規模が増加したことが改善の要因です。</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66040</xdr:rowOff>
    </xdr:from>
    <xdr:to>
      <xdr:col>81</xdr:col>
      <xdr:colOff>44450</xdr:colOff>
      <xdr:row>45</xdr:row>
      <xdr:rowOff>114300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7812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114300</xdr:rowOff>
    </xdr:from>
    <xdr:to>
      <xdr:col>77</xdr:col>
      <xdr:colOff>44450</xdr:colOff>
      <xdr:row>45</xdr:row>
      <xdr:rowOff>130387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8295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130387</xdr:rowOff>
    </xdr:from>
    <xdr:to>
      <xdr:col>72</xdr:col>
      <xdr:colOff>203200</xdr:colOff>
      <xdr:row>45</xdr:row>
      <xdr:rowOff>138430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8456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138430</xdr:rowOff>
    </xdr:from>
    <xdr:to>
      <xdr:col>68</xdr:col>
      <xdr:colOff>152400</xdr:colOff>
      <xdr:row>45</xdr:row>
      <xdr:rowOff>154517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8536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15240</xdr:rowOff>
    </xdr:from>
    <xdr:to>
      <xdr:col>81</xdr:col>
      <xdr:colOff>95250</xdr:colOff>
      <xdr:row>45</xdr:row>
      <xdr:rowOff>116840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82567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63500</xdr:rowOff>
    </xdr:from>
    <xdr:to>
      <xdr:col>77</xdr:col>
      <xdr:colOff>95250</xdr:colOff>
      <xdr:row>45</xdr:row>
      <xdr:rowOff>165100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149877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79587</xdr:rowOff>
    </xdr:from>
    <xdr:to>
      <xdr:col>73</xdr:col>
      <xdr:colOff>44450</xdr:colOff>
      <xdr:row>46</xdr:row>
      <xdr:rowOff>9737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7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165964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8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87630</xdr:rowOff>
    </xdr:from>
    <xdr:to>
      <xdr:col>68</xdr:col>
      <xdr:colOff>203200</xdr:colOff>
      <xdr:row>46</xdr:row>
      <xdr:rowOff>17780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8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46</xdr:row>
      <xdr:rowOff>2557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88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103717</xdr:rowOff>
    </xdr:from>
    <xdr:to>
      <xdr:col>64</xdr:col>
      <xdr:colOff>152400</xdr:colOff>
      <xdr:row>46</xdr:row>
      <xdr:rowOff>33867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18644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令和６年度の将来負担比率は</a:t>
          </a:r>
          <a:r>
            <a:rPr kumimoji="1" lang="en-US" altLang="ja-JP" sz="1300">
              <a:latin typeface="ＭＳ Ｐゴシック" panose="020B0600070205080204" pitchFamily="50" charset="-128"/>
              <a:ea typeface="ＭＳ Ｐゴシック" panose="020B0600070205080204" pitchFamily="50" charset="-128"/>
            </a:rPr>
            <a:t>125.8</a:t>
          </a:r>
          <a:r>
            <a:rPr kumimoji="1" lang="ja-JP" altLang="en-US" sz="1300">
              <a:latin typeface="ＭＳ Ｐゴシック" panose="020B0600070205080204" pitchFamily="50" charset="-128"/>
              <a:ea typeface="ＭＳ Ｐゴシック" panose="020B0600070205080204" pitchFamily="50" charset="-128"/>
            </a:rPr>
            <a:t>％で令和５年度と比較して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ポイント改善しました。その主な要因は、臨時財政対策債や退職手当債、行政改革推進債などの市債残高が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万円減少したこと、職員の退職者数が増加したことにより、退職手当負担見込額が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3,200</a:t>
          </a:r>
          <a:r>
            <a:rPr kumimoji="1" lang="ja-JP" altLang="en-US" sz="1300">
              <a:latin typeface="ＭＳ Ｐゴシック" panose="020B0600070205080204" pitchFamily="50" charset="-128"/>
              <a:ea typeface="ＭＳ Ｐゴシック" panose="020B0600070205080204" pitchFamily="50" charset="-128"/>
            </a:rPr>
            <a:t>万円減少したこと、将来の負債を控除する財源としての基金残高が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7,200</a:t>
          </a:r>
          <a:r>
            <a:rPr kumimoji="1" lang="ja-JP" altLang="en-US" sz="1300">
              <a:latin typeface="ＭＳ Ｐゴシック" panose="020B0600070205080204" pitchFamily="50" charset="-128"/>
              <a:ea typeface="ＭＳ Ｐゴシック" panose="020B0600070205080204" pitchFamily="50" charset="-128"/>
            </a:rPr>
            <a:t>万円増加したこと、さらには、将来負担比率の分母にあたる標準財政規模が増加したことが改善の要因です。</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124968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0118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97045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35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124968</xdr:rowOff>
    </xdr:from>
    <xdr:to>
      <xdr:col>81</xdr:col>
      <xdr:colOff>133350</xdr:colOff>
      <xdr:row>19</xdr:row>
      <xdr:rowOff>124968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38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124968</xdr:rowOff>
    </xdr:from>
    <xdr:to>
      <xdr:col>81</xdr:col>
      <xdr:colOff>44450</xdr:colOff>
      <xdr:row>19</xdr:row>
      <xdr:rowOff>162772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382518"/>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139277</xdr:rowOff>
    </xdr:from>
    <xdr:to>
      <xdr:col>81</xdr:col>
      <xdr:colOff>95250</xdr:colOff>
      <xdr:row>14</xdr:row>
      <xdr:rowOff>69427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6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162772</xdr:rowOff>
    </xdr:from>
    <xdr:to>
      <xdr:col>77</xdr:col>
      <xdr:colOff>44450</xdr:colOff>
      <xdr:row>20</xdr:row>
      <xdr:rowOff>107146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42032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107146</xdr:rowOff>
    </xdr:from>
    <xdr:to>
      <xdr:col>72</xdr:col>
      <xdr:colOff>203200</xdr:colOff>
      <xdr:row>21</xdr:row>
      <xdr:rowOff>70019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536146"/>
          <a:ext cx="889000" cy="1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21717</xdr:rowOff>
    </xdr:from>
    <xdr:to>
      <xdr:col>73</xdr:col>
      <xdr:colOff>44450</xdr:colOff>
      <xdr:row>14</xdr:row>
      <xdr:rowOff>123317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2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133494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9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70019</xdr:rowOff>
    </xdr:from>
    <xdr:to>
      <xdr:col>68</xdr:col>
      <xdr:colOff>152400</xdr:colOff>
      <xdr:row>22</xdr:row>
      <xdr:rowOff>44154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670469"/>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64347</xdr:rowOff>
    </xdr:from>
    <xdr:to>
      <xdr:col>68</xdr:col>
      <xdr:colOff>203200</xdr:colOff>
      <xdr:row>14</xdr:row>
      <xdr:rowOff>165947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4674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121454</xdr:rowOff>
    </xdr:from>
    <xdr:to>
      <xdr:col>64</xdr:col>
      <xdr:colOff>152400</xdr:colOff>
      <xdr:row>15</xdr:row>
      <xdr:rowOff>51604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61781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74168</xdr:rowOff>
    </xdr:from>
    <xdr:to>
      <xdr:col>81</xdr:col>
      <xdr:colOff>95250</xdr:colOff>
      <xdr:row>20</xdr:row>
      <xdr:rowOff>4318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141495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22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111972</xdr:rowOff>
    </xdr:from>
    <xdr:to>
      <xdr:col>77</xdr:col>
      <xdr:colOff>95250</xdr:colOff>
      <xdr:row>20</xdr:row>
      <xdr:rowOff>42122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26899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455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56346</xdr:rowOff>
    </xdr:from>
    <xdr:to>
      <xdr:col>73</xdr:col>
      <xdr:colOff>44450</xdr:colOff>
      <xdr:row>20</xdr:row>
      <xdr:rowOff>157946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142723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57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19219</xdr:rowOff>
    </xdr:from>
    <xdr:to>
      <xdr:col>68</xdr:col>
      <xdr:colOff>203200</xdr:colOff>
      <xdr:row>21</xdr:row>
      <xdr:rowOff>120819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6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105596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7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164804</xdr:rowOff>
    </xdr:from>
    <xdr:to>
      <xdr:col>64</xdr:col>
      <xdr:colOff>152400</xdr:colOff>
      <xdr:row>22</xdr:row>
      <xdr:rowOff>94954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79731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5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74,229
72,912
129.77
32,762,527
32,276,330
382,886
17,517,408
30,505,961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内平均値と比較すると高い水準で推移しています。これは、これまでの新規採用職員の抑制等から職員の平均年齢が上昇していることが要因の一つと分析しています。また、本市の特徴として、事務事業の見直しや経費削減の取組により、物件費の構成割合が類似団体と比較し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ポイントほど低いことから、人件費の構成割合が膨らんだものと分析しています。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物件費に係る経常収支比率は、類似団体以内平均値と比較すると低い水準で推移しています。平成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98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9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157480</xdr:rowOff>
    </xdr:from>
    <xdr:to>
      <xdr:col>73</xdr:col>
      <xdr:colOff>180975</xdr:colOff>
      <xdr:row>13</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1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157480</xdr:rowOff>
    </xdr:from>
    <xdr:to>
      <xdr:col>69</xdr:col>
      <xdr:colOff>92075</xdr:colOff>
      <xdr:row>13</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1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34290</xdr:rowOff>
    </xdr:from>
    <xdr:to>
      <xdr:col>74</xdr:col>
      <xdr:colOff>31750</xdr:colOff>
      <xdr:row>13</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106680</xdr:rowOff>
    </xdr:from>
    <xdr:to>
      <xdr:col>69</xdr:col>
      <xdr:colOff>142875</xdr:colOff>
      <xdr:row>13</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26670</xdr:rowOff>
    </xdr:from>
    <xdr:to>
      <xdr:col>65</xdr:col>
      <xdr:colOff>53975</xdr:colOff>
      <xdr:row>13</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本市の高齢化の進行が全国平均よりも早く、後期高齢者の人口比率が高いために、社会福祉費の割合が高いこと、また、本市は保育園の民営化を進めてきたので、民間保育園への措置費が類似団体と比較して高いことが、構成割合を押し上げているものと分析してい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384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588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値と比較すると高い水準で推移しています。これは、高齢化の進展等に伴い、後期高齢者医療会計や介護保険会計、国民健康保険事業会計への繰出金に係る負担が大きいことによるものなどと分析し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64407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25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64407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9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105228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3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13607</xdr:rowOff>
    </xdr:from>
    <xdr:to>
      <xdr:col>78</xdr:col>
      <xdr:colOff>120650</xdr:colOff>
      <xdr:row>59</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99984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と比較すると高い水準で推移しています。これは伊賀南部環境衛生組合への分担金や病院事業会計、下水道事業会計への繰出金の負担が大きいことによるものなどと分析してい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912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415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値と比較して高い水準で推移しています。これは、土地開発公社解散に伴う第三セクター等改革推進債や過去の大規模投資事業に係る起債の償還金が重くのしかかっていることによるものなどと分析しています。</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30987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675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30987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04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30987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と比較して高い水準で推移しています。これは、病院事業会計や下水道事業会計への繰出金のほか、全国平均より早い高齢化の進行等による社会保障経費の負担が大きいことによるものなどと分析してい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3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70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77</xdr:row>
      <xdr:rowOff>168911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895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77</xdr:row>
      <xdr:rowOff>168911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895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166388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3061</xdr:rowOff>
    </xdr:from>
    <xdr:to>
      <xdr:col>29</xdr:col>
      <xdr:colOff>127000</xdr:colOff>
      <xdr:row>19</xdr:row>
      <xdr:rowOff>79318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8236"/>
          <a:ext cx="647700" cy="76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79318</xdr:rowOff>
    </xdr:from>
    <xdr:to>
      <xdr:col>26</xdr:col>
      <xdr:colOff>50800</xdr:colOff>
      <xdr:row>19</xdr:row>
      <xdr:rowOff>113760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4493"/>
          <a:ext cx="698500" cy="3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113760</xdr:rowOff>
    </xdr:from>
    <xdr:to>
      <xdr:col>22</xdr:col>
      <xdr:colOff>114300</xdr:colOff>
      <xdr:row>19</xdr:row>
      <xdr:rowOff>122294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8935"/>
          <a:ext cx="698500" cy="8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112617</xdr:rowOff>
    </xdr:from>
    <xdr:to>
      <xdr:col>18</xdr:col>
      <xdr:colOff>177800</xdr:colOff>
      <xdr:row>19</xdr:row>
      <xdr:rowOff>122294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17792"/>
          <a:ext cx="698500" cy="9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123711</xdr:rowOff>
    </xdr:from>
    <xdr:to>
      <xdr:col>29</xdr:col>
      <xdr:colOff>177800</xdr:colOff>
      <xdr:row>19</xdr:row>
      <xdr:rowOff>53861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95788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28518</xdr:rowOff>
    </xdr:from>
    <xdr:to>
      <xdr:col>26</xdr:col>
      <xdr:colOff>101600</xdr:colOff>
      <xdr:row>19</xdr:row>
      <xdr:rowOff>130118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114895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62960</xdr:rowOff>
    </xdr:from>
    <xdr:to>
      <xdr:col>22</xdr:col>
      <xdr:colOff>165100</xdr:colOff>
      <xdr:row>19</xdr:row>
      <xdr:rowOff>164560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149337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71494</xdr:rowOff>
    </xdr:from>
    <xdr:to>
      <xdr:col>19</xdr:col>
      <xdr:colOff>38100</xdr:colOff>
      <xdr:row>20</xdr:row>
      <xdr:rowOff>1644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157871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61817</xdr:rowOff>
    </xdr:from>
    <xdr:to>
      <xdr:col>15</xdr:col>
      <xdr:colOff>101600</xdr:colOff>
      <xdr:row>19</xdr:row>
      <xdr:rowOff>163417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6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148194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14529</xdr:rowOff>
    </xdr:from>
    <xdr:to>
      <xdr:col>29</xdr:col>
      <xdr:colOff>127000</xdr:colOff>
      <xdr:row>34</xdr:row>
      <xdr:rowOff>84513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81979"/>
          <a:ext cx="647700" cy="69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14529</xdr:rowOff>
    </xdr:from>
    <xdr:to>
      <xdr:col>26</xdr:col>
      <xdr:colOff>50800</xdr:colOff>
      <xdr:row>34</xdr:row>
      <xdr:rowOff>34907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81979"/>
          <a:ext cx="698500" cy="2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24326</xdr:rowOff>
    </xdr:from>
    <xdr:to>
      <xdr:col>22</xdr:col>
      <xdr:colOff>114300</xdr:colOff>
      <xdr:row>34</xdr:row>
      <xdr:rowOff>34907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291776"/>
          <a:ext cx="698500" cy="10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24326</xdr:rowOff>
    </xdr:from>
    <xdr:to>
      <xdr:col>18</xdr:col>
      <xdr:colOff>177800</xdr:colOff>
      <xdr:row>34</xdr:row>
      <xdr:rowOff>59759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291776"/>
          <a:ext cx="698500" cy="3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33713</xdr:rowOff>
    </xdr:from>
    <xdr:to>
      <xdr:col>29</xdr:col>
      <xdr:colOff>177800</xdr:colOff>
      <xdr:row>34</xdr:row>
      <xdr:rowOff>135313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0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221690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4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306629</xdr:rowOff>
    </xdr:from>
    <xdr:to>
      <xdr:col>26</xdr:col>
      <xdr:colOff>101600</xdr:colOff>
      <xdr:row>34</xdr:row>
      <xdr:rowOff>65329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3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75506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00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327007</xdr:rowOff>
    </xdr:from>
    <xdr:to>
      <xdr:col>22</xdr:col>
      <xdr:colOff>165100</xdr:colOff>
      <xdr:row>34</xdr:row>
      <xdr:rowOff>85707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51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95884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2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316426</xdr:rowOff>
    </xdr:from>
    <xdr:to>
      <xdr:col>19</xdr:col>
      <xdr:colOff>38100</xdr:colOff>
      <xdr:row>34</xdr:row>
      <xdr:rowOff>75126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4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85303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0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8959</xdr:rowOff>
    </xdr:from>
    <xdr:to>
      <xdr:col>15</xdr:col>
      <xdr:colOff>101600</xdr:colOff>
      <xdr:row>34</xdr:row>
      <xdr:rowOff>110559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76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120736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4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74,229
72,912
129.77
32,762,527
32,276,330
382,886
17,517,408
30,505,961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85228</xdr:rowOff>
    </xdr:from>
    <xdr:to>
      <xdr:col>24</xdr:col>
      <xdr:colOff>63500</xdr:colOff>
      <xdr:row>37</xdr:row>
      <xdr:rowOff>3650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7428"/>
          <a:ext cx="8382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157155</xdr:rowOff>
    </xdr:from>
    <xdr:to>
      <xdr:col>19</xdr:col>
      <xdr:colOff>177800</xdr:colOff>
      <xdr:row>37</xdr:row>
      <xdr:rowOff>3650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9355"/>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157155</xdr:rowOff>
    </xdr:from>
    <xdr:to>
      <xdr:col>15</xdr:col>
      <xdr:colOff>50800</xdr:colOff>
      <xdr:row>37</xdr:row>
      <xdr:rowOff>287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9355"/>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287</xdr:rowOff>
    </xdr:from>
    <xdr:to>
      <xdr:col>10</xdr:col>
      <xdr:colOff>114300</xdr:colOff>
      <xdr:row>37</xdr:row>
      <xdr:rowOff>7161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3937"/>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34428</xdr:rowOff>
    </xdr:from>
    <xdr:to>
      <xdr:col>24</xdr:col>
      <xdr:colOff>114300</xdr:colOff>
      <xdr:row>36</xdr:row>
      <xdr:rowOff>136028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124300</xdr:rowOff>
    </xdr:from>
    <xdr:to>
      <xdr:col>20</xdr:col>
      <xdr:colOff>38100</xdr:colOff>
      <xdr:row>37</xdr:row>
      <xdr:rowOff>54450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45577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106355</xdr:rowOff>
    </xdr:from>
    <xdr:to>
      <xdr:col>15</xdr:col>
      <xdr:colOff>101600</xdr:colOff>
      <xdr:row>37</xdr:row>
      <xdr:rowOff>36505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27632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120937</xdr:rowOff>
    </xdr:from>
    <xdr:to>
      <xdr:col>10</xdr:col>
      <xdr:colOff>165100</xdr:colOff>
      <xdr:row>37</xdr:row>
      <xdr:rowOff>51087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42214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127811</xdr:rowOff>
    </xdr:from>
    <xdr:to>
      <xdr:col>6</xdr:col>
      <xdr:colOff>38100</xdr:colOff>
      <xdr:row>37</xdr:row>
      <xdr:rowOff>57961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49088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163093</xdr:rowOff>
    </xdr:from>
    <xdr:to>
      <xdr:col>24</xdr:col>
      <xdr:colOff>63500</xdr:colOff>
      <xdr:row>59</xdr:row>
      <xdr:rowOff>11368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107193"/>
          <a:ext cx="8382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151370</xdr:rowOff>
    </xdr:from>
    <xdr:to>
      <xdr:col>19</xdr:col>
      <xdr:colOff>177800</xdr:colOff>
      <xdr:row>59</xdr:row>
      <xdr:rowOff>11368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95470"/>
          <a:ext cx="889000" cy="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151370</xdr:rowOff>
    </xdr:from>
    <xdr:to>
      <xdr:col>15</xdr:col>
      <xdr:colOff>50800</xdr:colOff>
      <xdr:row>58</xdr:row>
      <xdr:rowOff>160220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95470"/>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160220</xdr:rowOff>
    </xdr:from>
    <xdr:to>
      <xdr:col>10</xdr:col>
      <xdr:colOff>114300</xdr:colOff>
      <xdr:row>59</xdr:row>
      <xdr:rowOff>12892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04320"/>
          <a:ext cx="8890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112293</xdr:rowOff>
    </xdr:from>
    <xdr:to>
      <xdr:col>24</xdr:col>
      <xdr:colOff>114300</xdr:colOff>
      <xdr:row>59</xdr:row>
      <xdr:rowOff>42443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27220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7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132018</xdr:rowOff>
    </xdr:from>
    <xdr:to>
      <xdr:col>20</xdr:col>
      <xdr:colOff>38100</xdr:colOff>
      <xdr:row>59</xdr:row>
      <xdr:rowOff>62168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53295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100570</xdr:rowOff>
    </xdr:from>
    <xdr:to>
      <xdr:col>15</xdr:col>
      <xdr:colOff>101600</xdr:colOff>
      <xdr:row>59</xdr:row>
      <xdr:rowOff>30720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21847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3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109420</xdr:rowOff>
    </xdr:from>
    <xdr:to>
      <xdr:col>10</xdr:col>
      <xdr:colOff>165100</xdr:colOff>
      <xdr:row>59</xdr:row>
      <xdr:rowOff>39570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30697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133542</xdr:rowOff>
    </xdr:from>
    <xdr:to>
      <xdr:col>6</xdr:col>
      <xdr:colOff>38100</xdr:colOff>
      <xdr:row>59</xdr:row>
      <xdr:rowOff>63692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54819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54699</xdr:rowOff>
    </xdr:from>
    <xdr:to>
      <xdr:col>24</xdr:col>
      <xdr:colOff>63500</xdr:colOff>
      <xdr:row>78</xdr:row>
      <xdr:rowOff>67348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27799"/>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47307</xdr:rowOff>
    </xdr:from>
    <xdr:to>
      <xdr:col>19</xdr:col>
      <xdr:colOff>177800</xdr:colOff>
      <xdr:row>78</xdr:row>
      <xdr:rowOff>54699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20407"/>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47307</xdr:rowOff>
    </xdr:from>
    <xdr:to>
      <xdr:col>15</xdr:col>
      <xdr:colOff>50800</xdr:colOff>
      <xdr:row>78</xdr:row>
      <xdr:rowOff>75767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20407"/>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75767</xdr:rowOff>
    </xdr:from>
    <xdr:to>
      <xdr:col>10</xdr:col>
      <xdr:colOff>114300</xdr:colOff>
      <xdr:row>78</xdr:row>
      <xdr:rowOff>81483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4886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16548</xdr:rowOff>
    </xdr:from>
    <xdr:to>
      <xdr:col>24</xdr:col>
      <xdr:colOff>114300</xdr:colOff>
      <xdr:row>78</xdr:row>
      <xdr:rowOff>118148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102925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0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3899</xdr:rowOff>
    </xdr:from>
    <xdr:to>
      <xdr:col>20</xdr:col>
      <xdr:colOff>38100</xdr:colOff>
      <xdr:row>78</xdr:row>
      <xdr:rowOff>105499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96626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167957</xdr:rowOff>
    </xdr:from>
    <xdr:to>
      <xdr:col>15</xdr:col>
      <xdr:colOff>101600</xdr:colOff>
      <xdr:row>78</xdr:row>
      <xdr:rowOff>98107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89234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24967</xdr:rowOff>
    </xdr:from>
    <xdr:to>
      <xdr:col>10</xdr:col>
      <xdr:colOff>165100</xdr:colOff>
      <xdr:row>78</xdr:row>
      <xdr:rowOff>126567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117694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30683</xdr:rowOff>
    </xdr:from>
    <xdr:to>
      <xdr:col>6</xdr:col>
      <xdr:colOff>38100</xdr:colOff>
      <xdr:row>78</xdr:row>
      <xdr:rowOff>132283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123410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81254</xdr:rowOff>
    </xdr:from>
    <xdr:to>
      <xdr:col>24</xdr:col>
      <xdr:colOff>63500</xdr:colOff>
      <xdr:row>95</xdr:row>
      <xdr:rowOff>839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97554"/>
          <a:ext cx="838200" cy="9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839</xdr:rowOff>
    </xdr:from>
    <xdr:to>
      <xdr:col>19</xdr:col>
      <xdr:colOff>177800</xdr:colOff>
      <xdr:row>95</xdr:row>
      <xdr:rowOff>123850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88589"/>
          <a:ext cx="889000" cy="1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149174</xdr:rowOff>
    </xdr:from>
    <xdr:to>
      <xdr:col>15</xdr:col>
      <xdr:colOff>50800</xdr:colOff>
      <xdr:row>95</xdr:row>
      <xdr:rowOff>123850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65474"/>
          <a:ext cx="889000" cy="1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149174</xdr:rowOff>
    </xdr:from>
    <xdr:to>
      <xdr:col>10</xdr:col>
      <xdr:colOff>114300</xdr:colOff>
      <xdr:row>96</xdr:row>
      <xdr:rowOff>118859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65474"/>
          <a:ext cx="889000" cy="3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30454</xdr:rowOff>
    </xdr:from>
    <xdr:to>
      <xdr:col>24</xdr:col>
      <xdr:colOff>114300</xdr:colOff>
      <xdr:row>94</xdr:row>
      <xdr:rowOff>132054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53331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9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121489</xdr:rowOff>
    </xdr:from>
    <xdr:to>
      <xdr:col>20</xdr:col>
      <xdr:colOff>38100</xdr:colOff>
      <xdr:row>95</xdr:row>
      <xdr:rowOff>51639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68166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1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73050</xdr:rowOff>
    </xdr:from>
    <xdr:to>
      <xdr:col>15</xdr:col>
      <xdr:colOff>101600</xdr:colOff>
      <xdr:row>96</xdr:row>
      <xdr:rowOff>3200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19727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3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98374</xdr:rowOff>
    </xdr:from>
    <xdr:to>
      <xdr:col>10</xdr:col>
      <xdr:colOff>165100</xdr:colOff>
      <xdr:row>95</xdr:row>
      <xdr:rowOff>28524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45051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8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68059</xdr:rowOff>
    </xdr:from>
    <xdr:to>
      <xdr:col>6</xdr:col>
      <xdr:colOff>38100</xdr:colOff>
      <xdr:row>96</xdr:row>
      <xdr:rowOff>169659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14736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148975</xdr:rowOff>
    </xdr:from>
    <xdr:to>
      <xdr:col>55</xdr:col>
      <xdr:colOff>0</xdr:colOff>
      <xdr:row>37</xdr:row>
      <xdr:rowOff>150085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92625"/>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130197</xdr:rowOff>
    </xdr:from>
    <xdr:to>
      <xdr:col>50</xdr:col>
      <xdr:colOff>114300</xdr:colOff>
      <xdr:row>37</xdr:row>
      <xdr:rowOff>148975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02397"/>
          <a:ext cx="889000" cy="19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130197</xdr:rowOff>
    </xdr:from>
    <xdr:to>
      <xdr:col>45</xdr:col>
      <xdr:colOff>177800</xdr:colOff>
      <xdr:row>37</xdr:row>
      <xdr:rowOff>47226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02397"/>
          <a:ext cx="8890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62564</xdr:rowOff>
    </xdr:from>
    <xdr:to>
      <xdr:col>41</xdr:col>
      <xdr:colOff>50800</xdr:colOff>
      <xdr:row>37</xdr:row>
      <xdr:rowOff>47226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77514"/>
          <a:ext cx="889000" cy="10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99285</xdr:rowOff>
    </xdr:from>
    <xdr:to>
      <xdr:col>55</xdr:col>
      <xdr:colOff>50800</xdr:colOff>
      <xdr:row>38</xdr:row>
      <xdr:rowOff>29435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4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77712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98175</xdr:rowOff>
    </xdr:from>
    <xdr:to>
      <xdr:col>50</xdr:col>
      <xdr:colOff>165100</xdr:colOff>
      <xdr:row>38</xdr:row>
      <xdr:rowOff>28325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19452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79397</xdr:rowOff>
    </xdr:from>
    <xdr:to>
      <xdr:col>46</xdr:col>
      <xdr:colOff>38100</xdr:colOff>
      <xdr:row>37</xdr:row>
      <xdr:rowOff>9547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26074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2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167876</xdr:rowOff>
    </xdr:from>
    <xdr:to>
      <xdr:col>41</xdr:col>
      <xdr:colOff>101600</xdr:colOff>
      <xdr:row>37</xdr:row>
      <xdr:rowOff>98026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114553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11764</xdr:rowOff>
    </xdr:from>
    <xdr:to>
      <xdr:col>36</xdr:col>
      <xdr:colOff>165100</xdr:colOff>
      <xdr:row>31</xdr:row>
      <xdr:rowOff>113364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104491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114274</xdr:rowOff>
    </xdr:from>
    <xdr:to>
      <xdr:col>54</xdr:col>
      <xdr:colOff>189865</xdr:colOff>
      <xdr:row>57</xdr:row>
      <xdr:rowOff>145428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86774"/>
          <a:ext cx="1270" cy="123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149255</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145428</xdr:rowOff>
    </xdr:from>
    <xdr:to>
      <xdr:col>55</xdr:col>
      <xdr:colOff>88900</xdr:colOff>
      <xdr:row>57</xdr:row>
      <xdr:rowOff>145428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1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60951</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114274</xdr:rowOff>
    </xdr:from>
    <xdr:to>
      <xdr:col>55</xdr:col>
      <xdr:colOff>88900</xdr:colOff>
      <xdr:row>50</xdr:row>
      <xdr:rowOff>114274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8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157467</xdr:rowOff>
    </xdr:from>
    <xdr:to>
      <xdr:col>55</xdr:col>
      <xdr:colOff>0</xdr:colOff>
      <xdr:row>57</xdr:row>
      <xdr:rowOff>64948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58667"/>
          <a:ext cx="838200" cy="7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131271</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1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108394</xdr:rowOff>
    </xdr:from>
    <xdr:to>
      <xdr:col>55</xdr:col>
      <xdr:colOff>50800</xdr:colOff>
      <xdr:row>55</xdr:row>
      <xdr:rowOff>38544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36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157467</xdr:rowOff>
    </xdr:from>
    <xdr:to>
      <xdr:col>50</xdr:col>
      <xdr:colOff>114300</xdr:colOff>
      <xdr:row>57</xdr:row>
      <xdr:rowOff>140792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58667"/>
          <a:ext cx="889000" cy="1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9068</xdr:rowOff>
    </xdr:from>
    <xdr:to>
      <xdr:col>50</xdr:col>
      <xdr:colOff>165100</xdr:colOff>
      <xdr:row>55</xdr:row>
      <xdr:rowOff>110668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43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127195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21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140792</xdr:rowOff>
    </xdr:from>
    <xdr:to>
      <xdr:col>45</xdr:col>
      <xdr:colOff>177800</xdr:colOff>
      <xdr:row>58</xdr:row>
      <xdr:rowOff>19723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13442"/>
          <a:ext cx="889000" cy="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164897</xdr:rowOff>
    </xdr:from>
    <xdr:to>
      <xdr:col>46</xdr:col>
      <xdr:colOff>38100</xdr:colOff>
      <xdr:row>55</xdr:row>
      <xdr:rowOff>95047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4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111574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19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60299</xdr:rowOff>
    </xdr:from>
    <xdr:to>
      <xdr:col>41</xdr:col>
      <xdr:colOff>50800</xdr:colOff>
      <xdr:row>58</xdr:row>
      <xdr:rowOff>19723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32949"/>
          <a:ext cx="8890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162243</xdr:rowOff>
    </xdr:from>
    <xdr:to>
      <xdr:col>41</xdr:col>
      <xdr:colOff>101600</xdr:colOff>
      <xdr:row>55</xdr:row>
      <xdr:rowOff>92393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4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108920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40487</xdr:rowOff>
    </xdr:from>
    <xdr:to>
      <xdr:col>36</xdr:col>
      <xdr:colOff>165100</xdr:colOff>
      <xdr:row>54</xdr:row>
      <xdr:rowOff>142087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158614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14148</xdr:rowOff>
    </xdr:from>
    <xdr:to>
      <xdr:col>55</xdr:col>
      <xdr:colOff>50800</xdr:colOff>
      <xdr:row>57</xdr:row>
      <xdr:rowOff>115748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100525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106667</xdr:rowOff>
    </xdr:from>
    <xdr:to>
      <xdr:col>50</xdr:col>
      <xdr:colOff>165100</xdr:colOff>
      <xdr:row>57</xdr:row>
      <xdr:rowOff>36817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27944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0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89992</xdr:rowOff>
    </xdr:from>
    <xdr:to>
      <xdr:col>46</xdr:col>
      <xdr:colOff>38100</xdr:colOff>
      <xdr:row>58</xdr:row>
      <xdr:rowOff>20142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140373</xdr:rowOff>
    </xdr:from>
    <xdr:to>
      <xdr:col>41</xdr:col>
      <xdr:colOff>101600</xdr:colOff>
      <xdr:row>58</xdr:row>
      <xdr:rowOff>70523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61650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9499</xdr:rowOff>
    </xdr:from>
    <xdr:to>
      <xdr:col>36</xdr:col>
      <xdr:colOff>165100</xdr:colOff>
      <xdr:row>57</xdr:row>
      <xdr:rowOff>111099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102226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7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124110</xdr:rowOff>
    </xdr:from>
    <xdr:to>
      <xdr:col>55</xdr:col>
      <xdr:colOff>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97210"/>
          <a:ext cx="8382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139632</xdr:rowOff>
    </xdr:from>
    <xdr:to>
      <xdr:col>50</xdr:col>
      <xdr:colOff>114300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127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121458</xdr:rowOff>
    </xdr:from>
    <xdr:to>
      <xdr:col>45</xdr:col>
      <xdr:colOff>177800</xdr:colOff>
      <xdr:row>78</xdr:row>
      <xdr:rowOff>139632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94558"/>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62136</xdr:rowOff>
    </xdr:from>
    <xdr:to>
      <xdr:col>41</xdr:col>
      <xdr:colOff>50800</xdr:colOff>
      <xdr:row>78</xdr:row>
      <xdr:rowOff>121458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35236"/>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73310</xdr:rowOff>
    </xdr:from>
    <xdr:to>
      <xdr:col>55</xdr:col>
      <xdr:colOff>50800</xdr:colOff>
      <xdr:row>79</xdr:row>
      <xdr:rowOff>3460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159687</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1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88832</xdr:rowOff>
    </xdr:from>
    <xdr:to>
      <xdr:col>46</xdr:col>
      <xdr:colOff>38100</xdr:colOff>
      <xdr:row>79</xdr:row>
      <xdr:rowOff>18982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10109</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625650" y="13554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70658</xdr:rowOff>
    </xdr:from>
    <xdr:to>
      <xdr:col>41</xdr:col>
      <xdr:colOff>101600</xdr:colOff>
      <xdr:row>79</xdr:row>
      <xdr:rowOff>808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163385</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2017" y="1353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11336</xdr:rowOff>
    </xdr:from>
    <xdr:to>
      <xdr:col>36</xdr:col>
      <xdr:colOff>165100</xdr:colOff>
      <xdr:row>78</xdr:row>
      <xdr:rowOff>112936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8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104063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7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44456</xdr:rowOff>
    </xdr:from>
    <xdr:to>
      <xdr:col>55</xdr:col>
      <xdr:colOff>0</xdr:colOff>
      <xdr:row>97</xdr:row>
      <xdr:rowOff>128434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75106"/>
          <a:ext cx="838200" cy="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44456</xdr:rowOff>
    </xdr:from>
    <xdr:to>
      <xdr:col>50</xdr:col>
      <xdr:colOff>114300</xdr:colOff>
      <xdr:row>97</xdr:row>
      <xdr:rowOff>145594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75106"/>
          <a:ext cx="889000" cy="10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145594</xdr:rowOff>
    </xdr:from>
    <xdr:to>
      <xdr:col>45</xdr:col>
      <xdr:colOff>177800</xdr:colOff>
      <xdr:row>98</xdr:row>
      <xdr:rowOff>49436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76244"/>
          <a:ext cx="889000" cy="7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93163</xdr:rowOff>
    </xdr:from>
    <xdr:to>
      <xdr:col>41</xdr:col>
      <xdr:colOff>50800</xdr:colOff>
      <xdr:row>98</xdr:row>
      <xdr:rowOff>49436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23813"/>
          <a:ext cx="889000" cy="1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77634</xdr:rowOff>
    </xdr:from>
    <xdr:to>
      <xdr:col>55</xdr:col>
      <xdr:colOff>50800</xdr:colOff>
      <xdr:row>98</xdr:row>
      <xdr:rowOff>7784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56061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8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165106</xdr:rowOff>
    </xdr:from>
    <xdr:to>
      <xdr:col>50</xdr:col>
      <xdr:colOff>165100</xdr:colOff>
      <xdr:row>97</xdr:row>
      <xdr:rowOff>95256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86383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94794</xdr:rowOff>
    </xdr:from>
    <xdr:to>
      <xdr:col>46</xdr:col>
      <xdr:colOff>38100</xdr:colOff>
      <xdr:row>98</xdr:row>
      <xdr:rowOff>24944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170086</xdr:rowOff>
    </xdr:from>
    <xdr:to>
      <xdr:col>41</xdr:col>
      <xdr:colOff>101600</xdr:colOff>
      <xdr:row>98</xdr:row>
      <xdr:rowOff>100236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91363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42363</xdr:rowOff>
    </xdr:from>
    <xdr:to>
      <xdr:col>36</xdr:col>
      <xdr:colOff>165100</xdr:colOff>
      <xdr:row>97</xdr:row>
      <xdr:rowOff>143963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135090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81818</xdr:rowOff>
    </xdr:from>
    <xdr:to>
      <xdr:col>85</xdr:col>
      <xdr:colOff>127000</xdr:colOff>
      <xdr:row>38</xdr:row>
      <xdr:rowOff>84379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96918"/>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81818</xdr:rowOff>
    </xdr:from>
    <xdr:to>
      <xdr:col>81</xdr:col>
      <xdr:colOff>50800</xdr:colOff>
      <xdr:row>38</xdr:row>
      <xdr:rowOff>138923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96918"/>
          <a:ext cx="889000" cy="5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111354</xdr:rowOff>
    </xdr:from>
    <xdr:to>
      <xdr:col>76</xdr:col>
      <xdr:colOff>114300</xdr:colOff>
      <xdr:row>38</xdr:row>
      <xdr:rowOff>138923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26454"/>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68925</xdr:rowOff>
    </xdr:from>
    <xdr:to>
      <xdr:col>71</xdr:col>
      <xdr:colOff>177800</xdr:colOff>
      <xdr:row>38</xdr:row>
      <xdr:rowOff>111354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84025"/>
          <a:ext cx="889000" cy="4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33579</xdr:rowOff>
    </xdr:from>
    <xdr:to>
      <xdr:col>85</xdr:col>
      <xdr:colOff>177800</xdr:colOff>
      <xdr:row>38</xdr:row>
      <xdr:rowOff>135179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31018</xdr:rowOff>
    </xdr:from>
    <xdr:to>
      <xdr:col>81</xdr:col>
      <xdr:colOff>101600</xdr:colOff>
      <xdr:row>38</xdr:row>
      <xdr:rowOff>132618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4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123745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3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88123</xdr:rowOff>
    </xdr:from>
    <xdr:to>
      <xdr:col>76</xdr:col>
      <xdr:colOff>165100</xdr:colOff>
      <xdr:row>39</xdr:row>
      <xdr:rowOff>18273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9400</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60554</xdr:rowOff>
    </xdr:from>
    <xdr:to>
      <xdr:col>72</xdr:col>
      <xdr:colOff>38100</xdr:colOff>
      <xdr:row>38</xdr:row>
      <xdr:rowOff>162154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153281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6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18125</xdr:rowOff>
    </xdr:from>
    <xdr:to>
      <xdr:col>67</xdr:col>
      <xdr:colOff>101600</xdr:colOff>
      <xdr:row>38</xdr:row>
      <xdr:rowOff>119725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110852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2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97899</xdr:rowOff>
    </xdr:from>
    <xdr:to>
      <xdr:col>85</xdr:col>
      <xdr:colOff>127000</xdr:colOff>
      <xdr:row>75</xdr:row>
      <xdr:rowOff>103646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56649"/>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97899</xdr:rowOff>
    </xdr:from>
    <xdr:to>
      <xdr:col>81</xdr:col>
      <xdr:colOff>50800</xdr:colOff>
      <xdr:row>75</xdr:row>
      <xdr:rowOff>105051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5664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105051</xdr:rowOff>
    </xdr:from>
    <xdr:to>
      <xdr:col>76</xdr:col>
      <xdr:colOff>114300</xdr:colOff>
      <xdr:row>75</xdr:row>
      <xdr:rowOff>105981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63801"/>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105981</xdr:rowOff>
    </xdr:from>
    <xdr:to>
      <xdr:col>71</xdr:col>
      <xdr:colOff>177800</xdr:colOff>
      <xdr:row>75</xdr:row>
      <xdr:rowOff>126082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64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52846</xdr:rowOff>
    </xdr:from>
    <xdr:to>
      <xdr:col>85</xdr:col>
      <xdr:colOff>177800</xdr:colOff>
      <xdr:row>75</xdr:row>
      <xdr:rowOff>154446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31273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47099</xdr:rowOff>
    </xdr:from>
    <xdr:to>
      <xdr:col>81</xdr:col>
      <xdr:colOff>101600</xdr:colOff>
      <xdr:row>75</xdr:row>
      <xdr:rowOff>148698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058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139826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9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54251</xdr:rowOff>
    </xdr:from>
    <xdr:to>
      <xdr:col>76</xdr:col>
      <xdr:colOff>165100</xdr:colOff>
      <xdr:row>75</xdr:row>
      <xdr:rowOff>155851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146978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0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55181</xdr:rowOff>
    </xdr:from>
    <xdr:to>
      <xdr:col>72</xdr:col>
      <xdr:colOff>38100</xdr:colOff>
      <xdr:row>75</xdr:row>
      <xdr:rowOff>156781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147908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0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75282</xdr:rowOff>
    </xdr:from>
    <xdr:to>
      <xdr:col>67</xdr:col>
      <xdr:colOff>101600</xdr:colOff>
      <xdr:row>76</xdr:row>
      <xdr:rowOff>5432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21959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70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146571</xdr:rowOff>
    </xdr:from>
    <xdr:to>
      <xdr:col>85</xdr:col>
      <xdr:colOff>127000</xdr:colOff>
      <xdr:row>98</xdr:row>
      <xdr:rowOff>9144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77221"/>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165748</xdr:rowOff>
    </xdr:from>
    <xdr:to>
      <xdr:col>81</xdr:col>
      <xdr:colOff>50800</xdr:colOff>
      <xdr:row>98</xdr:row>
      <xdr:rowOff>9144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96398"/>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60883</xdr:rowOff>
    </xdr:from>
    <xdr:to>
      <xdr:col>76</xdr:col>
      <xdr:colOff>114300</xdr:colOff>
      <xdr:row>97</xdr:row>
      <xdr:rowOff>165748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91533"/>
          <a:ext cx="8890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60883</xdr:rowOff>
    </xdr:from>
    <xdr:to>
      <xdr:col>71</xdr:col>
      <xdr:colOff>177800</xdr:colOff>
      <xdr:row>98</xdr:row>
      <xdr:rowOff>124930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91533"/>
          <a:ext cx="889000" cy="2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95771</xdr:rowOff>
    </xdr:from>
    <xdr:to>
      <xdr:col>85</xdr:col>
      <xdr:colOff>177800</xdr:colOff>
      <xdr:row>98</xdr:row>
      <xdr:rowOff>25921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74198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129794</xdr:rowOff>
    </xdr:from>
    <xdr:to>
      <xdr:col>81</xdr:col>
      <xdr:colOff>101600</xdr:colOff>
      <xdr:row>98</xdr:row>
      <xdr:rowOff>59944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51071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114948</xdr:rowOff>
    </xdr:from>
    <xdr:to>
      <xdr:col>76</xdr:col>
      <xdr:colOff>165100</xdr:colOff>
      <xdr:row>98</xdr:row>
      <xdr:rowOff>45098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36225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10083</xdr:rowOff>
    </xdr:from>
    <xdr:to>
      <xdr:col>72</xdr:col>
      <xdr:colOff>38100</xdr:colOff>
      <xdr:row>97</xdr:row>
      <xdr:rowOff>111683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4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102810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74130</xdr:rowOff>
    </xdr:from>
    <xdr:to>
      <xdr:col>67</xdr:col>
      <xdr:colOff>101600</xdr:colOff>
      <xdr:row>99</xdr:row>
      <xdr:rowOff>4280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166857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53472</xdr:rowOff>
    </xdr:from>
    <xdr:to>
      <xdr:col>116</xdr:col>
      <xdr:colOff>63500</xdr:colOff>
      <xdr:row>36</xdr:row>
      <xdr:rowOff>94071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225672"/>
          <a:ext cx="8382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53472</xdr:rowOff>
    </xdr:from>
    <xdr:to>
      <xdr:col>111</xdr:col>
      <xdr:colOff>177800</xdr:colOff>
      <xdr:row>36</xdr:row>
      <xdr:rowOff>140340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2256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134808</xdr:rowOff>
    </xdr:from>
    <xdr:to>
      <xdr:col>107</xdr:col>
      <xdr:colOff>50800</xdr:colOff>
      <xdr:row>36</xdr:row>
      <xdr:rowOff>140340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07008"/>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134808</xdr:rowOff>
    </xdr:from>
    <xdr:to>
      <xdr:col>102</xdr:col>
      <xdr:colOff>114300</xdr:colOff>
      <xdr:row>37</xdr:row>
      <xdr:rowOff>44968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07008"/>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43271</xdr:rowOff>
    </xdr:from>
    <xdr:to>
      <xdr:col>116</xdr:col>
      <xdr:colOff>114300</xdr:colOff>
      <xdr:row>36</xdr:row>
      <xdr:rowOff>144871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66148</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6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2672</xdr:rowOff>
    </xdr:from>
    <xdr:to>
      <xdr:col>112</xdr:col>
      <xdr:colOff>38100</xdr:colOff>
      <xdr:row>36</xdr:row>
      <xdr:rowOff>104272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120799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9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89540</xdr:rowOff>
    </xdr:from>
    <xdr:to>
      <xdr:col>107</xdr:col>
      <xdr:colOff>101600</xdr:colOff>
      <xdr:row>37</xdr:row>
      <xdr:rowOff>19690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2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36217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0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84008</xdr:rowOff>
    </xdr:from>
    <xdr:to>
      <xdr:col>102</xdr:col>
      <xdr:colOff>165100</xdr:colOff>
      <xdr:row>37</xdr:row>
      <xdr:rowOff>14158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30685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3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165618</xdr:rowOff>
    </xdr:from>
    <xdr:to>
      <xdr:col>98</xdr:col>
      <xdr:colOff>38100</xdr:colOff>
      <xdr:row>37</xdr:row>
      <xdr:rowOff>95768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112295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1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110439</xdr:rowOff>
    </xdr:from>
    <xdr:to>
      <xdr:col>116</xdr:col>
      <xdr:colOff>63500</xdr:colOff>
      <xdr:row>58</xdr:row>
      <xdr:rowOff>114829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54539"/>
          <a:ext cx="8382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114829</xdr:rowOff>
    </xdr:from>
    <xdr:to>
      <xdr:col>111</xdr:col>
      <xdr:colOff>177800</xdr:colOff>
      <xdr:row>58</xdr:row>
      <xdr:rowOff>114829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8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111171</xdr:rowOff>
    </xdr:from>
    <xdr:to>
      <xdr:col>107</xdr:col>
      <xdr:colOff>50800</xdr:colOff>
      <xdr:row>58</xdr:row>
      <xdr:rowOff>114829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5527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81087</xdr:rowOff>
    </xdr:from>
    <xdr:to>
      <xdr:col>102</xdr:col>
      <xdr:colOff>114300</xdr:colOff>
      <xdr:row>58</xdr:row>
      <xdr:rowOff>111171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25187"/>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59639</xdr:rowOff>
    </xdr:from>
    <xdr:to>
      <xdr:col>116</xdr:col>
      <xdr:colOff>114300</xdr:colOff>
      <xdr:row>58</xdr:row>
      <xdr:rowOff>161239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146016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8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64029</xdr:rowOff>
    </xdr:from>
    <xdr:to>
      <xdr:col>112</xdr:col>
      <xdr:colOff>38100</xdr:colOff>
      <xdr:row>58</xdr:row>
      <xdr:rowOff>165629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156756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0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64029</xdr:rowOff>
    </xdr:from>
    <xdr:to>
      <xdr:col>107</xdr:col>
      <xdr:colOff>101600</xdr:colOff>
      <xdr:row>58</xdr:row>
      <xdr:rowOff>165629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156756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60371</xdr:rowOff>
    </xdr:from>
    <xdr:to>
      <xdr:col>102</xdr:col>
      <xdr:colOff>165100</xdr:colOff>
      <xdr:row>58</xdr:row>
      <xdr:rowOff>161971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153098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9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30287</xdr:rowOff>
    </xdr:from>
    <xdr:to>
      <xdr:col>98</xdr:col>
      <xdr:colOff>38100</xdr:colOff>
      <xdr:row>58</xdr:row>
      <xdr:rowOff>131887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123014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6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3980</xdr:rowOff>
    </xdr:from>
    <xdr:to>
      <xdr:col>116</xdr:col>
      <xdr:colOff>63500</xdr:colOff>
      <xdr:row>76</xdr:row>
      <xdr:rowOff>67371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34180"/>
          <a:ext cx="838200" cy="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67371</xdr:rowOff>
    </xdr:from>
    <xdr:to>
      <xdr:col>111</xdr:col>
      <xdr:colOff>177800</xdr:colOff>
      <xdr:row>76</xdr:row>
      <xdr:rowOff>115103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97571"/>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115103</xdr:rowOff>
    </xdr:from>
    <xdr:to>
      <xdr:col>107</xdr:col>
      <xdr:colOff>50800</xdr:colOff>
      <xdr:row>76</xdr:row>
      <xdr:rowOff>149782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5303"/>
          <a:ext cx="8890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149782</xdr:rowOff>
    </xdr:from>
    <xdr:to>
      <xdr:col>102</xdr:col>
      <xdr:colOff>114300</xdr:colOff>
      <xdr:row>77</xdr:row>
      <xdr:rowOff>3020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7998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124630</xdr:rowOff>
    </xdr:from>
    <xdr:to>
      <xdr:col>116</xdr:col>
      <xdr:colOff>114300</xdr:colOff>
      <xdr:row>76</xdr:row>
      <xdr:rowOff>54781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833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147507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16571</xdr:rowOff>
    </xdr:from>
    <xdr:to>
      <xdr:col>112</xdr:col>
      <xdr:colOff>38100</xdr:colOff>
      <xdr:row>76</xdr:row>
      <xdr:rowOff>118171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4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134698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82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64303</xdr:rowOff>
    </xdr:from>
    <xdr:to>
      <xdr:col>107</xdr:col>
      <xdr:colOff>101600</xdr:colOff>
      <xdr:row>76</xdr:row>
      <xdr:rowOff>165903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157030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98982</xdr:rowOff>
    </xdr:from>
    <xdr:to>
      <xdr:col>102</xdr:col>
      <xdr:colOff>165100</xdr:colOff>
      <xdr:row>77</xdr:row>
      <xdr:rowOff>29132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20259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2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123670</xdr:rowOff>
    </xdr:from>
    <xdr:to>
      <xdr:col>98</xdr:col>
      <xdr:colOff>38100</xdr:colOff>
      <xdr:row>77</xdr:row>
      <xdr:rowOff>53820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4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投資及び出資金に係る経常収支比率は、類似団体平均値と比較して高い水準で推移しています。これは、上下水道事業等への出資金額が大きいことによるものと分析しています。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物件費に係る経常収支比率は、類似団体のうち最低水準で推移しています。これは、平成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p>
        <a:p>
          <a:r>
            <a:rPr kumimoji="1" lang="ja-JP" altLang="en-US" sz="1300">
              <a:latin typeface="ＭＳ Ｐゴシック" panose="020B0600070205080204" pitchFamily="50" charset="-128"/>
              <a:ea typeface="ＭＳ Ｐゴシック" panose="020B0600070205080204" pitchFamily="50" charset="-128"/>
            </a:rPr>
            <a:t>　一方で、　扶助費に係る経常収支比率は、類似団体内平均値と比較して高い水準で推移しています。これは、高齢化の進行が全国平均より早く、団塊世代の人口比率が高い本市の性質から社会福祉費の増や、過去に民営化を進めた保育所等への児童福祉費の増などによるものと分析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74,229
72,912
129.77
32,762,527
32,276,330
382,886
17,517,408
30,505,961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44602</xdr:rowOff>
    </xdr:from>
    <xdr:to>
      <xdr:col>24</xdr:col>
      <xdr:colOff>63500</xdr:colOff>
      <xdr:row>36</xdr:row>
      <xdr:rowOff>99009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6802"/>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99009</xdr:rowOff>
    </xdr:from>
    <xdr:to>
      <xdr:col>19</xdr:col>
      <xdr:colOff>177800</xdr:colOff>
      <xdr:row>36</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120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106781</xdr:rowOff>
    </xdr:from>
    <xdr:to>
      <xdr:col>15</xdr:col>
      <xdr:colOff>50800</xdr:colOff>
      <xdr:row>36</xdr:row>
      <xdr:rowOff>141529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7898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67919</xdr:rowOff>
    </xdr:from>
    <xdr:to>
      <xdr:col>10</xdr:col>
      <xdr:colOff>114300</xdr:colOff>
      <xdr:row>36</xdr:row>
      <xdr:rowOff>106781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4011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165252</xdr:rowOff>
    </xdr:from>
    <xdr:to>
      <xdr:col>24</xdr:col>
      <xdr:colOff>114300</xdr:colOff>
      <xdr:row>36</xdr:row>
      <xdr:rowOff>95402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143679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4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48209</xdr:rowOff>
    </xdr:from>
    <xdr:to>
      <xdr:col>20</xdr:col>
      <xdr:colOff>38100</xdr:colOff>
      <xdr:row>36</xdr:row>
      <xdr:rowOff>149809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140936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90729</xdr:rowOff>
    </xdr:from>
    <xdr:to>
      <xdr:col>15</xdr:col>
      <xdr:colOff>101600</xdr:colOff>
      <xdr:row>37</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55981</xdr:rowOff>
    </xdr:from>
    <xdr:to>
      <xdr:col>10</xdr:col>
      <xdr:colOff>165100</xdr:colOff>
      <xdr:row>36</xdr:row>
      <xdr:rowOff>157581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148708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17119</xdr:rowOff>
    </xdr:from>
    <xdr:to>
      <xdr:col>6</xdr:col>
      <xdr:colOff>38100</xdr:colOff>
      <xdr:row>36</xdr:row>
      <xdr:rowOff>118719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94536</xdr:rowOff>
    </xdr:from>
    <xdr:to>
      <xdr:col>24</xdr:col>
      <xdr:colOff>63500</xdr:colOff>
      <xdr:row>57</xdr:row>
      <xdr:rowOff>8872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5736"/>
          <a:ext cx="838200" cy="8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167322</xdr:rowOff>
    </xdr:from>
    <xdr:to>
      <xdr:col>19</xdr:col>
      <xdr:colOff>177800</xdr:colOff>
      <xdr:row>57</xdr:row>
      <xdr:rowOff>8872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68522"/>
          <a:ext cx="889000" cy="1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133650</xdr:rowOff>
    </xdr:from>
    <xdr:to>
      <xdr:col>15</xdr:col>
      <xdr:colOff>50800</xdr:colOff>
      <xdr:row>56</xdr:row>
      <xdr:rowOff>167322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34850"/>
          <a:ext cx="889000" cy="3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18710</xdr:rowOff>
    </xdr:from>
    <xdr:to>
      <xdr:col>10</xdr:col>
      <xdr:colOff>114300</xdr:colOff>
      <xdr:row>56</xdr:row>
      <xdr:rowOff>133650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05560"/>
          <a:ext cx="889000" cy="6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43736</xdr:rowOff>
    </xdr:from>
    <xdr:to>
      <xdr:col>24</xdr:col>
      <xdr:colOff>114300</xdr:colOff>
      <xdr:row>56</xdr:row>
      <xdr:rowOff>145336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22163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129522</xdr:rowOff>
    </xdr:from>
    <xdr:to>
      <xdr:col>20</xdr:col>
      <xdr:colOff>38100</xdr:colOff>
      <xdr:row>57</xdr:row>
      <xdr:rowOff>59672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50799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116522</xdr:rowOff>
    </xdr:from>
    <xdr:to>
      <xdr:col>15</xdr:col>
      <xdr:colOff>101600</xdr:colOff>
      <xdr:row>57</xdr:row>
      <xdr:rowOff>46672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37799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82850</xdr:rowOff>
    </xdr:from>
    <xdr:to>
      <xdr:col>10</xdr:col>
      <xdr:colOff>165100</xdr:colOff>
      <xdr:row>57</xdr:row>
      <xdr:rowOff>13000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139360</xdr:rowOff>
    </xdr:from>
    <xdr:to>
      <xdr:col>6</xdr:col>
      <xdr:colOff>38100</xdr:colOff>
      <xdr:row>53</xdr:row>
      <xdr:rowOff>69510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60637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118952</xdr:rowOff>
    </xdr:from>
    <xdr:to>
      <xdr:col>24</xdr:col>
      <xdr:colOff>63500</xdr:colOff>
      <xdr:row>75</xdr:row>
      <xdr:rowOff>69117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6252"/>
          <a:ext cx="8382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69117</xdr:rowOff>
    </xdr:from>
    <xdr:to>
      <xdr:col>19</xdr:col>
      <xdr:colOff>177800</xdr:colOff>
      <xdr:row>76</xdr:row>
      <xdr:rowOff>73743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7867"/>
          <a:ext cx="889000" cy="17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156964</xdr:rowOff>
    </xdr:from>
    <xdr:to>
      <xdr:col>15</xdr:col>
      <xdr:colOff>50800</xdr:colOff>
      <xdr:row>76</xdr:row>
      <xdr:rowOff>73743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5714"/>
          <a:ext cx="889000" cy="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156964</xdr:rowOff>
    </xdr:from>
    <xdr:to>
      <xdr:col>10</xdr:col>
      <xdr:colOff>114300</xdr:colOff>
      <xdr:row>77</xdr:row>
      <xdr:rowOff>83824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5714"/>
          <a:ext cx="889000" cy="2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68152</xdr:rowOff>
    </xdr:from>
    <xdr:to>
      <xdr:col>24</xdr:col>
      <xdr:colOff>114300</xdr:colOff>
      <xdr:row>74</xdr:row>
      <xdr:rowOff>169752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91029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18317</xdr:rowOff>
    </xdr:from>
    <xdr:to>
      <xdr:col>20</xdr:col>
      <xdr:colOff>38100</xdr:colOff>
      <xdr:row>75</xdr:row>
      <xdr:rowOff>119917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136444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5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22943</xdr:rowOff>
    </xdr:from>
    <xdr:to>
      <xdr:col>15</xdr:col>
      <xdr:colOff>101600</xdr:colOff>
      <xdr:row>76</xdr:row>
      <xdr:rowOff>124543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141071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106165</xdr:rowOff>
    </xdr:from>
    <xdr:to>
      <xdr:col>10</xdr:col>
      <xdr:colOff>165100</xdr:colOff>
      <xdr:row>76</xdr:row>
      <xdr:rowOff>36314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49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52842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33024</xdr:rowOff>
    </xdr:from>
    <xdr:to>
      <xdr:col>6</xdr:col>
      <xdr:colOff>38100</xdr:colOff>
      <xdr:row>77</xdr:row>
      <xdr:rowOff>134624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151151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80263</xdr:rowOff>
    </xdr:from>
    <xdr:to>
      <xdr:col>24</xdr:col>
      <xdr:colOff>63500</xdr:colOff>
      <xdr:row>95</xdr:row>
      <xdr:rowOff>148730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68013"/>
          <a:ext cx="838200" cy="6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123146</xdr:rowOff>
    </xdr:from>
    <xdr:to>
      <xdr:col>19</xdr:col>
      <xdr:colOff>177800</xdr:colOff>
      <xdr:row>95</xdr:row>
      <xdr:rowOff>80263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67996"/>
          <a:ext cx="889000" cy="30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123146</xdr:rowOff>
    </xdr:from>
    <xdr:to>
      <xdr:col>15</xdr:col>
      <xdr:colOff>50800</xdr:colOff>
      <xdr:row>93</xdr:row>
      <xdr:rowOff>170275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67996"/>
          <a:ext cx="889000" cy="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170275</xdr:rowOff>
    </xdr:from>
    <xdr:to>
      <xdr:col>10</xdr:col>
      <xdr:colOff>114300</xdr:colOff>
      <xdr:row>95</xdr:row>
      <xdr:rowOff>153397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15125"/>
          <a:ext cx="889000" cy="3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97930</xdr:rowOff>
    </xdr:from>
    <xdr:to>
      <xdr:col>24</xdr:col>
      <xdr:colOff>114300</xdr:colOff>
      <xdr:row>96</xdr:row>
      <xdr:rowOff>28080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120807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29463</xdr:rowOff>
    </xdr:from>
    <xdr:to>
      <xdr:col>20</xdr:col>
      <xdr:colOff>38100</xdr:colOff>
      <xdr:row>95</xdr:row>
      <xdr:rowOff>131063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147590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72346</xdr:rowOff>
    </xdr:from>
    <xdr:to>
      <xdr:col>15</xdr:col>
      <xdr:colOff>101600</xdr:colOff>
      <xdr:row>94</xdr:row>
      <xdr:rowOff>2496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19023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9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119475</xdr:rowOff>
    </xdr:from>
    <xdr:to>
      <xdr:col>10</xdr:col>
      <xdr:colOff>165100</xdr:colOff>
      <xdr:row>94</xdr:row>
      <xdr:rowOff>49625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66152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102597</xdr:rowOff>
    </xdr:from>
    <xdr:to>
      <xdr:col>6</xdr:col>
      <xdr:colOff>38100</xdr:colOff>
      <xdr:row>96</xdr:row>
      <xdr:rowOff>32747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49274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63718</xdr:rowOff>
    </xdr:from>
    <xdr:to>
      <xdr:col>55</xdr:col>
      <xdr:colOff>0</xdr:colOff>
      <xdr:row>39</xdr:row>
      <xdr:rowOff>97899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0268"/>
          <a:ext cx="8382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97899</xdr:rowOff>
    </xdr:from>
    <xdr:to>
      <xdr:col>50</xdr:col>
      <xdr:colOff>114300</xdr:colOff>
      <xdr:row>39</xdr:row>
      <xdr:rowOff>98008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8444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98008</xdr:rowOff>
    </xdr:from>
    <xdr:to>
      <xdr:col>45</xdr:col>
      <xdr:colOff>177800</xdr:colOff>
      <xdr:row>39</xdr:row>
      <xdr:rowOff>98116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8455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98116</xdr:rowOff>
    </xdr:from>
    <xdr:to>
      <xdr:col>41</xdr:col>
      <xdr:colOff>50800</xdr:colOff>
      <xdr:row>39</xdr:row>
      <xdr:rowOff>98116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46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12918</xdr:rowOff>
    </xdr:from>
    <xdr:to>
      <xdr:col>55</xdr:col>
      <xdr:colOff>50800</xdr:colOff>
      <xdr:row>39</xdr:row>
      <xdr:rowOff>114518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9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99295</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4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47099</xdr:rowOff>
    </xdr:from>
    <xdr:to>
      <xdr:col>50</xdr:col>
      <xdr:colOff>165100</xdr:colOff>
      <xdr:row>39</xdr:row>
      <xdr:rowOff>148699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139826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47208</xdr:rowOff>
    </xdr:from>
    <xdr:to>
      <xdr:col>46</xdr:col>
      <xdr:colOff>38100</xdr:colOff>
      <xdr:row>39</xdr:row>
      <xdr:rowOff>148808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139935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64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47316</xdr:rowOff>
    </xdr:from>
    <xdr:to>
      <xdr:col>41</xdr:col>
      <xdr:colOff>101600</xdr:colOff>
      <xdr:row>39</xdr:row>
      <xdr:rowOff>148916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140043</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6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47316</xdr:rowOff>
    </xdr:from>
    <xdr:to>
      <xdr:col>36</xdr:col>
      <xdr:colOff>165100</xdr:colOff>
      <xdr:row>39</xdr:row>
      <xdr:rowOff>148916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140043</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6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30777</xdr:rowOff>
    </xdr:from>
    <xdr:to>
      <xdr:col>55</xdr:col>
      <xdr:colOff>0</xdr:colOff>
      <xdr:row>59</xdr:row>
      <xdr:rowOff>43166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46327"/>
          <a:ext cx="838200" cy="1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10671</xdr:rowOff>
    </xdr:from>
    <xdr:to>
      <xdr:col>50</xdr:col>
      <xdr:colOff>114300</xdr:colOff>
      <xdr:row>59</xdr:row>
      <xdr:rowOff>30777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26221"/>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10671</xdr:rowOff>
    </xdr:from>
    <xdr:to>
      <xdr:col>45</xdr:col>
      <xdr:colOff>177800</xdr:colOff>
      <xdr:row>59</xdr:row>
      <xdr:rowOff>32465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26221"/>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32465</xdr:rowOff>
    </xdr:from>
    <xdr:to>
      <xdr:col>41</xdr:col>
      <xdr:colOff>50800</xdr:colOff>
      <xdr:row>59</xdr:row>
      <xdr:rowOff>49088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48015"/>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163816</xdr:rowOff>
    </xdr:from>
    <xdr:to>
      <xdr:col>55</xdr:col>
      <xdr:colOff>50800</xdr:colOff>
      <xdr:row>59</xdr:row>
      <xdr:rowOff>93966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78743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151427</xdr:rowOff>
    </xdr:from>
    <xdr:to>
      <xdr:col>50</xdr:col>
      <xdr:colOff>165100</xdr:colOff>
      <xdr:row>59</xdr:row>
      <xdr:rowOff>81577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72704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131321</xdr:rowOff>
    </xdr:from>
    <xdr:to>
      <xdr:col>46</xdr:col>
      <xdr:colOff>38100</xdr:colOff>
      <xdr:row>59</xdr:row>
      <xdr:rowOff>61471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52598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153115</xdr:rowOff>
    </xdr:from>
    <xdr:to>
      <xdr:col>41</xdr:col>
      <xdr:colOff>101600</xdr:colOff>
      <xdr:row>59</xdr:row>
      <xdr:rowOff>83265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74392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169738</xdr:rowOff>
    </xdr:from>
    <xdr:to>
      <xdr:col>36</xdr:col>
      <xdr:colOff>165100</xdr:colOff>
      <xdr:row>59</xdr:row>
      <xdr:rowOff>99888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91015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37584</xdr:rowOff>
    </xdr:from>
    <xdr:to>
      <xdr:col>55</xdr:col>
      <xdr:colOff>0</xdr:colOff>
      <xdr:row>78</xdr:row>
      <xdr:rowOff>70069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0684"/>
          <a:ext cx="838200" cy="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4392</xdr:rowOff>
    </xdr:from>
    <xdr:to>
      <xdr:col>50</xdr:col>
      <xdr:colOff>114300</xdr:colOff>
      <xdr:row>78</xdr:row>
      <xdr:rowOff>37584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77492"/>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4392</xdr:rowOff>
    </xdr:from>
    <xdr:to>
      <xdr:col>45</xdr:col>
      <xdr:colOff>177800</xdr:colOff>
      <xdr:row>78</xdr:row>
      <xdr:rowOff>7409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77492"/>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154353</xdr:rowOff>
    </xdr:from>
    <xdr:to>
      <xdr:col>41</xdr:col>
      <xdr:colOff>50800</xdr:colOff>
      <xdr:row>78</xdr:row>
      <xdr:rowOff>7409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56003"/>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19269</xdr:rowOff>
    </xdr:from>
    <xdr:to>
      <xdr:col>55</xdr:col>
      <xdr:colOff>50800</xdr:colOff>
      <xdr:row>78</xdr:row>
      <xdr:rowOff>120869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105646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158234</xdr:rowOff>
    </xdr:from>
    <xdr:to>
      <xdr:col>50</xdr:col>
      <xdr:colOff>165100</xdr:colOff>
      <xdr:row>78</xdr:row>
      <xdr:rowOff>88384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79511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125042</xdr:rowOff>
    </xdr:from>
    <xdr:to>
      <xdr:col>46</xdr:col>
      <xdr:colOff>38100</xdr:colOff>
      <xdr:row>78</xdr:row>
      <xdr:rowOff>55192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46319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128059</xdr:rowOff>
    </xdr:from>
    <xdr:to>
      <xdr:col>41</xdr:col>
      <xdr:colOff>101600</xdr:colOff>
      <xdr:row>78</xdr:row>
      <xdr:rowOff>58209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49336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103553</xdr:rowOff>
    </xdr:from>
    <xdr:to>
      <xdr:col>36</xdr:col>
      <xdr:colOff>165100</xdr:colOff>
      <xdr:row>78</xdr:row>
      <xdr:rowOff>33703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24830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35319</xdr:rowOff>
    </xdr:from>
    <xdr:to>
      <xdr:col>55</xdr:col>
      <xdr:colOff>0</xdr:colOff>
      <xdr:row>97</xdr:row>
      <xdr:rowOff>36055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65969"/>
          <a:ext cx="8382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36055</xdr:rowOff>
    </xdr:from>
    <xdr:to>
      <xdr:col>50</xdr:col>
      <xdr:colOff>114300</xdr:colOff>
      <xdr:row>97</xdr:row>
      <xdr:rowOff>47549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66705"/>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47549</xdr:rowOff>
    </xdr:from>
    <xdr:to>
      <xdr:col>45</xdr:col>
      <xdr:colOff>177800</xdr:colOff>
      <xdr:row>97</xdr:row>
      <xdr:rowOff>62382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78199"/>
          <a:ext cx="8890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62382</xdr:rowOff>
    </xdr:from>
    <xdr:to>
      <xdr:col>41</xdr:col>
      <xdr:colOff>50800</xdr:colOff>
      <xdr:row>97</xdr:row>
      <xdr:rowOff>78245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93032"/>
          <a:ext cx="889000" cy="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155969</xdr:rowOff>
    </xdr:from>
    <xdr:to>
      <xdr:col>55</xdr:col>
      <xdr:colOff>50800</xdr:colOff>
      <xdr:row>97</xdr:row>
      <xdr:rowOff>86119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70896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156705</xdr:rowOff>
    </xdr:from>
    <xdr:to>
      <xdr:col>50</xdr:col>
      <xdr:colOff>165100</xdr:colOff>
      <xdr:row>97</xdr:row>
      <xdr:rowOff>86855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77982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168199</xdr:rowOff>
    </xdr:from>
    <xdr:to>
      <xdr:col>46</xdr:col>
      <xdr:colOff>38100</xdr:colOff>
      <xdr:row>97</xdr:row>
      <xdr:rowOff>98349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89476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11582</xdr:rowOff>
    </xdr:from>
    <xdr:to>
      <xdr:col>41</xdr:col>
      <xdr:colOff>101600</xdr:colOff>
      <xdr:row>97</xdr:row>
      <xdr:rowOff>113182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27445</xdr:rowOff>
    </xdr:from>
    <xdr:to>
      <xdr:col>36</xdr:col>
      <xdr:colOff>165100</xdr:colOff>
      <xdr:row>97</xdr:row>
      <xdr:rowOff>129045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120172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38659</xdr:rowOff>
    </xdr:from>
    <xdr:to>
      <xdr:col>85</xdr:col>
      <xdr:colOff>127000</xdr:colOff>
      <xdr:row>37</xdr:row>
      <xdr:rowOff>89408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82309"/>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38659</xdr:rowOff>
    </xdr:from>
    <xdr:to>
      <xdr:col>81</xdr:col>
      <xdr:colOff>50800</xdr:colOff>
      <xdr:row>38</xdr:row>
      <xdr:rowOff>13132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82309"/>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13132</xdr:rowOff>
    </xdr:from>
    <xdr:to>
      <xdr:col>76</xdr:col>
      <xdr:colOff>114300</xdr:colOff>
      <xdr:row>38</xdr:row>
      <xdr:rowOff>54013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28232"/>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138747</xdr:rowOff>
    </xdr:from>
    <xdr:to>
      <xdr:col>71</xdr:col>
      <xdr:colOff>177800</xdr:colOff>
      <xdr:row>38</xdr:row>
      <xdr:rowOff>54013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2397"/>
          <a:ext cx="8890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38608</xdr:rowOff>
    </xdr:from>
    <xdr:to>
      <xdr:col>85</xdr:col>
      <xdr:colOff>177800</xdr:colOff>
      <xdr:row>37</xdr:row>
      <xdr:rowOff>140208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17035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159309</xdr:rowOff>
    </xdr:from>
    <xdr:to>
      <xdr:col>81</xdr:col>
      <xdr:colOff>101600</xdr:colOff>
      <xdr:row>37</xdr:row>
      <xdr:rowOff>89459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105986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0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133782</xdr:rowOff>
    </xdr:from>
    <xdr:to>
      <xdr:col>76</xdr:col>
      <xdr:colOff>165100</xdr:colOff>
      <xdr:row>38</xdr:row>
      <xdr:rowOff>63932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55059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3213</xdr:rowOff>
    </xdr:from>
    <xdr:to>
      <xdr:col>72</xdr:col>
      <xdr:colOff>38100</xdr:colOff>
      <xdr:row>38</xdr:row>
      <xdr:rowOff>104813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87947</xdr:rowOff>
    </xdr:from>
    <xdr:to>
      <xdr:col>67</xdr:col>
      <xdr:colOff>101600</xdr:colOff>
      <xdr:row>38</xdr:row>
      <xdr:rowOff>18097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9224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34887</xdr:rowOff>
    </xdr:from>
    <xdr:to>
      <xdr:col>85</xdr:col>
      <xdr:colOff>127000</xdr:colOff>
      <xdr:row>58</xdr:row>
      <xdr:rowOff>90932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978987"/>
          <a:ext cx="8382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34887</xdr:rowOff>
    </xdr:from>
    <xdr:to>
      <xdr:col>81</xdr:col>
      <xdr:colOff>50800</xdr:colOff>
      <xdr:row>58</xdr:row>
      <xdr:rowOff>87979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978987"/>
          <a:ext cx="889000" cy="5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87979</xdr:rowOff>
    </xdr:from>
    <xdr:to>
      <xdr:col>76</xdr:col>
      <xdr:colOff>114300</xdr:colOff>
      <xdr:row>58</xdr:row>
      <xdr:rowOff>123165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32079"/>
          <a:ext cx="889000" cy="3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29858</xdr:rowOff>
    </xdr:from>
    <xdr:to>
      <xdr:col>71</xdr:col>
      <xdr:colOff>177800</xdr:colOff>
      <xdr:row>58</xdr:row>
      <xdr:rowOff>123165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02508"/>
          <a:ext cx="889000" cy="26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40132</xdr:rowOff>
    </xdr:from>
    <xdr:to>
      <xdr:col>85</xdr:col>
      <xdr:colOff>177800</xdr:colOff>
      <xdr:row>58</xdr:row>
      <xdr:rowOff>141732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126509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155537</xdr:rowOff>
    </xdr:from>
    <xdr:to>
      <xdr:col>81</xdr:col>
      <xdr:colOff>101600</xdr:colOff>
      <xdr:row>58</xdr:row>
      <xdr:rowOff>85687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76814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37179</xdr:rowOff>
    </xdr:from>
    <xdr:to>
      <xdr:col>76</xdr:col>
      <xdr:colOff>165100</xdr:colOff>
      <xdr:row>58</xdr:row>
      <xdr:rowOff>138779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129906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72365</xdr:rowOff>
    </xdr:from>
    <xdr:to>
      <xdr:col>72</xdr:col>
      <xdr:colOff>38100</xdr:colOff>
      <xdr:row>59</xdr:row>
      <xdr:rowOff>2515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165092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150508</xdr:rowOff>
    </xdr:from>
    <xdr:to>
      <xdr:col>67</xdr:col>
      <xdr:colOff>101600</xdr:colOff>
      <xdr:row>57</xdr:row>
      <xdr:rowOff>80658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71785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4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81818</xdr:rowOff>
    </xdr:from>
    <xdr:to>
      <xdr:col>85</xdr:col>
      <xdr:colOff>127000</xdr:colOff>
      <xdr:row>78</xdr:row>
      <xdr:rowOff>84379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54918"/>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81818</xdr:rowOff>
    </xdr:from>
    <xdr:to>
      <xdr:col>81</xdr:col>
      <xdr:colOff>50800</xdr:colOff>
      <xdr:row>78</xdr:row>
      <xdr:rowOff>138923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54918"/>
          <a:ext cx="889000" cy="5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111353</xdr:rowOff>
    </xdr:from>
    <xdr:to>
      <xdr:col>76</xdr:col>
      <xdr:colOff>114300</xdr:colOff>
      <xdr:row>78</xdr:row>
      <xdr:rowOff>138923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84453"/>
          <a:ext cx="889000" cy="2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68926</xdr:rowOff>
    </xdr:from>
    <xdr:to>
      <xdr:col>71</xdr:col>
      <xdr:colOff>177800</xdr:colOff>
      <xdr:row>78</xdr:row>
      <xdr:rowOff>111353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42026"/>
          <a:ext cx="889000" cy="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33579</xdr:rowOff>
    </xdr:from>
    <xdr:to>
      <xdr:col>85</xdr:col>
      <xdr:colOff>177800</xdr:colOff>
      <xdr:row>78</xdr:row>
      <xdr:rowOff>135179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31018</xdr:rowOff>
    </xdr:from>
    <xdr:to>
      <xdr:col>81</xdr:col>
      <xdr:colOff>101600</xdr:colOff>
      <xdr:row>78</xdr:row>
      <xdr:rowOff>132618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123745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88123</xdr:rowOff>
    </xdr:from>
    <xdr:to>
      <xdr:col>76</xdr:col>
      <xdr:colOff>165100</xdr:colOff>
      <xdr:row>79</xdr:row>
      <xdr:rowOff>18273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9400</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5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60553</xdr:rowOff>
    </xdr:from>
    <xdr:to>
      <xdr:col>72</xdr:col>
      <xdr:colOff>38100</xdr:colOff>
      <xdr:row>78</xdr:row>
      <xdr:rowOff>162153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153280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26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18126</xdr:rowOff>
    </xdr:from>
    <xdr:to>
      <xdr:col>67</xdr:col>
      <xdr:colOff>101600</xdr:colOff>
      <xdr:row>78</xdr:row>
      <xdr:rowOff>119726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9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110853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8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97899</xdr:rowOff>
    </xdr:from>
    <xdr:to>
      <xdr:col>85</xdr:col>
      <xdr:colOff>127000</xdr:colOff>
      <xdr:row>95</xdr:row>
      <xdr:rowOff>103646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85649"/>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97899</xdr:rowOff>
    </xdr:from>
    <xdr:to>
      <xdr:col>81</xdr:col>
      <xdr:colOff>50800</xdr:colOff>
      <xdr:row>95</xdr:row>
      <xdr:rowOff>105051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8564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105051</xdr:rowOff>
    </xdr:from>
    <xdr:to>
      <xdr:col>76</xdr:col>
      <xdr:colOff>114300</xdr:colOff>
      <xdr:row>95</xdr:row>
      <xdr:rowOff>105981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92801"/>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105981</xdr:rowOff>
    </xdr:from>
    <xdr:to>
      <xdr:col>71</xdr:col>
      <xdr:colOff>177800</xdr:colOff>
      <xdr:row>95</xdr:row>
      <xdr:rowOff>126082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93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52846</xdr:rowOff>
    </xdr:from>
    <xdr:to>
      <xdr:col>85</xdr:col>
      <xdr:colOff>177800</xdr:colOff>
      <xdr:row>95</xdr:row>
      <xdr:rowOff>154446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31273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47099</xdr:rowOff>
    </xdr:from>
    <xdr:to>
      <xdr:col>81</xdr:col>
      <xdr:colOff>101600</xdr:colOff>
      <xdr:row>95</xdr:row>
      <xdr:rowOff>148699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139826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4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54251</xdr:rowOff>
    </xdr:from>
    <xdr:to>
      <xdr:col>76</xdr:col>
      <xdr:colOff>165100</xdr:colOff>
      <xdr:row>95</xdr:row>
      <xdr:rowOff>155851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146978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3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55181</xdr:rowOff>
    </xdr:from>
    <xdr:to>
      <xdr:col>72</xdr:col>
      <xdr:colOff>38100</xdr:colOff>
      <xdr:row>95</xdr:row>
      <xdr:rowOff>156781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147908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75282</xdr:rowOff>
    </xdr:from>
    <xdr:to>
      <xdr:col>67</xdr:col>
      <xdr:colOff>101600</xdr:colOff>
      <xdr:row>96</xdr:row>
      <xdr:rowOff>5432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21959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・総務費について、令和２年度は特別定額給付金給付事業（</a:t>
          </a:r>
          <a:r>
            <a:rPr kumimoji="1" lang="en-US" altLang="ja-JP" sz="1300">
              <a:latin typeface="ＭＳ Ｐゴシック" panose="020B0600070205080204" pitchFamily="50" charset="-128"/>
              <a:ea typeface="ＭＳ Ｐゴシック" panose="020B0600070205080204" pitchFamily="50" charset="-128"/>
            </a:rPr>
            <a:t>7,840</a:t>
          </a:r>
          <a:r>
            <a:rPr kumimoji="1" lang="ja-JP" altLang="en-US" sz="1300">
              <a:latin typeface="ＭＳ Ｐゴシック" panose="020B0600070205080204" pitchFamily="50" charset="-128"/>
              <a:ea typeface="ＭＳ Ｐゴシック" panose="020B0600070205080204" pitchFamily="50" charset="-128"/>
            </a:rPr>
            <a:t>百万円）を実施したことにより、例年に比べて突出していますが、令和２年度を除くとほぼ横ばいで推移しています。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・民生費について、障害者自立支援費、保育所費、国民健康保険・後期高齢者医療特別会計繰出金の増加等により増加しています。</a:t>
          </a:r>
        </a:p>
        <a:p>
          <a:r>
            <a:rPr kumimoji="1" lang="ja-JP" altLang="en-US" sz="1300">
              <a:latin typeface="ＭＳ Ｐゴシック" panose="020B0600070205080204" pitchFamily="50" charset="-128"/>
              <a:ea typeface="ＭＳ Ｐゴシック" panose="020B0600070205080204" pitchFamily="50" charset="-128"/>
            </a:rPr>
            <a:t>・衛生費について、令和３年度は新型コロナウイルスワクチン接種事業（</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百万円）の実施などにより従来と比べて大きく増加していますが、令和６年度は新型コロナウイルスワクチン接種事業の縮小（前年度から△</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百万円）や水道事業会計借入金償還金の減少（前年度から△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百万円）等により令和５年度から引き続き減少しています。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財政調整基金残高（標準財政規模比）について、令和６年度は令和５年度より</a:t>
          </a:r>
          <a:r>
            <a:rPr kumimoji="1" lang="en-US" altLang="ja-JP" sz="1300">
              <a:latin typeface="ＭＳ ゴシック" pitchFamily="49" charset="-128"/>
              <a:ea typeface="ＭＳ ゴシック" pitchFamily="49" charset="-128"/>
            </a:rPr>
            <a:t>1.82</a:t>
          </a:r>
          <a:r>
            <a:rPr kumimoji="1" lang="ja-JP" altLang="en-US" sz="1300">
              <a:latin typeface="ＭＳ ゴシック" pitchFamily="49" charset="-128"/>
              <a:ea typeface="ＭＳ ゴシック" pitchFamily="49" charset="-128"/>
            </a:rPr>
            <a:t>ポイント減少しました。これは固定資産税における独自課税が令和５年度で終了したことにより財源不足が生じ財政調整基金の取崩し（令和６年度：</a:t>
          </a:r>
          <a:r>
            <a:rPr kumimoji="1" lang="en-US" altLang="ja-JP" sz="1300">
              <a:latin typeface="ＭＳ ゴシック" pitchFamily="49" charset="-128"/>
              <a:ea typeface="ＭＳ ゴシック" pitchFamily="49" charset="-128"/>
            </a:rPr>
            <a:t>563,901</a:t>
          </a:r>
          <a:r>
            <a:rPr kumimoji="1" lang="ja-JP" altLang="en-US" sz="1300">
              <a:latin typeface="ＭＳ ゴシック" pitchFamily="49" charset="-128"/>
              <a:ea typeface="ＭＳ ゴシック" pitchFamily="49" charset="-128"/>
            </a:rPr>
            <a:t>千円）を行ったことなどが要因と考えます。</a:t>
          </a:r>
        </a:p>
        <a:p>
          <a:r>
            <a:rPr kumimoji="1" lang="ja-JP" altLang="en-US" sz="1300">
              <a:latin typeface="ＭＳ ゴシック" pitchFamily="49" charset="-128"/>
              <a:ea typeface="ＭＳ ゴシック" pitchFamily="49" charset="-128"/>
            </a:rPr>
            <a:t>　財政調整基金は災害や感染症等の不測の事態や社会経済情勢の変化に伴う財政需要に速やかに対応するための基金であることから、取崩しの抑制や計画的な積立てができるような財政運営に努めます。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令和２年度以降は、全会計（一般会計・特別会計・事業会計）で黒字額を維持しています。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32762527</v>
      </c>
      <c r="BO4" s="371"/>
      <c r="BP4" s="371"/>
      <c r="BQ4" s="371"/>
      <c r="BR4" s="371"/>
      <c r="BS4" s="371"/>
      <c r="BT4" s="371"/>
      <c r="BU4" s="372"/>
      <c r="BV4" s="370">
        <v>32382032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2.2000000000000002</v>
      </c>
      <c r="CU4" s="377"/>
      <c r="CV4" s="377"/>
      <c r="CW4" s="377"/>
      <c r="CX4" s="377"/>
      <c r="CY4" s="377"/>
      <c r="CZ4" s="377"/>
      <c r="DA4" s="378"/>
      <c r="DB4" s="376">
        <v>3.1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32276330</v>
      </c>
      <c r="BO5" s="408"/>
      <c r="BP5" s="408"/>
      <c r="BQ5" s="408"/>
      <c r="BR5" s="408"/>
      <c r="BS5" s="408"/>
      <c r="BT5" s="408"/>
      <c r="BU5" s="409"/>
      <c r="BV5" s="407">
        <v>31810027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99.5</v>
      </c>
      <c r="CU5" s="405"/>
      <c r="CV5" s="405"/>
      <c r="CW5" s="405"/>
      <c r="CX5" s="405"/>
      <c r="CY5" s="405"/>
      <c r="CZ5" s="405"/>
      <c r="DA5" s="406"/>
      <c r="DB5" s="404">
        <v>100</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486197</v>
      </c>
      <c r="BO6" s="408"/>
      <c r="BP6" s="408"/>
      <c r="BQ6" s="408"/>
      <c r="BR6" s="408"/>
      <c r="BS6" s="408"/>
      <c r="BT6" s="408"/>
      <c r="BU6" s="409"/>
      <c r="BV6" s="407">
        <v>572005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99.9</v>
      </c>
      <c r="CU6" s="445"/>
      <c r="CV6" s="445"/>
      <c r="CW6" s="445"/>
      <c r="CX6" s="445"/>
      <c r="CY6" s="445"/>
      <c r="CZ6" s="445"/>
      <c r="DA6" s="446"/>
      <c r="DB6" s="444">
        <v>101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103311</v>
      </c>
      <c r="BO7" s="408"/>
      <c r="BP7" s="408"/>
      <c r="BQ7" s="408"/>
      <c r="BR7" s="408"/>
      <c r="BS7" s="408"/>
      <c r="BT7" s="408"/>
      <c r="BU7" s="409"/>
      <c r="BV7" s="407">
        <v>43958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17517408</v>
      </c>
      <c r="CU7" s="408"/>
      <c r="CV7" s="408"/>
      <c r="CW7" s="408"/>
      <c r="CX7" s="408"/>
      <c r="CY7" s="408"/>
      <c r="CZ7" s="408"/>
      <c r="DA7" s="409"/>
      <c r="DB7" s="407">
        <v>17221232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382886</v>
      </c>
      <c r="BO8" s="408"/>
      <c r="BP8" s="408"/>
      <c r="BQ8" s="408"/>
      <c r="BR8" s="408"/>
      <c r="BS8" s="408"/>
      <c r="BT8" s="408"/>
      <c r="BU8" s="409"/>
      <c r="BV8" s="407">
        <v>528047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76387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-145161</v>
      </c>
      <c r="BO9" s="408"/>
      <c r="BP9" s="408"/>
      <c r="BQ9" s="408"/>
      <c r="BR9" s="408"/>
      <c r="BS9" s="408"/>
      <c r="BT9" s="408"/>
      <c r="BU9" s="409"/>
      <c r="BV9" s="407">
        <v>-11359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14.5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78795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283541</v>
      </c>
      <c r="BO10" s="408"/>
      <c r="BP10" s="408"/>
      <c r="BQ10" s="408"/>
      <c r="BR10" s="408"/>
      <c r="BS10" s="408"/>
      <c r="BT10" s="408"/>
      <c r="BU10" s="409"/>
      <c r="BV10" s="407">
        <v>270323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74229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104</v>
      </c>
      <c r="AV12" s="440"/>
      <c r="AW12" s="440"/>
      <c r="AX12" s="440"/>
      <c r="AY12" s="441" t="s">
        <v>128</v>
      </c>
      <c r="AZ12" s="442"/>
      <c r="BA12" s="442"/>
      <c r="BB12" s="442"/>
      <c r="BC12" s="442"/>
      <c r="BD12" s="442"/>
      <c r="BE12" s="442"/>
      <c r="BF12" s="442"/>
      <c r="BG12" s="442"/>
      <c r="BH12" s="442"/>
      <c r="BI12" s="442"/>
      <c r="BJ12" s="442"/>
      <c r="BK12" s="442"/>
      <c r="BL12" s="442"/>
      <c r="BM12" s="443"/>
      <c r="BN12" s="407">
        <v>563901</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72912</v>
      </c>
      <c r="S13" s="492"/>
      <c r="T13" s="492"/>
      <c r="U13" s="492"/>
      <c r="V13" s="493"/>
      <c r="W13" s="423" t="s">
        <v>131</v>
      </c>
      <c r="X13" s="424"/>
      <c r="Y13" s="424"/>
      <c r="Z13" s="424"/>
      <c r="AA13" s="424"/>
      <c r="AB13" s="414"/>
      <c r="AC13" s="458">
        <v>794</v>
      </c>
      <c r="AD13" s="459"/>
      <c r="AE13" s="459"/>
      <c r="AF13" s="459"/>
      <c r="AG13" s="501"/>
      <c r="AH13" s="458">
        <v>901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-425521</v>
      </c>
      <c r="BO13" s="408"/>
      <c r="BP13" s="408"/>
      <c r="BQ13" s="408"/>
      <c r="BR13" s="408"/>
      <c r="BS13" s="408"/>
      <c r="BT13" s="408"/>
      <c r="BU13" s="409"/>
      <c r="BV13" s="407">
        <v>258964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14.9</v>
      </c>
      <c r="CU13" s="405"/>
      <c r="CV13" s="405"/>
      <c r="CW13" s="405"/>
      <c r="CX13" s="405"/>
      <c r="CY13" s="405"/>
      <c r="CZ13" s="405"/>
      <c r="DA13" s="406"/>
      <c r="DB13" s="404">
        <v>15.5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75248</v>
      </c>
      <c r="S14" s="492"/>
      <c r="T14" s="492"/>
      <c r="U14" s="492"/>
      <c r="V14" s="493"/>
      <c r="W14" s="397"/>
      <c r="X14" s="398"/>
      <c r="Y14" s="398"/>
      <c r="Z14" s="398"/>
      <c r="AA14" s="398"/>
      <c r="AB14" s="387"/>
      <c r="AC14" s="494">
        <v>2.2000000000000002</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125.8</v>
      </c>
      <c r="CU14" s="506"/>
      <c r="CV14" s="506"/>
      <c r="CW14" s="506"/>
      <c r="CX14" s="506"/>
      <c r="CY14" s="506"/>
      <c r="CZ14" s="506"/>
      <c r="DA14" s="507"/>
      <c r="DB14" s="505">
        <v>130.5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74077</v>
      </c>
      <c r="S15" s="492"/>
      <c r="T15" s="492"/>
      <c r="U15" s="492"/>
      <c r="V15" s="493"/>
      <c r="W15" s="423" t="s">
        <v>137</v>
      </c>
      <c r="X15" s="424"/>
      <c r="Y15" s="424"/>
      <c r="Z15" s="424"/>
      <c r="AA15" s="424"/>
      <c r="AB15" s="414"/>
      <c r="AC15" s="458">
        <v>11840</v>
      </c>
      <c r="AD15" s="459"/>
      <c r="AE15" s="459"/>
      <c r="AF15" s="459"/>
      <c r="AG15" s="501"/>
      <c r="AH15" s="458">
        <v>12101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9317716</v>
      </c>
      <c r="BO15" s="371"/>
      <c r="BP15" s="371"/>
      <c r="BQ15" s="371"/>
      <c r="BR15" s="371"/>
      <c r="BS15" s="371"/>
      <c r="BT15" s="371"/>
      <c r="BU15" s="372"/>
      <c r="BV15" s="370">
        <v>9271850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33.5</v>
      </c>
      <c r="AD16" s="495"/>
      <c r="AE16" s="495"/>
      <c r="AF16" s="495"/>
      <c r="AG16" s="496"/>
      <c r="AH16" s="494">
        <v>33.200000000000003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15022677</v>
      </c>
      <c r="BO16" s="408"/>
      <c r="BP16" s="408"/>
      <c r="BQ16" s="408"/>
      <c r="BR16" s="408"/>
      <c r="BS16" s="408"/>
      <c r="BT16" s="408"/>
      <c r="BU16" s="409"/>
      <c r="BV16" s="407">
        <v>14677385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22709</v>
      </c>
      <c r="AD17" s="459"/>
      <c r="AE17" s="459"/>
      <c r="AF17" s="459"/>
      <c r="AG17" s="501"/>
      <c r="AH17" s="458">
        <v>23443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11719895</v>
      </c>
      <c r="BO17" s="408"/>
      <c r="BP17" s="408"/>
      <c r="BQ17" s="408"/>
      <c r="BR17" s="408"/>
      <c r="BS17" s="408"/>
      <c r="BT17" s="408"/>
      <c r="BU17" s="409"/>
      <c r="BV17" s="407">
        <v>11652471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129.77000000000001</v>
      </c>
      <c r="M18" s="531"/>
      <c r="N18" s="531"/>
      <c r="O18" s="531"/>
      <c r="P18" s="531"/>
      <c r="Q18" s="531"/>
      <c r="R18" s="532"/>
      <c r="S18" s="532"/>
      <c r="T18" s="532"/>
      <c r="U18" s="532"/>
      <c r="V18" s="533"/>
      <c r="W18" s="425"/>
      <c r="X18" s="426"/>
      <c r="Y18" s="426"/>
      <c r="Z18" s="426"/>
      <c r="AA18" s="426"/>
      <c r="AB18" s="417"/>
      <c r="AC18" s="534">
        <v>64.3</v>
      </c>
      <c r="AD18" s="535"/>
      <c r="AE18" s="535"/>
      <c r="AF18" s="535"/>
      <c r="AG18" s="536"/>
      <c r="AH18" s="534">
        <v>64.3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17888610</v>
      </c>
      <c r="BO18" s="408"/>
      <c r="BP18" s="408"/>
      <c r="BQ18" s="408"/>
      <c r="BR18" s="408"/>
      <c r="BS18" s="408"/>
      <c r="BT18" s="408"/>
      <c r="BU18" s="409"/>
      <c r="BV18" s="407">
        <v>17585186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21649077</v>
      </c>
      <c r="BO19" s="408"/>
      <c r="BP19" s="408"/>
      <c r="BQ19" s="408"/>
      <c r="BR19" s="408"/>
      <c r="BS19" s="408"/>
      <c r="BT19" s="408"/>
      <c r="BU19" s="409"/>
      <c r="BV19" s="407">
        <v>21788932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31466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30505961</v>
      </c>
      <c r="BO22" s="371"/>
      <c r="BP22" s="371"/>
      <c r="BQ22" s="371"/>
      <c r="BR22" s="371"/>
      <c r="BS22" s="371"/>
      <c r="BT22" s="371"/>
      <c r="BU22" s="372"/>
      <c r="BV22" s="370">
        <v>31743595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20102776</v>
      </c>
      <c r="BO23" s="408"/>
      <c r="BP23" s="408"/>
      <c r="BQ23" s="408"/>
      <c r="BR23" s="408"/>
      <c r="BS23" s="408"/>
      <c r="BT23" s="408"/>
      <c r="BU23" s="409"/>
      <c r="BV23" s="407">
        <v>20822936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492</v>
      </c>
      <c r="AI24" s="459"/>
      <c r="AJ24" s="459"/>
      <c r="AK24" s="459"/>
      <c r="AL24" s="501"/>
      <c r="AM24" s="458">
        <v>1555704</v>
      </c>
      <c r="AN24" s="459"/>
      <c r="AO24" s="459"/>
      <c r="AP24" s="459"/>
      <c r="AQ24" s="459"/>
      <c r="AR24" s="501"/>
      <c r="AS24" s="458">
        <v>3162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19005791</v>
      </c>
      <c r="BO24" s="408"/>
      <c r="BP24" s="408"/>
      <c r="BQ24" s="408"/>
      <c r="BR24" s="408"/>
      <c r="BS24" s="408"/>
      <c r="BT24" s="408"/>
      <c r="BU24" s="409"/>
      <c r="BV24" s="407">
        <v>19097513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6900</v>
      </c>
      <c r="R25" s="459"/>
      <c r="S25" s="459"/>
      <c r="T25" s="459"/>
      <c r="U25" s="459"/>
      <c r="V25" s="501"/>
      <c r="W25" s="553"/>
      <c r="X25" s="554"/>
      <c r="Y25" s="555"/>
      <c r="Z25" s="457" t="s">
        <v>165</v>
      </c>
      <c r="AA25" s="437"/>
      <c r="AB25" s="437"/>
      <c r="AC25" s="437"/>
      <c r="AD25" s="437"/>
      <c r="AE25" s="437"/>
      <c r="AF25" s="437"/>
      <c r="AG25" s="438"/>
      <c r="AH25" s="458">
        <v>119</v>
      </c>
      <c r="AI25" s="459"/>
      <c r="AJ25" s="459"/>
      <c r="AK25" s="459"/>
      <c r="AL25" s="501"/>
      <c r="AM25" s="458">
        <v>377230</v>
      </c>
      <c r="AN25" s="459"/>
      <c r="AO25" s="459"/>
      <c r="AP25" s="459"/>
      <c r="AQ25" s="459"/>
      <c r="AR25" s="501"/>
      <c r="AS25" s="458">
        <v>3170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2486490</v>
      </c>
      <c r="BO25" s="371"/>
      <c r="BP25" s="371"/>
      <c r="BQ25" s="371"/>
      <c r="BR25" s="371"/>
      <c r="BS25" s="371"/>
      <c r="BT25" s="371"/>
      <c r="BU25" s="372"/>
      <c r="BV25" s="370">
        <v>1652923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5780</v>
      </c>
      <c r="R26" s="459"/>
      <c r="S26" s="459"/>
      <c r="T26" s="459"/>
      <c r="U26" s="459"/>
      <c r="V26" s="501"/>
      <c r="W26" s="553"/>
      <c r="X26" s="554"/>
      <c r="Y26" s="555"/>
      <c r="Z26" s="457" t="s">
        <v>168</v>
      </c>
      <c r="AA26" s="559"/>
      <c r="AB26" s="559"/>
      <c r="AC26" s="559"/>
      <c r="AD26" s="559"/>
      <c r="AE26" s="559"/>
      <c r="AF26" s="559"/>
      <c r="AG26" s="560"/>
      <c r="AH26" s="458">
        <v>22</v>
      </c>
      <c r="AI26" s="459"/>
      <c r="AJ26" s="459"/>
      <c r="AK26" s="459"/>
      <c r="AL26" s="501"/>
      <c r="AM26" s="458">
        <v>63382</v>
      </c>
      <c r="AN26" s="459"/>
      <c r="AO26" s="459"/>
      <c r="AP26" s="459"/>
      <c r="AQ26" s="459"/>
      <c r="AR26" s="501"/>
      <c r="AS26" s="458">
        <v>2881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5830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64215</v>
      </c>
      <c r="AN27" s="459"/>
      <c r="AO27" s="459"/>
      <c r="AP27" s="459"/>
      <c r="AQ27" s="459"/>
      <c r="AR27" s="501"/>
      <c r="AS27" s="458">
        <v>3777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354200</v>
      </c>
      <c r="BO27" s="527"/>
      <c r="BP27" s="527"/>
      <c r="BQ27" s="527"/>
      <c r="BR27" s="527"/>
      <c r="BS27" s="527"/>
      <c r="BT27" s="527"/>
      <c r="BU27" s="528"/>
      <c r="BV27" s="526">
        <v>362668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5020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1883846</v>
      </c>
      <c r="BO28" s="371"/>
      <c r="BP28" s="371"/>
      <c r="BQ28" s="371"/>
      <c r="BR28" s="371"/>
      <c r="BS28" s="371"/>
      <c r="BT28" s="371"/>
      <c r="BU28" s="372"/>
      <c r="BV28" s="370">
        <v>2164206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4600</v>
      </c>
      <c r="R29" s="459"/>
      <c r="S29" s="459"/>
      <c r="T29" s="459"/>
      <c r="U29" s="459"/>
      <c r="V29" s="501"/>
      <c r="W29" s="556"/>
      <c r="X29" s="557"/>
      <c r="Y29" s="558"/>
      <c r="Z29" s="457" t="s">
        <v>177</v>
      </c>
      <c r="AA29" s="437"/>
      <c r="AB29" s="437"/>
      <c r="AC29" s="437"/>
      <c r="AD29" s="437"/>
      <c r="AE29" s="437"/>
      <c r="AF29" s="437"/>
      <c r="AG29" s="438"/>
      <c r="AH29" s="458">
        <v>509</v>
      </c>
      <c r="AI29" s="459"/>
      <c r="AJ29" s="459"/>
      <c r="AK29" s="459"/>
      <c r="AL29" s="501"/>
      <c r="AM29" s="458">
        <v>1619919</v>
      </c>
      <c r="AN29" s="459"/>
      <c r="AO29" s="459"/>
      <c r="AP29" s="459"/>
      <c r="AQ29" s="459"/>
      <c r="AR29" s="501"/>
      <c r="AS29" s="458">
        <v>3183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606425</v>
      </c>
      <c r="BO29" s="408"/>
      <c r="BP29" s="408"/>
      <c r="BQ29" s="408"/>
      <c r="BR29" s="408"/>
      <c r="BS29" s="408"/>
      <c r="BT29" s="408"/>
      <c r="BU29" s="409"/>
      <c r="BV29" s="407">
        <v>479783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3077747</v>
      </c>
      <c r="BO30" s="527"/>
      <c r="BP30" s="527"/>
      <c r="BQ30" s="527"/>
      <c r="BR30" s="527"/>
      <c r="BS30" s="527"/>
      <c r="BT30" s="527"/>
      <c r="BU30" s="528"/>
      <c r="BV30" s="526">
        <v>2653883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伊賀南部環境衛生組合（一般会計）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株式会社　名張セントラルパーク</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三重県後期高齢者医療広域連合（一般会計）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東山墓園造成事業特別会計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三重県後期高齢者医療広域連合（後期高齢者医療特別会計）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三重県市町総合事務組合（一般会計）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三重県市町総合事務組合（共同研修特別会計）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三重県市町総合事務組合（デジタル地図特別会計）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三重県市町総合事務組合(物品特別会計）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三重県市町総合事務組合(退職手当特別会計）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三重県市町総合事務組合(消防救急無線特別会計）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三重県市町総合事務組合（公平委員会特別会計）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KXkt5Ju+pN10+Q79x0Tgp926QlEW6KIyBbbGiDTvLaiYh6nt7bA98ECq8o+TcCoAp4LTqeISJcM5PrCjH+VPA==" saltValue="kO4QH2H/IFUg+9tOgc73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6" zoomScale="60" zoomScaleNormal="60" zoomScaleSheetLayoutView="100" workbookViewId="0">
      <selection activeCell="P35" sqref="P35"/>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13.94</v>
      </c>
      <c r="G34" s="33">
        <v>13.63</v>
      </c>
      <c r="H34" s="33">
        <v>17.02</v>
      </c>
      <c r="I34" s="33">
        <v>15.41</v>
      </c>
      <c r="J34" s="34">
        <v>14.7</v>
      </c>
      <c r="K34" s="22"/>
      <c r="L34" s="22"/>
      <c r="M34" s="22"/>
      <c r="N34" s="22"/>
      <c r="O34" s="22"/>
      <c r="P34" s="22"/>
    </row>
    <row r="35" spans="1:16" ht="39" customHeight="1" x14ac:dyDescent="0.2">
      <c r="A35" s="22"/>
      <c r="B35" s="35"/>
      <c r="C35" s="1145" t="s">
        <v>535</v>
      </c>
      <c r="D35" s="1146"/>
      <c r="E35" s="1147"/>
      <c r="F35" s="36">
        <v>2.0499999999999998</v>
      </c>
      <c r="G35" s="37">
        <v>3.11</v>
      </c>
      <c r="H35" s="37">
        <v>3.72</v>
      </c>
      <c r="I35" s="37">
        <v>0.12</v>
      </c>
      <c r="J35" s="38">
        <v>4.5</v>
      </c>
      <c r="K35" s="22"/>
      <c r="L35" s="22"/>
      <c r="M35" s="22"/>
      <c r="N35" s="22"/>
      <c r="O35" s="22"/>
      <c r="P35" s="22"/>
    </row>
    <row r="36" spans="1:16" ht="39" customHeight="1" x14ac:dyDescent="0.2">
      <c r="A36" s="22"/>
      <c r="B36" s="35"/>
      <c r="C36" s="1145" t="s">
        <v>536</v>
      </c>
      <c r="D36" s="1146"/>
      <c r="E36" s="1147"/>
      <c r="F36" s="36">
        <v>3.25</v>
      </c>
      <c r="G36" s="37">
        <v>7.21</v>
      </c>
      <c r="H36" s="37">
        <v>3.16</v>
      </c>
      <c r="I36" s="37">
        <v>3.04</v>
      </c>
      <c r="J36" s="38">
        <v>2.17</v>
      </c>
      <c r="K36" s="22"/>
      <c r="L36" s="22"/>
      <c r="M36" s="22"/>
      <c r="N36" s="22"/>
      <c r="O36" s="22"/>
      <c r="P36" s="22"/>
    </row>
    <row r="37" spans="1:16" ht="39" customHeight="1" x14ac:dyDescent="0.2">
      <c r="A37" s="22"/>
      <c r="B37" s="35"/>
      <c r="C37" s="1145" t="s">
        <v>537</v>
      </c>
      <c r="D37" s="1146"/>
      <c r="E37" s="1147"/>
      <c r="F37" s="36">
        <v>0.41</v>
      </c>
      <c r="G37" s="37">
        <v>4.21</v>
      </c>
      <c r="H37" s="37">
        <v>7.15</v>
      </c>
      <c r="I37" s="37">
        <v>5.58</v>
      </c>
      <c r="J37" s="38">
        <v>1.4</v>
      </c>
      <c r="K37" s="22"/>
      <c r="L37" s="22"/>
      <c r="M37" s="22"/>
      <c r="N37" s="22"/>
      <c r="O37" s="22"/>
      <c r="P37" s="22"/>
    </row>
    <row r="38" spans="1:16" ht="39" customHeight="1" x14ac:dyDescent="0.2">
      <c r="A38" s="22"/>
      <c r="B38" s="35"/>
      <c r="C38" s="1145" t="s">
        <v>538</v>
      </c>
      <c r="D38" s="1146"/>
      <c r="E38" s="1147"/>
      <c r="F38" s="36">
        <v>1.79</v>
      </c>
      <c r="G38" s="37">
        <v>1.59</v>
      </c>
      <c r="H38" s="37">
        <v>1.68</v>
      </c>
      <c r="I38" s="37">
        <v>0.88</v>
      </c>
      <c r="J38" s="38">
        <v>1.28</v>
      </c>
      <c r="K38" s="22"/>
      <c r="L38" s="22"/>
      <c r="M38" s="22"/>
      <c r="N38" s="22"/>
      <c r="O38" s="22"/>
      <c r="P38" s="22"/>
    </row>
    <row r="39" spans="1:16" ht="39" customHeight="1" x14ac:dyDescent="0.2">
      <c r="A39" s="22"/>
      <c r="B39" s="35"/>
      <c r="C39" s="1145" t="s">
        <v>539</v>
      </c>
      <c r="D39" s="1146"/>
      <c r="E39" s="1147"/>
      <c r="F39" s="36">
        <v>0.53</v>
      </c>
      <c r="G39" s="37">
        <v>0.85</v>
      </c>
      <c r="H39" s="37">
        <v>1.21</v>
      </c>
      <c r="I39" s="37">
        <v>0.98</v>
      </c>
      <c r="J39" s="38">
        <v>0.94</v>
      </c>
      <c r="K39" s="22"/>
      <c r="L39" s="22"/>
      <c r="M39" s="22"/>
      <c r="N39" s="22"/>
      <c r="O39" s="22"/>
      <c r="P39" s="22"/>
    </row>
    <row r="40" spans="1:16" ht="39" customHeight="1" x14ac:dyDescent="0.2">
      <c r="A40" s="22"/>
      <c r="B40" s="35"/>
      <c r="C40" s="1145" t="s">
        <v>540</v>
      </c>
      <c r="D40" s="1146"/>
      <c r="E40" s="1147"/>
      <c r="F40" s="36">
        <v>0.01</v>
      </c>
      <c r="G40" s="37">
        <v>0.02</v>
      </c>
      <c r="H40" s="37">
        <v>0.02</v>
      </c>
      <c r="I40" s="37">
        <v>0.04</v>
      </c>
      <c r="J40" s="38">
        <v>0.14000000000000001</v>
      </c>
      <c r="K40" s="22"/>
      <c r="L40" s="22"/>
      <c r="M40" s="22"/>
      <c r="N40" s="22"/>
      <c r="O40" s="22"/>
      <c r="P40" s="22"/>
    </row>
    <row r="41" spans="1:16" ht="39" customHeight="1" x14ac:dyDescent="0.2">
      <c r="A41" s="22"/>
      <c r="B41" s="35"/>
      <c r="C41" s="1145" t="s">
        <v>541</v>
      </c>
      <c r="D41" s="1146"/>
      <c r="E41" s="1147"/>
      <c r="F41" s="36">
        <v>0.05</v>
      </c>
      <c r="G41" s="37">
        <v>0.04</v>
      </c>
      <c r="H41" s="37">
        <v>0.01</v>
      </c>
      <c r="I41" s="37">
        <v>0.01</v>
      </c>
      <c r="J41" s="38">
        <v>0</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0.01</v>
      </c>
      <c r="G43" s="42">
        <v>0.02</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Nb75N5LKmygFnPPWZTiZJwmuMVC7KIE+Agw+NPWKZ3hWLAmrEa18zOs5ctjJYMoILnqboapqtRYbC4GRKqMbg==" saltValue="zF5htbZ5i9CPPpEHO8Qf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27" zoomScale="60" zoomScaleNormal="60" zoomScaleSheetLayoutView="55" workbookViewId="0">
      <selection activeCell="U48" sqref="U48"/>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3129</v>
      </c>
      <c r="L45" s="60">
        <v>3197</v>
      </c>
      <c r="M45" s="60">
        <v>3171</v>
      </c>
      <c r="N45" s="60">
        <v>3165</v>
      </c>
      <c r="O45" s="61">
        <v>3096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1164</v>
      </c>
      <c r="L48" s="64">
        <v>1202</v>
      </c>
      <c r="M48" s="64">
        <v>1189</v>
      </c>
      <c r="N48" s="64">
        <v>1246</v>
      </c>
      <c r="O48" s="65">
        <v>1162</v>
      </c>
      <c r="P48" s="48"/>
      <c r="Q48" s="48"/>
      <c r="R48" s="48"/>
      <c r="S48" s="48"/>
      <c r="T48" s="48"/>
      <c r="U48" s="48"/>
    </row>
    <row r="49" spans="1:21" ht="30.75" customHeight="1" x14ac:dyDescent="0.2">
      <c r="A49" s="48"/>
      <c r="B49" s="1155"/>
      <c r="C49" s="1156"/>
      <c r="D49" s="62"/>
      <c r="E49" s="1161" t="s">
        <v>14</v>
      </c>
      <c r="F49" s="1161"/>
      <c r="G49" s="1161"/>
      <c r="H49" s="1161"/>
      <c r="I49" s="1161"/>
      <c r="J49" s="1162"/>
      <c r="K49" s="63">
        <v>240</v>
      </c>
      <c r="L49" s="64">
        <v>242</v>
      </c>
      <c r="M49" s="64">
        <v>228</v>
      </c>
      <c r="N49" s="64">
        <v>130</v>
      </c>
      <c r="O49" s="65">
        <v>13</v>
      </c>
      <c r="P49" s="48"/>
      <c r="Q49" s="48"/>
      <c r="R49" s="48"/>
      <c r="S49" s="48"/>
      <c r="T49" s="48"/>
      <c r="U49" s="48"/>
    </row>
    <row r="50" spans="1:21" ht="30.75" customHeight="1" x14ac:dyDescent="0.2">
      <c r="A50" s="48"/>
      <c r="B50" s="1155"/>
      <c r="C50" s="1156"/>
      <c r="D50" s="62"/>
      <c r="E50" s="1161" t="s">
        <v>15</v>
      </c>
      <c r="F50" s="1161"/>
      <c r="G50" s="1161"/>
      <c r="H50" s="1161"/>
      <c r="I50" s="1161"/>
      <c r="J50" s="1162"/>
      <c r="K50" s="63">
        <v>10</v>
      </c>
      <c r="L50" s="64">
        <v>1</v>
      </c>
      <c r="M50" s="64">
        <v>1</v>
      </c>
      <c r="N50" s="64">
        <v>1</v>
      </c>
      <c r="O50" s="65">
        <v>3</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2269</v>
      </c>
      <c r="L52" s="64">
        <v>2303</v>
      </c>
      <c r="M52" s="64">
        <v>2297</v>
      </c>
      <c r="N52" s="64">
        <v>2234</v>
      </c>
      <c r="O52" s="65">
        <v>2155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2274</v>
      </c>
      <c r="L53" s="69">
        <v>2339</v>
      </c>
      <c r="M53" s="69">
        <v>2292</v>
      </c>
      <c r="N53" s="69">
        <v>2308</v>
      </c>
      <c r="O53" s="70">
        <v>2119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qjpjIkYAsb0Lb64GhLHkjtg8rHsjvQnbI+kZfdstmVpaabZPaynKgQfCmUXwRVaFZh5oxEnZh8V/uVxKD3rA==" saltValue="w3Fcg8uPA1eZc2ml+4iv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4" zoomScale="60" zoomScaleNormal="60" zoomScaleSheetLayoutView="100" workbookViewId="0">
      <selection activeCell="S42" sqref="S4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34808</v>
      </c>
      <c r="J41" s="344">
        <v>34417</v>
      </c>
      <c r="K41" s="344">
        <v>32724</v>
      </c>
      <c r="L41" s="344">
        <v>31744</v>
      </c>
      <c r="M41" s="345">
        <v>30506</v>
      </c>
    </row>
    <row r="42" spans="2:13" ht="27.75" customHeight="1" x14ac:dyDescent="0.2">
      <c r="B42" s="1186"/>
      <c r="C42" s="1187"/>
      <c r="D42" s="106"/>
      <c r="E42" s="1192" t="s">
        <v>32</v>
      </c>
      <c r="F42" s="1192"/>
      <c r="G42" s="1192"/>
      <c r="H42" s="1193"/>
      <c r="I42" s="346">
        <v>8</v>
      </c>
      <c r="J42" s="347">
        <v>8</v>
      </c>
      <c r="K42" s="347">
        <v>6</v>
      </c>
      <c r="L42" s="347">
        <v>43</v>
      </c>
      <c r="M42" s="348">
        <v>40</v>
      </c>
    </row>
    <row r="43" spans="2:13" ht="27.75" customHeight="1" x14ac:dyDescent="0.2">
      <c r="B43" s="1186"/>
      <c r="C43" s="1187"/>
      <c r="D43" s="106"/>
      <c r="E43" s="1192" t="s">
        <v>33</v>
      </c>
      <c r="F43" s="1192"/>
      <c r="G43" s="1192"/>
      <c r="H43" s="1193"/>
      <c r="I43" s="346">
        <v>14912</v>
      </c>
      <c r="J43" s="347">
        <v>15538</v>
      </c>
      <c r="K43" s="347">
        <v>14616</v>
      </c>
      <c r="L43" s="347">
        <v>14557</v>
      </c>
      <c r="M43" s="348">
        <v>14958</v>
      </c>
    </row>
    <row r="44" spans="2:13" ht="27.75" customHeight="1" x14ac:dyDescent="0.2">
      <c r="B44" s="1186"/>
      <c r="C44" s="1187"/>
      <c r="D44" s="106"/>
      <c r="E44" s="1192" t="s">
        <v>34</v>
      </c>
      <c r="F44" s="1192"/>
      <c r="G44" s="1192"/>
      <c r="H44" s="1193"/>
      <c r="I44" s="346">
        <v>627</v>
      </c>
      <c r="J44" s="347">
        <v>391</v>
      </c>
      <c r="K44" s="347">
        <v>165</v>
      </c>
      <c r="L44" s="347">
        <v>34</v>
      </c>
      <c r="M44" s="348">
        <v>20</v>
      </c>
    </row>
    <row r="45" spans="2:13" ht="27.75" customHeight="1" x14ac:dyDescent="0.2">
      <c r="B45" s="1186"/>
      <c r="C45" s="1187"/>
      <c r="D45" s="106"/>
      <c r="E45" s="1192" t="s">
        <v>35</v>
      </c>
      <c r="F45" s="1192"/>
      <c r="G45" s="1192"/>
      <c r="H45" s="1193"/>
      <c r="I45" s="346">
        <v>4348</v>
      </c>
      <c r="J45" s="347">
        <v>4247</v>
      </c>
      <c r="K45" s="347">
        <v>4190</v>
      </c>
      <c r="L45" s="347">
        <v>4130</v>
      </c>
      <c r="M45" s="348">
        <v>3998</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1438</v>
      </c>
      <c r="J50" s="347">
        <v>3124</v>
      </c>
      <c r="K50" s="347">
        <v>4284</v>
      </c>
      <c r="L50" s="347">
        <v>5314</v>
      </c>
      <c r="M50" s="348">
        <v>5585</v>
      </c>
    </row>
    <row r="51" spans="2:13" ht="27.75" customHeight="1" x14ac:dyDescent="0.2">
      <c r="B51" s="1186"/>
      <c r="C51" s="1187"/>
      <c r="D51" s="106"/>
      <c r="E51" s="1192" t="s">
        <v>42</v>
      </c>
      <c r="F51" s="1192"/>
      <c r="G51" s="1192"/>
      <c r="H51" s="1193"/>
      <c r="I51" s="346">
        <v>0</v>
      </c>
      <c r="J51" s="347">
        <v>0</v>
      </c>
      <c r="K51" s="347" t="s">
        <v>489</v>
      </c>
      <c r="L51" s="347" t="s">
        <v>489</v>
      </c>
      <c r="M51" s="348" t="s">
        <v>489</v>
      </c>
    </row>
    <row r="52" spans="2:13" ht="27.75" customHeight="1" x14ac:dyDescent="0.2">
      <c r="B52" s="1188"/>
      <c r="C52" s="1189"/>
      <c r="D52" s="106"/>
      <c r="E52" s="1192" t="s">
        <v>43</v>
      </c>
      <c r="F52" s="1192"/>
      <c r="G52" s="1192"/>
      <c r="H52" s="1193"/>
      <c r="I52" s="346">
        <v>27678</v>
      </c>
      <c r="J52" s="347">
        <v>27143</v>
      </c>
      <c r="K52" s="347">
        <v>26210</v>
      </c>
      <c r="L52" s="347">
        <v>25619</v>
      </c>
      <c r="M52" s="348">
        <v>24548</v>
      </c>
    </row>
    <row r="53" spans="2:13" ht="27.75" customHeight="1" thickBot="1" x14ac:dyDescent="0.25">
      <c r="B53" s="1199" t="s">
        <v>19</v>
      </c>
      <c r="C53" s="1200"/>
      <c r="D53" s="110"/>
      <c r="E53" s="1201" t="s">
        <v>44</v>
      </c>
      <c r="F53" s="1201"/>
      <c r="G53" s="1201"/>
      <c r="H53" s="1202"/>
      <c r="I53" s="349">
        <v>25587</v>
      </c>
      <c r="J53" s="350">
        <v>24334</v>
      </c>
      <c r="K53" s="350">
        <v>21207</v>
      </c>
      <c r="L53" s="350">
        <v>19575</v>
      </c>
      <c r="M53" s="351">
        <v>19389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MfGbqIYCHDyFcqz/htR59AuTumfq1y7N3kCRkw1UA1dSVnT1eBmaDoYYUGAmqsjt0dg6YpkGGJ9SOxjFal8Sg==" saltValue="0+L3kSrA5MxGizJtIuT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60" zoomScaleNormal="60" zoomScaleSheetLayoutView="100" workbookViewId="0">
      <selection activeCell="F4" sqref="A1:XFD104857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1894</v>
      </c>
      <c r="G55" s="352">
        <v>2164</v>
      </c>
      <c r="H55" s="353">
        <v>1884</v>
      </c>
    </row>
    <row r="56" spans="2:8" ht="52.5" customHeight="1" x14ac:dyDescent="0.2">
      <c r="B56" s="122"/>
      <c r="C56" s="1213" t="s">
        <v>47</v>
      </c>
      <c r="D56" s="1213"/>
      <c r="E56" s="1214"/>
      <c r="F56" s="354">
        <v>389</v>
      </c>
      <c r="G56" s="354">
        <v>480</v>
      </c>
      <c r="H56" s="355">
        <v>606</v>
      </c>
    </row>
    <row r="57" spans="2:8" ht="53.25" customHeight="1" x14ac:dyDescent="0.2">
      <c r="B57" s="122"/>
      <c r="C57" s="1215" t="s">
        <v>48</v>
      </c>
      <c r="D57" s="1215"/>
      <c r="E57" s="1216"/>
      <c r="F57" s="356">
        <v>1985</v>
      </c>
      <c r="G57" s="356">
        <v>2654</v>
      </c>
      <c r="H57" s="357">
        <v>3078</v>
      </c>
    </row>
    <row r="58" spans="2:8" ht="45.75" customHeight="1" x14ac:dyDescent="0.2">
      <c r="B58" s="123"/>
      <c r="C58" s="1203" t="s">
        <v>549</v>
      </c>
      <c r="D58" s="1204"/>
      <c r="E58" s="1205"/>
      <c r="F58" s="358">
        <v>851</v>
      </c>
      <c r="G58" s="358">
        <v>956</v>
      </c>
      <c r="H58" s="359">
        <v>1055</v>
      </c>
    </row>
    <row r="59" spans="2:8" ht="45.75" customHeight="1" x14ac:dyDescent="0.2">
      <c r="B59" s="123"/>
      <c r="C59" s="1203" t="s">
        <v>550</v>
      </c>
      <c r="D59" s="1204"/>
      <c r="E59" s="1205"/>
      <c r="F59" s="358">
        <v>119</v>
      </c>
      <c r="G59" s="358">
        <v>549</v>
      </c>
      <c r="H59" s="359">
        <v>844</v>
      </c>
    </row>
    <row r="60" spans="2:8" ht="45.75" customHeight="1" x14ac:dyDescent="0.2">
      <c r="B60" s="123"/>
      <c r="C60" s="1203" t="s">
        <v>551</v>
      </c>
      <c r="D60" s="1204"/>
      <c r="E60" s="1205"/>
      <c r="F60" s="358">
        <v>390</v>
      </c>
      <c r="G60" s="358">
        <v>451</v>
      </c>
      <c r="H60" s="359">
        <v>453</v>
      </c>
    </row>
    <row r="61" spans="2:8" ht="45.75" customHeight="1" x14ac:dyDescent="0.2">
      <c r="B61" s="123"/>
      <c r="C61" s="1203" t="s">
        <v>552</v>
      </c>
      <c r="D61" s="1204"/>
      <c r="E61" s="1205"/>
      <c r="F61" s="358">
        <v>337</v>
      </c>
      <c r="G61" s="358">
        <v>328</v>
      </c>
      <c r="H61" s="359">
        <v>315</v>
      </c>
    </row>
    <row r="62" spans="2:8" ht="45.75" customHeight="1" thickBot="1" x14ac:dyDescent="0.25">
      <c r="B62" s="124"/>
      <c r="C62" s="1206" t="s">
        <v>553</v>
      </c>
      <c r="D62" s="1207"/>
      <c r="E62" s="1208"/>
      <c r="F62" s="360">
        <v>145</v>
      </c>
      <c r="G62" s="360">
        <v>145</v>
      </c>
      <c r="H62" s="361">
        <v>145</v>
      </c>
    </row>
    <row r="63" spans="2:8" ht="52.5" customHeight="1" thickBot="1" x14ac:dyDescent="0.25">
      <c r="B63" s="125"/>
      <c r="C63" s="1209" t="s">
        <v>49</v>
      </c>
      <c r="D63" s="1209"/>
      <c r="E63" s="1210"/>
      <c r="F63" s="362">
        <v>4268</v>
      </c>
      <c r="G63" s="362">
        <v>5298</v>
      </c>
      <c r="H63" s="363">
        <v>5568</v>
      </c>
    </row>
    <row r="64" spans="2:8" ht="13" x14ac:dyDescent="0.2"/>
  </sheetData>
  <sheetProtection algorithmName="SHA-512" hashValue="r+5nNa8l2eECI7ncjilu9HGlftZpfkainP9sKENEfhQAmiVbRyOnz/6F2SnszMon232j9OvvJ/RbFT6V5lOJYw==" saltValue="h6eY+9Nigqu8sv3oUFZ5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25752</v>
      </c>
      <c r="E3" s="144"/>
      <c r="F3" s="145">
        <v>63812</v>
      </c>
      <c r="G3" s="146"/>
      <c r="H3" s="147"/>
    </row>
    <row r="4" spans="1:8" x14ac:dyDescent="0.2">
      <c r="A4" s="148"/>
      <c r="B4" s="149"/>
      <c r="C4" s="150"/>
      <c r="D4" s="151">
        <v>12259</v>
      </c>
      <c r="E4" s="152"/>
      <c r="F4" s="153">
        <v>33848</v>
      </c>
      <c r="G4" s="154"/>
      <c r="H4" s="155"/>
    </row>
    <row r="5" spans="1:8" x14ac:dyDescent="0.2">
      <c r="A5" s="136" t="s">
        <v>521</v>
      </c>
      <c r="B5" s="141"/>
      <c r="C5" s="142"/>
      <c r="D5" s="143">
        <v>15447</v>
      </c>
      <c r="E5" s="144"/>
      <c r="F5" s="145">
        <v>54225</v>
      </c>
      <c r="G5" s="146"/>
      <c r="H5" s="147"/>
    </row>
    <row r="6" spans="1:8" x14ac:dyDescent="0.2">
      <c r="A6" s="148"/>
      <c r="B6" s="149"/>
      <c r="C6" s="150"/>
      <c r="D6" s="151">
        <v>7409</v>
      </c>
      <c r="E6" s="152"/>
      <c r="F6" s="153">
        <v>27337</v>
      </c>
      <c r="G6" s="154"/>
      <c r="H6" s="155"/>
    </row>
    <row r="7" spans="1:8" x14ac:dyDescent="0.2">
      <c r="A7" s="136" t="s">
        <v>522</v>
      </c>
      <c r="B7" s="141"/>
      <c r="C7" s="142"/>
      <c r="D7" s="143">
        <v>19414</v>
      </c>
      <c r="E7" s="144"/>
      <c r="F7" s="145">
        <v>54016</v>
      </c>
      <c r="G7" s="146"/>
      <c r="H7" s="147"/>
    </row>
    <row r="8" spans="1:8" x14ac:dyDescent="0.2">
      <c r="A8" s="148"/>
      <c r="B8" s="149"/>
      <c r="C8" s="150"/>
      <c r="D8" s="151">
        <v>10126</v>
      </c>
      <c r="E8" s="152"/>
      <c r="F8" s="153">
        <v>28078</v>
      </c>
      <c r="G8" s="154"/>
      <c r="H8" s="155"/>
    </row>
    <row r="9" spans="1:8" x14ac:dyDescent="0.2">
      <c r="A9" s="136" t="s">
        <v>523</v>
      </c>
      <c r="B9" s="141"/>
      <c r="C9" s="142"/>
      <c r="D9" s="143">
        <v>31601</v>
      </c>
      <c r="E9" s="144"/>
      <c r="F9" s="145">
        <v>52786</v>
      </c>
      <c r="G9" s="146"/>
      <c r="H9" s="147"/>
    </row>
    <row r="10" spans="1:8" x14ac:dyDescent="0.2">
      <c r="A10" s="148"/>
      <c r="B10" s="149"/>
      <c r="C10" s="150"/>
      <c r="D10" s="151">
        <v>14711</v>
      </c>
      <c r="E10" s="152"/>
      <c r="F10" s="153">
        <v>28742</v>
      </c>
      <c r="G10" s="154"/>
      <c r="H10" s="155"/>
    </row>
    <row r="11" spans="1:8" x14ac:dyDescent="0.2">
      <c r="A11" s="136" t="s">
        <v>524</v>
      </c>
      <c r="B11" s="141"/>
      <c r="C11" s="142"/>
      <c r="D11" s="143">
        <v>25386</v>
      </c>
      <c r="E11" s="144"/>
      <c r="F11" s="145">
        <v>58465</v>
      </c>
      <c r="G11" s="146"/>
      <c r="H11" s="147"/>
    </row>
    <row r="12" spans="1:8" x14ac:dyDescent="0.2">
      <c r="A12" s="148"/>
      <c r="B12" s="149"/>
      <c r="C12" s="156"/>
      <c r="D12" s="151">
        <v>13892</v>
      </c>
      <c r="E12" s="152"/>
      <c r="F12" s="153">
        <v>34452</v>
      </c>
      <c r="G12" s="154"/>
      <c r="H12" s="155"/>
    </row>
    <row r="13" spans="1:8" x14ac:dyDescent="0.2">
      <c r="A13" s="136"/>
      <c r="B13" s="141"/>
      <c r="C13" s="157"/>
      <c r="D13" s="158">
        <v>23520</v>
      </c>
      <c r="E13" s="159"/>
      <c r="F13" s="160">
        <v>56661</v>
      </c>
      <c r="G13" s="161"/>
      <c r="H13" s="147"/>
    </row>
    <row r="14" spans="1:8" x14ac:dyDescent="0.2">
      <c r="A14" s="148"/>
      <c r="B14" s="149"/>
      <c r="C14" s="150"/>
      <c r="D14" s="151">
        <v>11679</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3.32</v>
      </c>
      <c r="C19" s="162">
        <f>ROUND(VALUE(SUBSTITUTE(実質収支比率等に係る経年分析!G$48,"▲","-")),2)</f>
        <v>7.29</v>
      </c>
      <c r="D19" s="162">
        <f>ROUND(VALUE(SUBSTITUTE(実質収支比率等に係る経年分析!H$48,"▲","-")),2)</f>
        <v>3.19</v>
      </c>
      <c r="E19" s="162">
        <f>ROUND(VALUE(SUBSTITUTE(実質収支比率等に係る経年分析!I$48,"▲","-")),2)</f>
        <v>3.07</v>
      </c>
      <c r="F19" s="162">
        <f>ROUND(VALUE(SUBSTITUTE(実質収支比率等に係る経年分析!J$48,"▲","-")),2)</f>
        <v>2.19</v>
      </c>
    </row>
    <row r="20" spans="1:11" x14ac:dyDescent="0.2">
      <c r="A20" s="162" t="s">
        <v>53</v>
      </c>
      <c r="B20" s="162">
        <f>ROUND(VALUE(SUBSTITUTE(実質収支比率等に係る経年分析!F$47,"▲","-")),2)</f>
        <v>1.4</v>
      </c>
      <c r="C20" s="162">
        <f>ROUND(VALUE(SUBSTITUTE(実質収支比率等に係る経年分析!G$47,"▲","-")),2)</f>
        <v>7.26</v>
      </c>
      <c r="D20" s="162">
        <f>ROUND(VALUE(SUBSTITUTE(実質収支比率等に係る経年分析!H$47,"▲","-")),2)</f>
        <v>11.19</v>
      </c>
      <c r="E20" s="162">
        <f>ROUND(VALUE(SUBSTITUTE(実質収支比率等に係る経年分析!I$47,"▲","-")),2)</f>
        <v>12.57</v>
      </c>
      <c r="F20" s="162">
        <f>ROUND(VALUE(SUBSTITUTE(実質収支比率等に係る経年分析!J$47,"▲","-")),2)</f>
        <v>10.75</v>
      </c>
    </row>
    <row r="21" spans="1:11" x14ac:dyDescent="0.2">
      <c r="A21" s="162" t="s">
        <v>54</v>
      </c>
      <c r="B21" s="162">
        <f>IF(ISNUMBER(VALUE(SUBSTITUTE(実質収支比率等に係る経年分析!F$49,"▲","-"))),ROUND(VALUE(SUBSTITUTE(実質収支比率等に係る経年分析!F$49,"▲","-")),2),NA())</f>
        <v>2.72</v>
      </c>
      <c r="C21" s="162">
        <f>IF(ISNUMBER(VALUE(SUBSTITUTE(実質収支比率等に係る経年分析!G$49,"▲","-"))),ROUND(VALUE(SUBSTITUTE(実質収支比率等に係る経年分析!G$49,"▲","-")),2),NA())</f>
        <v>10.06</v>
      </c>
      <c r="D21" s="162">
        <f>IF(ISNUMBER(VALUE(SUBSTITUTE(実質収支比率等に係る経年分析!H$49,"▲","-"))),ROUND(VALUE(SUBSTITUTE(実質収支比率等に係る経年分析!H$49,"▲","-")),2),NA())</f>
        <v>-0.55000000000000004</v>
      </c>
      <c r="E21" s="162">
        <f>IF(ISNUMBER(VALUE(SUBSTITUTE(実質収支比率等に係る経年分析!I$49,"▲","-"))),ROUND(VALUE(SUBSTITUTE(実質収支比率等に係る経年分析!I$49,"▲","-")),2),NA())</f>
        <v>1.5</v>
      </c>
      <c r="F21" s="162">
        <f>IF(ISNUMBER(VALUE(SUBSTITUTE(実質収支比率等に係る経年分析!J$49,"▲","-"))),ROUND(VALUE(SUBSTITUTE(実質収支比率等に係る経年分析!J$49,"▲","-")),2),NA())</f>
        <v>-2.4300000000000002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東山墓園造成事業特別会計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0.94</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1.28</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5.58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2.17</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2.0499999999999998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3.11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2269</v>
      </c>
      <c r="E42" s="164"/>
      <c r="F42" s="164"/>
      <c r="G42" s="164">
        <f>'実質公債費比率（分子）の構造'!L$52</f>
        <v>2303</v>
      </c>
      <c r="H42" s="164"/>
      <c r="I42" s="164"/>
      <c r="J42" s="164">
        <f>'実質公債費比率（分子）の構造'!M$52</f>
        <v>2297</v>
      </c>
      <c r="K42" s="164"/>
      <c r="L42" s="164"/>
      <c r="M42" s="164">
        <f>'実質公債費比率（分子）の構造'!N$52</f>
        <v>2234</v>
      </c>
      <c r="N42" s="164"/>
      <c r="O42" s="164"/>
      <c r="P42" s="164">
        <f>'実質公債費比率（分子）の構造'!O$52</f>
        <v>2155</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10</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3</v>
      </c>
      <c r="O44" s="164"/>
      <c r="P44" s="164"/>
    </row>
    <row r="45" spans="1:16" x14ac:dyDescent="0.2">
      <c r="A45" s="164" t="s">
        <v>63</v>
      </c>
      <c r="B45" s="164">
        <f>'実質公債費比率（分子）の構造'!K$49</f>
        <v>240</v>
      </c>
      <c r="C45" s="164"/>
      <c r="D45" s="164"/>
      <c r="E45" s="164">
        <f>'実質公債費比率（分子）の構造'!L$49</f>
        <v>242</v>
      </c>
      <c r="F45" s="164"/>
      <c r="G45" s="164"/>
      <c r="H45" s="164">
        <f>'実質公債費比率（分子）の構造'!M$49</f>
        <v>228</v>
      </c>
      <c r="I45" s="164"/>
      <c r="J45" s="164"/>
      <c r="K45" s="164">
        <f>'実質公債費比率（分子）の構造'!N$49</f>
        <v>130</v>
      </c>
      <c r="L45" s="164"/>
      <c r="M45" s="164"/>
      <c r="N45" s="164">
        <f>'実質公債費比率（分子）の構造'!O$49</f>
        <v>13</v>
      </c>
      <c r="O45" s="164"/>
      <c r="P45" s="164"/>
    </row>
    <row r="46" spans="1:16" x14ac:dyDescent="0.2">
      <c r="A46" s="164" t="s">
        <v>64</v>
      </c>
      <c r="B46" s="164">
        <f>'実質公債費比率（分子）の構造'!K$48</f>
        <v>1164</v>
      </c>
      <c r="C46" s="164"/>
      <c r="D46" s="164"/>
      <c r="E46" s="164">
        <f>'実質公債費比率（分子）の構造'!L$48</f>
        <v>1202</v>
      </c>
      <c r="F46" s="164"/>
      <c r="G46" s="164"/>
      <c r="H46" s="164">
        <f>'実質公債費比率（分子）の構造'!M$48</f>
        <v>1189</v>
      </c>
      <c r="I46" s="164"/>
      <c r="J46" s="164"/>
      <c r="K46" s="164">
        <f>'実質公債費比率（分子）の構造'!N$48</f>
        <v>1246</v>
      </c>
      <c r="L46" s="164"/>
      <c r="M46" s="164"/>
      <c r="N46" s="164">
        <f>'実質公債費比率（分子）の構造'!O$48</f>
        <v>1162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3129</v>
      </c>
      <c r="C49" s="164"/>
      <c r="D49" s="164"/>
      <c r="E49" s="164">
        <f>'実質公債費比率（分子）の構造'!L$45</f>
        <v>3197</v>
      </c>
      <c r="F49" s="164"/>
      <c r="G49" s="164"/>
      <c r="H49" s="164">
        <f>'実質公債費比率（分子）の構造'!M$45</f>
        <v>3171</v>
      </c>
      <c r="I49" s="164"/>
      <c r="J49" s="164"/>
      <c r="K49" s="164">
        <f>'実質公債費比率（分子）の構造'!N$45</f>
        <v>3165</v>
      </c>
      <c r="L49" s="164"/>
      <c r="M49" s="164"/>
      <c r="N49" s="164">
        <f>'実質公債費比率（分子）の構造'!O$45</f>
        <v>3096</v>
      </c>
      <c r="O49" s="164"/>
      <c r="P49" s="164"/>
    </row>
    <row r="50" spans="1:16" x14ac:dyDescent="0.2">
      <c r="A50" s="164" t="s">
        <v>67</v>
      </c>
      <c r="B50" s="164" t="e">
        <f>NA()</f>
        <v>#N/A</v>
      </c>
      <c r="C50" s="164">
        <f>IF(ISNUMBER('実質公債費比率（分子）の構造'!K$53),'実質公債費比率（分子）の構造'!K$53,NA())</f>
        <v>2274</v>
      </c>
      <c r="D50" s="164" t="e">
        <f>NA()</f>
        <v>#N/A</v>
      </c>
      <c r="E50" s="164" t="e">
        <f>NA()</f>
        <v>#N/A</v>
      </c>
      <c r="F50" s="164">
        <f>IF(ISNUMBER('実質公債費比率（分子）の構造'!L$53),'実質公債費比率（分子）の構造'!L$53,NA())</f>
        <v>2339</v>
      </c>
      <c r="G50" s="164" t="e">
        <f>NA()</f>
        <v>#N/A</v>
      </c>
      <c r="H50" s="164" t="e">
        <f>NA()</f>
        <v>#N/A</v>
      </c>
      <c r="I50" s="164">
        <f>IF(ISNUMBER('実質公債費比率（分子）の構造'!M$53),'実質公債費比率（分子）の構造'!M$53,NA())</f>
        <v>2292</v>
      </c>
      <c r="J50" s="164" t="e">
        <f>NA()</f>
        <v>#N/A</v>
      </c>
      <c r="K50" s="164" t="e">
        <f>NA()</f>
        <v>#N/A</v>
      </c>
      <c r="L50" s="164">
        <f>IF(ISNUMBER('実質公債費比率（分子）の構造'!N$53),'実質公債費比率（分子）の構造'!N$53,NA())</f>
        <v>2308</v>
      </c>
      <c r="M50" s="164" t="e">
        <f>NA()</f>
        <v>#N/A</v>
      </c>
      <c r="N50" s="164" t="e">
        <f>NA()</f>
        <v>#N/A</v>
      </c>
      <c r="O50" s="164">
        <f>IF(ISNUMBER('実質公債費比率（分子）の構造'!O$53),'実質公債費比率（分子）の構造'!O$53,NA())</f>
        <v>2119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27678</v>
      </c>
      <c r="E56" s="163"/>
      <c r="F56" s="163"/>
      <c r="G56" s="163">
        <f>'将来負担比率（分子）の構造'!J$52</f>
        <v>27143</v>
      </c>
      <c r="H56" s="163"/>
      <c r="I56" s="163"/>
      <c r="J56" s="163">
        <f>'将来負担比率（分子）の構造'!K$52</f>
        <v>26210</v>
      </c>
      <c r="K56" s="163"/>
      <c r="L56" s="163"/>
      <c r="M56" s="163">
        <f>'将来負担比率（分子）の構造'!L$52</f>
        <v>25619</v>
      </c>
      <c r="N56" s="163"/>
      <c r="O56" s="163"/>
      <c r="P56" s="163">
        <f>'将来負担比率（分子）の構造'!M$52</f>
        <v>24548</v>
      </c>
    </row>
    <row r="57" spans="1:16" x14ac:dyDescent="0.2">
      <c r="A57" s="163" t="s">
        <v>42</v>
      </c>
      <c r="B57" s="163"/>
      <c r="C57" s="163"/>
      <c r="D57" s="163">
        <f>'将来負担比率（分子）の構造'!I$51</f>
        <v>0</v>
      </c>
      <c r="E57" s="163"/>
      <c r="F57" s="163"/>
      <c r="G57" s="163">
        <f>'将来負担比率（分子）の構造'!J$51</f>
        <v>0</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1438</v>
      </c>
      <c r="E58" s="163"/>
      <c r="F58" s="163"/>
      <c r="G58" s="163">
        <f>'将来負担比率（分子）の構造'!J$50</f>
        <v>3124</v>
      </c>
      <c r="H58" s="163"/>
      <c r="I58" s="163"/>
      <c r="J58" s="163">
        <f>'将来負担比率（分子）の構造'!K$50</f>
        <v>4284</v>
      </c>
      <c r="K58" s="163"/>
      <c r="L58" s="163"/>
      <c r="M58" s="163">
        <f>'将来負担比率（分子）の構造'!L$50</f>
        <v>5314</v>
      </c>
      <c r="N58" s="163"/>
      <c r="O58" s="163"/>
      <c r="P58" s="163">
        <f>'将来負担比率（分子）の構造'!M$50</f>
        <v>5585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4348</v>
      </c>
      <c r="C62" s="163"/>
      <c r="D62" s="163"/>
      <c r="E62" s="163">
        <f>'将来負担比率（分子）の構造'!J$45</f>
        <v>4247</v>
      </c>
      <c r="F62" s="163"/>
      <c r="G62" s="163"/>
      <c r="H62" s="163">
        <f>'将来負担比率（分子）の構造'!K$45</f>
        <v>4190</v>
      </c>
      <c r="I62" s="163"/>
      <c r="J62" s="163"/>
      <c r="K62" s="163">
        <f>'将来負担比率（分子）の構造'!L$45</f>
        <v>4130</v>
      </c>
      <c r="L62" s="163"/>
      <c r="M62" s="163"/>
      <c r="N62" s="163">
        <f>'将来負担比率（分子）の構造'!M$45</f>
        <v>3998</v>
      </c>
      <c r="O62" s="163"/>
      <c r="P62" s="163"/>
    </row>
    <row r="63" spans="1:16" x14ac:dyDescent="0.2">
      <c r="A63" s="163" t="s">
        <v>34</v>
      </c>
      <c r="B63" s="163">
        <f>'将来負担比率（分子）の構造'!I$44</f>
        <v>627</v>
      </c>
      <c r="C63" s="163"/>
      <c r="D63" s="163"/>
      <c r="E63" s="163">
        <f>'将来負担比率（分子）の構造'!J$44</f>
        <v>391</v>
      </c>
      <c r="F63" s="163"/>
      <c r="G63" s="163"/>
      <c r="H63" s="163">
        <f>'将来負担比率（分子）の構造'!K$44</f>
        <v>165</v>
      </c>
      <c r="I63" s="163"/>
      <c r="J63" s="163"/>
      <c r="K63" s="163">
        <f>'将来負担比率（分子）の構造'!L$44</f>
        <v>34</v>
      </c>
      <c r="L63" s="163"/>
      <c r="M63" s="163"/>
      <c r="N63" s="163">
        <f>'将来負担比率（分子）の構造'!M$44</f>
        <v>20</v>
      </c>
      <c r="O63" s="163"/>
      <c r="P63" s="163"/>
    </row>
    <row r="64" spans="1:16" x14ac:dyDescent="0.2">
      <c r="A64" s="163" t="s">
        <v>33</v>
      </c>
      <c r="B64" s="163">
        <f>'将来負担比率（分子）の構造'!I$43</f>
        <v>14912</v>
      </c>
      <c r="C64" s="163"/>
      <c r="D64" s="163"/>
      <c r="E64" s="163">
        <f>'将来負担比率（分子）の構造'!J$43</f>
        <v>15538</v>
      </c>
      <c r="F64" s="163"/>
      <c r="G64" s="163"/>
      <c r="H64" s="163">
        <f>'将来負担比率（分子）の構造'!K$43</f>
        <v>14616</v>
      </c>
      <c r="I64" s="163"/>
      <c r="J64" s="163"/>
      <c r="K64" s="163">
        <f>'将来負担比率（分子）の構造'!L$43</f>
        <v>14557</v>
      </c>
      <c r="L64" s="163"/>
      <c r="M64" s="163"/>
      <c r="N64" s="163">
        <f>'将来負担比率（分子）の構造'!M$43</f>
        <v>14958</v>
      </c>
      <c r="O64" s="163"/>
      <c r="P64" s="163"/>
    </row>
    <row r="65" spans="1:16" x14ac:dyDescent="0.2">
      <c r="A65" s="163" t="s">
        <v>32</v>
      </c>
      <c r="B65" s="163">
        <f>'将来負担比率（分子）の構造'!I$42</f>
        <v>8</v>
      </c>
      <c r="C65" s="163"/>
      <c r="D65" s="163"/>
      <c r="E65" s="163">
        <f>'将来負担比率（分子）の構造'!J$42</f>
        <v>8</v>
      </c>
      <c r="F65" s="163"/>
      <c r="G65" s="163"/>
      <c r="H65" s="163">
        <f>'将来負担比率（分子）の構造'!K$42</f>
        <v>6</v>
      </c>
      <c r="I65" s="163"/>
      <c r="J65" s="163"/>
      <c r="K65" s="163">
        <f>'将来負担比率（分子）の構造'!L$42</f>
        <v>43</v>
      </c>
      <c r="L65" s="163"/>
      <c r="M65" s="163"/>
      <c r="N65" s="163">
        <f>'将来負担比率（分子）の構造'!M$42</f>
        <v>40</v>
      </c>
      <c r="O65" s="163"/>
      <c r="P65" s="163"/>
    </row>
    <row r="66" spans="1:16" x14ac:dyDescent="0.2">
      <c r="A66" s="163" t="s">
        <v>31</v>
      </c>
      <c r="B66" s="163">
        <f>'将来負担比率（分子）の構造'!I$41</f>
        <v>34808</v>
      </c>
      <c r="C66" s="163"/>
      <c r="D66" s="163"/>
      <c r="E66" s="163">
        <f>'将来負担比率（分子）の構造'!J$41</f>
        <v>34417</v>
      </c>
      <c r="F66" s="163"/>
      <c r="G66" s="163"/>
      <c r="H66" s="163">
        <f>'将来負担比率（分子）の構造'!K$41</f>
        <v>32724</v>
      </c>
      <c r="I66" s="163"/>
      <c r="J66" s="163"/>
      <c r="K66" s="163">
        <f>'将来負担比率（分子）の構造'!L$41</f>
        <v>31744</v>
      </c>
      <c r="L66" s="163"/>
      <c r="M66" s="163"/>
      <c r="N66" s="163">
        <f>'将来負担比率（分子）の構造'!M$41</f>
        <v>30506</v>
      </c>
      <c r="O66" s="163"/>
      <c r="P66" s="163"/>
    </row>
    <row r="67" spans="1:16" x14ac:dyDescent="0.2">
      <c r="A67" s="163" t="s">
        <v>71</v>
      </c>
      <c r="B67" s="163" t="e">
        <f>NA()</f>
        <v>#N/A</v>
      </c>
      <c r="C67" s="163">
        <f>IF(ISNUMBER('将来負担比率（分子）の構造'!I$53), IF('将来負担比率（分子）の構造'!I$53 &lt; 0, 0, '将来負担比率（分子）の構造'!I$53), NA())</f>
        <v>25587</v>
      </c>
      <c r="D67" s="163" t="e">
        <f>NA()</f>
        <v>#N/A</v>
      </c>
      <c r="E67" s="163" t="e">
        <f>NA()</f>
        <v>#N/A</v>
      </c>
      <c r="F67" s="163">
        <f>IF(ISNUMBER('将来負担比率（分子）の構造'!J$53), IF('将来負担比率（分子）の構造'!J$53 &lt; 0, 0, '将来負担比率（分子）の構造'!J$53), NA())</f>
        <v>24334</v>
      </c>
      <c r="G67" s="163" t="e">
        <f>NA()</f>
        <v>#N/A</v>
      </c>
      <c r="H67" s="163" t="e">
        <f>NA()</f>
        <v>#N/A</v>
      </c>
      <c r="I67" s="163">
        <f>IF(ISNUMBER('将来負担比率（分子）の構造'!K$53), IF('将来負担比率（分子）の構造'!K$53 &lt; 0, 0, '将来負担比率（分子）の構造'!K$53), NA())</f>
        <v>21207</v>
      </c>
      <c r="J67" s="163" t="e">
        <f>NA()</f>
        <v>#N/A</v>
      </c>
      <c r="K67" s="163" t="e">
        <f>NA()</f>
        <v>#N/A</v>
      </c>
      <c r="L67" s="163">
        <f>IF(ISNUMBER('将来負担比率（分子）の構造'!L$53), IF('将来負担比率（分子）の構造'!L$53 &lt; 0, 0, '将来負担比率（分子）の構造'!L$53), NA())</f>
        <v>19575</v>
      </c>
      <c r="M67" s="163" t="e">
        <f>NA()</f>
        <v>#N/A</v>
      </c>
      <c r="N67" s="163" t="e">
        <f>NA()</f>
        <v>#N/A</v>
      </c>
      <c r="O67" s="163">
        <f>IF(ISNUMBER('将来負担比率（分子）の構造'!M$53), IF('将来負担比率（分子）の構造'!M$53 &lt; 0, 0, '将来負担比率（分子）の構造'!M$53), NA())</f>
        <v>19389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1894</v>
      </c>
      <c r="C72" s="167">
        <f>基金残高に係る経年分析!G55</f>
        <v>2164</v>
      </c>
      <c r="D72" s="167">
        <f>基金残高に係る経年分析!H55</f>
        <v>1884</v>
      </c>
    </row>
    <row r="73" spans="1:16" x14ac:dyDescent="0.2">
      <c r="A73" s="166" t="s">
        <v>74</v>
      </c>
      <c r="B73" s="167">
        <f>基金残高に係る経年分析!F56</f>
        <v>389</v>
      </c>
      <c r="C73" s="167">
        <f>基金残高に係る経年分析!G56</f>
        <v>480</v>
      </c>
      <c r="D73" s="167">
        <f>基金残高に係る経年分析!H56</f>
        <v>606</v>
      </c>
    </row>
    <row r="74" spans="1:16" x14ac:dyDescent="0.2">
      <c r="A74" s="166" t="s">
        <v>75</v>
      </c>
      <c r="B74" s="167">
        <f>基金残高に係る経年分析!F57</f>
        <v>1985</v>
      </c>
      <c r="C74" s="167">
        <f>基金残高に係る経年分析!G57</f>
        <v>2654</v>
      </c>
      <c r="D74" s="167">
        <f>基金残高に係る経年分析!H57</f>
        <v>3078</v>
      </c>
    </row>
  </sheetData>
  <sheetProtection algorithmName="SHA-512" hashValue="x2b5DbwLyS1CekVjxrySDkDVTxUAF7eva49qt1AF3oLeuJp2IvjJih1KQbPOO3L7FvhDIaD3vxat3tndkSefEQ==" saltValue="texeh/5YPHKs1EjIWtrz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8859692</v>
      </c>
      <c r="S5" s="613"/>
      <c r="T5" s="613"/>
      <c r="U5" s="613"/>
      <c r="V5" s="613"/>
      <c r="W5" s="613"/>
      <c r="X5" s="613"/>
      <c r="Y5" s="614"/>
      <c r="Z5" s="615">
        <v>27</v>
      </c>
      <c r="AA5" s="615"/>
      <c r="AB5" s="615"/>
      <c r="AC5" s="615"/>
      <c r="AD5" s="616">
        <v>8859692</v>
      </c>
      <c r="AE5" s="616"/>
      <c r="AF5" s="616"/>
      <c r="AG5" s="616"/>
      <c r="AH5" s="616"/>
      <c r="AI5" s="616"/>
      <c r="AJ5" s="616"/>
      <c r="AK5" s="616"/>
      <c r="AL5" s="617">
        <v>49.5</v>
      </c>
      <c r="AM5" s="618"/>
      <c r="AN5" s="618"/>
      <c r="AO5" s="619"/>
      <c r="AP5" s="609" t="s">
        <v>216</v>
      </c>
      <c r="AQ5" s="610"/>
      <c r="AR5" s="610"/>
      <c r="AS5" s="610"/>
      <c r="AT5" s="610"/>
      <c r="AU5" s="610"/>
      <c r="AV5" s="610"/>
      <c r="AW5" s="610"/>
      <c r="AX5" s="610"/>
      <c r="AY5" s="610"/>
      <c r="AZ5" s="610"/>
      <c r="BA5" s="610"/>
      <c r="BB5" s="610"/>
      <c r="BC5" s="610"/>
      <c r="BD5" s="610"/>
      <c r="BE5" s="610"/>
      <c r="BF5" s="611"/>
      <c r="BG5" s="623">
        <v>8859692</v>
      </c>
      <c r="BH5" s="624"/>
      <c r="BI5" s="624"/>
      <c r="BJ5" s="624"/>
      <c r="BK5" s="624"/>
      <c r="BL5" s="624"/>
      <c r="BM5" s="624"/>
      <c r="BN5" s="625"/>
      <c r="BO5" s="626">
        <v>100</v>
      </c>
      <c r="BP5" s="626"/>
      <c r="BQ5" s="626"/>
      <c r="BR5" s="626"/>
      <c r="BS5" s="627">
        <v>146532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285405</v>
      </c>
      <c r="S6" s="624"/>
      <c r="T6" s="624"/>
      <c r="U6" s="624"/>
      <c r="V6" s="624"/>
      <c r="W6" s="624"/>
      <c r="X6" s="624"/>
      <c r="Y6" s="625"/>
      <c r="Z6" s="626">
        <v>0.9</v>
      </c>
      <c r="AA6" s="626"/>
      <c r="AB6" s="626"/>
      <c r="AC6" s="626"/>
      <c r="AD6" s="627">
        <v>285405</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8859692</v>
      </c>
      <c r="BH6" s="624"/>
      <c r="BI6" s="624"/>
      <c r="BJ6" s="624"/>
      <c r="BK6" s="624"/>
      <c r="BL6" s="624"/>
      <c r="BM6" s="624"/>
      <c r="BN6" s="625"/>
      <c r="BO6" s="626">
        <v>100</v>
      </c>
      <c r="BP6" s="626"/>
      <c r="BQ6" s="626"/>
      <c r="BR6" s="626"/>
      <c r="BS6" s="627">
        <v>146532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219565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219166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4615</v>
      </c>
      <c r="S7" s="624"/>
      <c r="T7" s="624"/>
      <c r="U7" s="624"/>
      <c r="V7" s="624"/>
      <c r="W7" s="624"/>
      <c r="X7" s="624"/>
      <c r="Y7" s="625"/>
      <c r="Z7" s="626">
        <v>0</v>
      </c>
      <c r="AA7" s="626"/>
      <c r="AB7" s="626"/>
      <c r="AC7" s="626"/>
      <c r="AD7" s="627">
        <v>4615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4126293</v>
      </c>
      <c r="BH7" s="624"/>
      <c r="BI7" s="624"/>
      <c r="BJ7" s="624"/>
      <c r="BK7" s="624"/>
      <c r="BL7" s="624"/>
      <c r="BM7" s="624"/>
      <c r="BN7" s="625"/>
      <c r="BO7" s="626">
        <v>46.6</v>
      </c>
      <c r="BP7" s="626"/>
      <c r="BQ7" s="626"/>
      <c r="BR7" s="626"/>
      <c r="BS7" s="627">
        <v>146532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4522571</v>
      </c>
      <c r="CS7" s="624"/>
      <c r="CT7" s="624"/>
      <c r="CU7" s="624"/>
      <c r="CV7" s="624"/>
      <c r="CW7" s="624"/>
      <c r="CX7" s="624"/>
      <c r="CY7" s="625"/>
      <c r="CZ7" s="626">
        <v>14</v>
      </c>
      <c r="DA7" s="626"/>
      <c r="DB7" s="626"/>
      <c r="DC7" s="626"/>
      <c r="DD7" s="632">
        <v>368582</v>
      </c>
      <c r="DE7" s="624"/>
      <c r="DF7" s="624"/>
      <c r="DG7" s="624"/>
      <c r="DH7" s="624"/>
      <c r="DI7" s="624"/>
      <c r="DJ7" s="624"/>
      <c r="DK7" s="624"/>
      <c r="DL7" s="624"/>
      <c r="DM7" s="624"/>
      <c r="DN7" s="624"/>
      <c r="DO7" s="624"/>
      <c r="DP7" s="625"/>
      <c r="DQ7" s="632">
        <v>2623479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107851</v>
      </c>
      <c r="S8" s="624"/>
      <c r="T8" s="624"/>
      <c r="U8" s="624"/>
      <c r="V8" s="624"/>
      <c r="W8" s="624"/>
      <c r="X8" s="624"/>
      <c r="Y8" s="625"/>
      <c r="Z8" s="626">
        <v>0.3</v>
      </c>
      <c r="AA8" s="626"/>
      <c r="AB8" s="626"/>
      <c r="AC8" s="626"/>
      <c r="AD8" s="627">
        <v>107851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121085</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14616100</v>
      </c>
      <c r="CS8" s="624"/>
      <c r="CT8" s="624"/>
      <c r="CU8" s="624"/>
      <c r="CV8" s="624"/>
      <c r="CW8" s="624"/>
      <c r="CX8" s="624"/>
      <c r="CY8" s="625"/>
      <c r="CZ8" s="626">
        <v>45.3</v>
      </c>
      <c r="DA8" s="626"/>
      <c r="DB8" s="626"/>
      <c r="DC8" s="626"/>
      <c r="DD8" s="632">
        <v>440251</v>
      </c>
      <c r="DE8" s="624"/>
      <c r="DF8" s="624"/>
      <c r="DG8" s="624"/>
      <c r="DH8" s="624"/>
      <c r="DI8" s="624"/>
      <c r="DJ8" s="624"/>
      <c r="DK8" s="624"/>
      <c r="DL8" s="624"/>
      <c r="DM8" s="624"/>
      <c r="DN8" s="624"/>
      <c r="DO8" s="624"/>
      <c r="DP8" s="625"/>
      <c r="DQ8" s="632">
        <v>7405808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149027</v>
      </c>
      <c r="S9" s="624"/>
      <c r="T9" s="624"/>
      <c r="U9" s="624"/>
      <c r="V9" s="624"/>
      <c r="W9" s="624"/>
      <c r="X9" s="624"/>
      <c r="Y9" s="625"/>
      <c r="Z9" s="626">
        <v>0.5</v>
      </c>
      <c r="AA9" s="626"/>
      <c r="AB9" s="626"/>
      <c r="AC9" s="626"/>
      <c r="AD9" s="627">
        <v>149027</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3300021</v>
      </c>
      <c r="BH9" s="624"/>
      <c r="BI9" s="624"/>
      <c r="BJ9" s="624"/>
      <c r="BK9" s="624"/>
      <c r="BL9" s="624"/>
      <c r="BM9" s="624"/>
      <c r="BN9" s="625"/>
      <c r="BO9" s="626">
        <v>37.200000000000003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3750516</v>
      </c>
      <c r="CS9" s="624"/>
      <c r="CT9" s="624"/>
      <c r="CU9" s="624"/>
      <c r="CV9" s="624"/>
      <c r="CW9" s="624"/>
      <c r="CX9" s="624"/>
      <c r="CY9" s="625"/>
      <c r="CZ9" s="626">
        <v>11.6</v>
      </c>
      <c r="DA9" s="626"/>
      <c r="DB9" s="626"/>
      <c r="DC9" s="626"/>
      <c r="DD9" s="632">
        <v>1253</v>
      </c>
      <c r="DE9" s="624"/>
      <c r="DF9" s="624"/>
      <c r="DG9" s="624"/>
      <c r="DH9" s="624"/>
      <c r="DI9" s="624"/>
      <c r="DJ9" s="624"/>
      <c r="DK9" s="624"/>
      <c r="DL9" s="624"/>
      <c r="DM9" s="624"/>
      <c r="DN9" s="624"/>
      <c r="DO9" s="624"/>
      <c r="DP9" s="625"/>
      <c r="DQ9" s="632">
        <v>3113814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192111</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23947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23947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1878413</v>
      </c>
      <c r="S11" s="624"/>
      <c r="T11" s="624"/>
      <c r="U11" s="624"/>
      <c r="V11" s="624"/>
      <c r="W11" s="624"/>
      <c r="X11" s="624"/>
      <c r="Y11" s="625"/>
      <c r="Z11" s="628">
        <v>5.7</v>
      </c>
      <c r="AA11" s="629"/>
      <c r="AB11" s="629"/>
      <c r="AC11" s="635"/>
      <c r="AD11" s="632">
        <v>1878413</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513076</v>
      </c>
      <c r="BH11" s="624"/>
      <c r="BI11" s="624"/>
      <c r="BJ11" s="624"/>
      <c r="BK11" s="624"/>
      <c r="BL11" s="624"/>
      <c r="BM11" s="624"/>
      <c r="BN11" s="625"/>
      <c r="BO11" s="626">
        <v>5.8</v>
      </c>
      <c r="BP11" s="626"/>
      <c r="BQ11" s="626"/>
      <c r="BR11" s="626"/>
      <c r="BS11" s="627">
        <v>146532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379923</v>
      </c>
      <c r="CS11" s="624"/>
      <c r="CT11" s="624"/>
      <c r="CU11" s="624"/>
      <c r="CV11" s="624"/>
      <c r="CW11" s="624"/>
      <c r="CX11" s="624"/>
      <c r="CY11" s="625"/>
      <c r="CZ11" s="626">
        <v>1.2</v>
      </c>
      <c r="DA11" s="626"/>
      <c r="DB11" s="626"/>
      <c r="DC11" s="626"/>
      <c r="DD11" s="632">
        <v>94930</v>
      </c>
      <c r="DE11" s="624"/>
      <c r="DF11" s="624"/>
      <c r="DG11" s="624"/>
      <c r="DH11" s="624"/>
      <c r="DI11" s="624"/>
      <c r="DJ11" s="624"/>
      <c r="DK11" s="624"/>
      <c r="DL11" s="624"/>
      <c r="DM11" s="624"/>
      <c r="DN11" s="624"/>
      <c r="DO11" s="624"/>
      <c r="DP11" s="625"/>
      <c r="DQ11" s="632">
        <v>197853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46595</v>
      </c>
      <c r="S12" s="624"/>
      <c r="T12" s="624"/>
      <c r="U12" s="624"/>
      <c r="V12" s="624"/>
      <c r="W12" s="624"/>
      <c r="X12" s="624"/>
      <c r="Y12" s="625"/>
      <c r="Z12" s="626">
        <v>0.1</v>
      </c>
      <c r="AA12" s="626"/>
      <c r="AB12" s="626"/>
      <c r="AC12" s="626"/>
      <c r="AD12" s="627">
        <v>46595</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3982177</v>
      </c>
      <c r="BH12" s="624"/>
      <c r="BI12" s="624"/>
      <c r="BJ12" s="624"/>
      <c r="BK12" s="624"/>
      <c r="BL12" s="624"/>
      <c r="BM12" s="624"/>
      <c r="BN12" s="625"/>
      <c r="BO12" s="626">
        <v>44.9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226095</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195775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3980912</v>
      </c>
      <c r="BH13" s="624"/>
      <c r="BI13" s="624"/>
      <c r="BJ13" s="624"/>
      <c r="BK13" s="624"/>
      <c r="BL13" s="624"/>
      <c r="BM13" s="624"/>
      <c r="BN13" s="625"/>
      <c r="BO13" s="626">
        <v>44.9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2057536</v>
      </c>
      <c r="CS13" s="624"/>
      <c r="CT13" s="624"/>
      <c r="CU13" s="624"/>
      <c r="CV13" s="624"/>
      <c r="CW13" s="624"/>
      <c r="CX13" s="624"/>
      <c r="CY13" s="625"/>
      <c r="CZ13" s="626">
        <v>6.4</v>
      </c>
      <c r="DA13" s="626"/>
      <c r="DB13" s="626"/>
      <c r="DC13" s="626"/>
      <c r="DD13" s="632">
        <v>499405</v>
      </c>
      <c r="DE13" s="624"/>
      <c r="DF13" s="624"/>
      <c r="DG13" s="624"/>
      <c r="DH13" s="624"/>
      <c r="DI13" s="624"/>
      <c r="DJ13" s="624"/>
      <c r="DK13" s="624"/>
      <c r="DL13" s="624"/>
      <c r="DM13" s="624"/>
      <c r="DN13" s="624"/>
      <c r="DO13" s="624"/>
      <c r="DP13" s="625"/>
      <c r="DQ13" s="632">
        <v>1518986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285437</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1322775</v>
      </c>
      <c r="CS14" s="624"/>
      <c r="CT14" s="624"/>
      <c r="CU14" s="624"/>
      <c r="CV14" s="624"/>
      <c r="CW14" s="624"/>
      <c r="CX14" s="624"/>
      <c r="CY14" s="625"/>
      <c r="CZ14" s="626">
        <v>4.0999999999999996</v>
      </c>
      <c r="DA14" s="626"/>
      <c r="DB14" s="626"/>
      <c r="DC14" s="626"/>
      <c r="DD14" s="632">
        <v>131667</v>
      </c>
      <c r="DE14" s="624"/>
      <c r="DF14" s="624"/>
      <c r="DG14" s="624"/>
      <c r="DH14" s="624"/>
      <c r="DI14" s="624"/>
      <c r="DJ14" s="624"/>
      <c r="DK14" s="624"/>
      <c r="DL14" s="624"/>
      <c r="DM14" s="624"/>
      <c r="DN14" s="624"/>
      <c r="DO14" s="624"/>
      <c r="DP14" s="625"/>
      <c r="DQ14" s="632">
        <v>1177039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47473</v>
      </c>
      <c r="S15" s="624"/>
      <c r="T15" s="624"/>
      <c r="U15" s="624"/>
      <c r="V15" s="624"/>
      <c r="W15" s="624"/>
      <c r="X15" s="624"/>
      <c r="Y15" s="625"/>
      <c r="Z15" s="626">
        <v>0.1</v>
      </c>
      <c r="AA15" s="626"/>
      <c r="AB15" s="626"/>
      <c r="AC15" s="626"/>
      <c r="AD15" s="627">
        <v>47473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465785</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1971526</v>
      </c>
      <c r="CS15" s="624"/>
      <c r="CT15" s="624"/>
      <c r="CU15" s="624"/>
      <c r="CV15" s="624"/>
      <c r="CW15" s="624"/>
      <c r="CX15" s="624"/>
      <c r="CY15" s="625"/>
      <c r="CZ15" s="626">
        <v>6.1</v>
      </c>
      <c r="DA15" s="626"/>
      <c r="DB15" s="626"/>
      <c r="DC15" s="626"/>
      <c r="DD15" s="632">
        <v>348281</v>
      </c>
      <c r="DE15" s="624"/>
      <c r="DF15" s="624"/>
      <c r="DG15" s="624"/>
      <c r="DH15" s="624"/>
      <c r="DI15" s="624"/>
      <c r="DJ15" s="624"/>
      <c r="DK15" s="624"/>
      <c r="DL15" s="624"/>
      <c r="DM15" s="624"/>
      <c r="DN15" s="624"/>
      <c r="DO15" s="624"/>
      <c r="DP15" s="625"/>
      <c r="DQ15" s="632">
        <v>1587032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180243</v>
      </c>
      <c r="S16" s="624"/>
      <c r="T16" s="624"/>
      <c r="U16" s="624"/>
      <c r="V16" s="624"/>
      <c r="W16" s="624"/>
      <c r="X16" s="624"/>
      <c r="Y16" s="625"/>
      <c r="Z16" s="626">
        <v>0.6</v>
      </c>
      <c r="AA16" s="626"/>
      <c r="AB16" s="626"/>
      <c r="AC16" s="626"/>
      <c r="AD16" s="627">
        <v>180243</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89850</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18075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424443</v>
      </c>
      <c r="S17" s="624"/>
      <c r="T17" s="624"/>
      <c r="U17" s="624"/>
      <c r="V17" s="624"/>
      <c r="W17" s="624"/>
      <c r="X17" s="624"/>
      <c r="Y17" s="625"/>
      <c r="Z17" s="626">
        <v>1.3</v>
      </c>
      <c r="AA17" s="626"/>
      <c r="AB17" s="626"/>
      <c r="AC17" s="626"/>
      <c r="AD17" s="627">
        <v>424443</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3095926</v>
      </c>
      <c r="CS17" s="624"/>
      <c r="CT17" s="624"/>
      <c r="CU17" s="624"/>
      <c r="CV17" s="624"/>
      <c r="CW17" s="624"/>
      <c r="CX17" s="624"/>
      <c r="CY17" s="625"/>
      <c r="CZ17" s="626">
        <v>9.6</v>
      </c>
      <c r="DA17" s="626"/>
      <c r="DB17" s="626"/>
      <c r="DC17" s="626"/>
      <c r="DD17" s="632" t="s">
        <v>122</v>
      </c>
      <c r="DE17" s="624"/>
      <c r="DF17" s="624"/>
      <c r="DG17" s="624"/>
      <c r="DH17" s="624"/>
      <c r="DI17" s="624"/>
      <c r="DJ17" s="624"/>
      <c r="DK17" s="624"/>
      <c r="DL17" s="624"/>
      <c r="DM17" s="624"/>
      <c r="DN17" s="624"/>
      <c r="DO17" s="624"/>
      <c r="DP17" s="625"/>
      <c r="DQ17" s="632">
        <v>3081906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73692</v>
      </c>
      <c r="S18" s="624"/>
      <c r="T18" s="624"/>
      <c r="U18" s="624"/>
      <c r="V18" s="624"/>
      <c r="W18" s="624"/>
      <c r="X18" s="624"/>
      <c r="Y18" s="625"/>
      <c r="Z18" s="626">
        <v>0.2</v>
      </c>
      <c r="AA18" s="626"/>
      <c r="AB18" s="626"/>
      <c r="AC18" s="626"/>
      <c r="AD18" s="627">
        <v>73692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336944</v>
      </c>
      <c r="S19" s="624"/>
      <c r="T19" s="624"/>
      <c r="U19" s="624"/>
      <c r="V19" s="624"/>
      <c r="W19" s="624"/>
      <c r="X19" s="624"/>
      <c r="Y19" s="625"/>
      <c r="Z19" s="626">
        <v>1</v>
      </c>
      <c r="AA19" s="626"/>
      <c r="AB19" s="626"/>
      <c r="AC19" s="626"/>
      <c r="AD19" s="627">
        <v>336944</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13807</v>
      </c>
      <c r="S20" s="624"/>
      <c r="T20" s="624"/>
      <c r="U20" s="624"/>
      <c r="V20" s="624"/>
      <c r="W20" s="624"/>
      <c r="X20" s="624"/>
      <c r="Y20" s="625"/>
      <c r="Z20" s="626">
        <v>0</v>
      </c>
      <c r="AA20" s="626"/>
      <c r="AB20" s="626"/>
      <c r="AC20" s="626"/>
      <c r="AD20" s="627">
        <v>13807</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32276330</v>
      </c>
      <c r="CS20" s="624"/>
      <c r="CT20" s="624"/>
      <c r="CU20" s="624"/>
      <c r="CV20" s="624"/>
      <c r="CW20" s="624"/>
      <c r="CX20" s="624"/>
      <c r="CY20" s="625"/>
      <c r="CZ20" s="626">
        <v>100</v>
      </c>
      <c r="DA20" s="626"/>
      <c r="DB20" s="626"/>
      <c r="DC20" s="626"/>
      <c r="DD20" s="632">
        <v>1884369</v>
      </c>
      <c r="DE20" s="624"/>
      <c r="DF20" s="624"/>
      <c r="DG20" s="624"/>
      <c r="DH20" s="624"/>
      <c r="DI20" s="624"/>
      <c r="DJ20" s="624"/>
      <c r="DK20" s="624"/>
      <c r="DL20" s="624"/>
      <c r="DM20" s="624"/>
      <c r="DN20" s="624"/>
      <c r="DO20" s="624"/>
      <c r="DP20" s="625"/>
      <c r="DQ20" s="632">
        <v>21162880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6751376</v>
      </c>
      <c r="S21" s="624"/>
      <c r="T21" s="624"/>
      <c r="U21" s="624"/>
      <c r="V21" s="624"/>
      <c r="W21" s="624"/>
      <c r="X21" s="624"/>
      <c r="Y21" s="625"/>
      <c r="Z21" s="626">
        <v>20.6</v>
      </c>
      <c r="AA21" s="626"/>
      <c r="AB21" s="626"/>
      <c r="AC21" s="626"/>
      <c r="AD21" s="627">
        <v>5720099</v>
      </c>
      <c r="AE21" s="627"/>
      <c r="AF21" s="627"/>
      <c r="AG21" s="627"/>
      <c r="AH21" s="627"/>
      <c r="AI21" s="627"/>
      <c r="AJ21" s="627"/>
      <c r="AK21" s="627"/>
      <c r="AL21" s="628">
        <v>31.9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5720099</v>
      </c>
      <c r="S22" s="624"/>
      <c r="T22" s="624"/>
      <c r="U22" s="624"/>
      <c r="V22" s="624"/>
      <c r="W22" s="624"/>
      <c r="X22" s="624"/>
      <c r="Y22" s="625"/>
      <c r="Z22" s="626">
        <v>17.5</v>
      </c>
      <c r="AA22" s="626"/>
      <c r="AB22" s="626"/>
      <c r="AC22" s="626"/>
      <c r="AD22" s="627">
        <v>5720099</v>
      </c>
      <c r="AE22" s="627"/>
      <c r="AF22" s="627"/>
      <c r="AG22" s="627"/>
      <c r="AH22" s="627"/>
      <c r="AI22" s="627"/>
      <c r="AJ22" s="627"/>
      <c r="AK22" s="627"/>
      <c r="AL22" s="628">
        <v>31.9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1031277</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17714409</v>
      </c>
      <c r="CS24" s="613"/>
      <c r="CT24" s="613"/>
      <c r="CU24" s="613"/>
      <c r="CV24" s="613"/>
      <c r="CW24" s="613"/>
      <c r="CX24" s="613"/>
      <c r="CY24" s="614"/>
      <c r="CZ24" s="617">
        <v>54.9</v>
      </c>
      <c r="DA24" s="618"/>
      <c r="DB24" s="618"/>
      <c r="DC24" s="634"/>
      <c r="DD24" s="658">
        <v>11527220</v>
      </c>
      <c r="DE24" s="613"/>
      <c r="DF24" s="613"/>
      <c r="DG24" s="613"/>
      <c r="DH24" s="613"/>
      <c r="DI24" s="613"/>
      <c r="DJ24" s="613"/>
      <c r="DK24" s="614"/>
      <c r="DL24" s="658">
        <v>10453716</v>
      </c>
      <c r="DM24" s="613"/>
      <c r="DN24" s="613"/>
      <c r="DO24" s="613"/>
      <c r="DP24" s="613"/>
      <c r="DQ24" s="613"/>
      <c r="DR24" s="613"/>
      <c r="DS24" s="613"/>
      <c r="DT24" s="613"/>
      <c r="DU24" s="613"/>
      <c r="DV24" s="614"/>
      <c r="DW24" s="617">
        <v>58.1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18735133</v>
      </c>
      <c r="S25" s="624"/>
      <c r="T25" s="624"/>
      <c r="U25" s="624"/>
      <c r="V25" s="624"/>
      <c r="W25" s="624"/>
      <c r="X25" s="624"/>
      <c r="Y25" s="625"/>
      <c r="Z25" s="626">
        <v>57.2</v>
      </c>
      <c r="AA25" s="626"/>
      <c r="AB25" s="626"/>
      <c r="AC25" s="626"/>
      <c r="AD25" s="627">
        <v>17703856</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5369432</v>
      </c>
      <c r="CS25" s="655"/>
      <c r="CT25" s="655"/>
      <c r="CU25" s="655"/>
      <c r="CV25" s="655"/>
      <c r="CW25" s="655"/>
      <c r="CX25" s="655"/>
      <c r="CY25" s="656"/>
      <c r="CZ25" s="628">
        <v>16.600000000000001</v>
      </c>
      <c r="DA25" s="653"/>
      <c r="DB25" s="653"/>
      <c r="DC25" s="657"/>
      <c r="DD25" s="632">
        <v>4839302</v>
      </c>
      <c r="DE25" s="655"/>
      <c r="DF25" s="655"/>
      <c r="DG25" s="655"/>
      <c r="DH25" s="655"/>
      <c r="DI25" s="655"/>
      <c r="DJ25" s="655"/>
      <c r="DK25" s="656"/>
      <c r="DL25" s="632">
        <v>4727895</v>
      </c>
      <c r="DM25" s="655"/>
      <c r="DN25" s="655"/>
      <c r="DO25" s="655"/>
      <c r="DP25" s="655"/>
      <c r="DQ25" s="655"/>
      <c r="DR25" s="655"/>
      <c r="DS25" s="655"/>
      <c r="DT25" s="655"/>
      <c r="DU25" s="655"/>
      <c r="DV25" s="656"/>
      <c r="DW25" s="628">
        <v>26.3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5468</v>
      </c>
      <c r="S26" s="624"/>
      <c r="T26" s="624"/>
      <c r="U26" s="624"/>
      <c r="V26" s="624"/>
      <c r="W26" s="624"/>
      <c r="X26" s="624"/>
      <c r="Y26" s="625"/>
      <c r="Z26" s="626">
        <v>0</v>
      </c>
      <c r="AA26" s="626"/>
      <c r="AB26" s="626"/>
      <c r="AC26" s="626"/>
      <c r="AD26" s="627">
        <v>5468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3340402</v>
      </c>
      <c r="CS26" s="624"/>
      <c r="CT26" s="624"/>
      <c r="CU26" s="624"/>
      <c r="CV26" s="624"/>
      <c r="CW26" s="624"/>
      <c r="CX26" s="624"/>
      <c r="CY26" s="625"/>
      <c r="CZ26" s="628">
        <v>10.3</v>
      </c>
      <c r="DA26" s="653"/>
      <c r="DB26" s="653"/>
      <c r="DC26" s="657"/>
      <c r="DD26" s="632">
        <v>3154089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87957</v>
      </c>
      <c r="S27" s="624"/>
      <c r="T27" s="624"/>
      <c r="U27" s="624"/>
      <c r="V27" s="624"/>
      <c r="W27" s="624"/>
      <c r="X27" s="624"/>
      <c r="Y27" s="625"/>
      <c r="Z27" s="626">
        <v>0.3</v>
      </c>
      <c r="AA27" s="626"/>
      <c r="AB27" s="626"/>
      <c r="AC27" s="626"/>
      <c r="AD27" s="627">
        <v>1</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8859692</v>
      </c>
      <c r="BH27" s="624"/>
      <c r="BI27" s="624"/>
      <c r="BJ27" s="624"/>
      <c r="BK27" s="624"/>
      <c r="BL27" s="624"/>
      <c r="BM27" s="624"/>
      <c r="BN27" s="625"/>
      <c r="BO27" s="626">
        <v>100</v>
      </c>
      <c r="BP27" s="626"/>
      <c r="BQ27" s="626"/>
      <c r="BR27" s="626"/>
      <c r="BS27" s="627">
        <v>146532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9249051</v>
      </c>
      <c r="CS27" s="655"/>
      <c r="CT27" s="655"/>
      <c r="CU27" s="655"/>
      <c r="CV27" s="655"/>
      <c r="CW27" s="655"/>
      <c r="CX27" s="655"/>
      <c r="CY27" s="656"/>
      <c r="CZ27" s="628">
        <v>28.7</v>
      </c>
      <c r="DA27" s="653"/>
      <c r="DB27" s="653"/>
      <c r="DC27" s="657"/>
      <c r="DD27" s="632">
        <v>3606012</v>
      </c>
      <c r="DE27" s="655"/>
      <c r="DF27" s="655"/>
      <c r="DG27" s="655"/>
      <c r="DH27" s="655"/>
      <c r="DI27" s="655"/>
      <c r="DJ27" s="655"/>
      <c r="DK27" s="656"/>
      <c r="DL27" s="632">
        <v>2643915</v>
      </c>
      <c r="DM27" s="655"/>
      <c r="DN27" s="655"/>
      <c r="DO27" s="655"/>
      <c r="DP27" s="655"/>
      <c r="DQ27" s="655"/>
      <c r="DR27" s="655"/>
      <c r="DS27" s="655"/>
      <c r="DT27" s="655"/>
      <c r="DU27" s="655"/>
      <c r="DV27" s="656"/>
      <c r="DW27" s="628">
        <v>14.7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172781</v>
      </c>
      <c r="S28" s="624"/>
      <c r="T28" s="624"/>
      <c r="U28" s="624"/>
      <c r="V28" s="624"/>
      <c r="W28" s="624"/>
      <c r="X28" s="624"/>
      <c r="Y28" s="625"/>
      <c r="Z28" s="626">
        <v>0.5</v>
      </c>
      <c r="AA28" s="626"/>
      <c r="AB28" s="626"/>
      <c r="AC28" s="626"/>
      <c r="AD28" s="627">
        <v>77348</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3095926</v>
      </c>
      <c r="CS28" s="624"/>
      <c r="CT28" s="624"/>
      <c r="CU28" s="624"/>
      <c r="CV28" s="624"/>
      <c r="CW28" s="624"/>
      <c r="CX28" s="624"/>
      <c r="CY28" s="625"/>
      <c r="CZ28" s="628">
        <v>9.6</v>
      </c>
      <c r="DA28" s="653"/>
      <c r="DB28" s="653"/>
      <c r="DC28" s="657"/>
      <c r="DD28" s="632">
        <v>3081906</v>
      </c>
      <c r="DE28" s="624"/>
      <c r="DF28" s="624"/>
      <c r="DG28" s="624"/>
      <c r="DH28" s="624"/>
      <c r="DI28" s="624"/>
      <c r="DJ28" s="624"/>
      <c r="DK28" s="625"/>
      <c r="DL28" s="632">
        <v>3081906</v>
      </c>
      <c r="DM28" s="624"/>
      <c r="DN28" s="624"/>
      <c r="DO28" s="624"/>
      <c r="DP28" s="624"/>
      <c r="DQ28" s="624"/>
      <c r="DR28" s="624"/>
      <c r="DS28" s="624"/>
      <c r="DT28" s="624"/>
      <c r="DU28" s="624"/>
      <c r="DV28" s="625"/>
      <c r="DW28" s="628">
        <v>17.100000000000001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43182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3095926</v>
      </c>
      <c r="CS29" s="655"/>
      <c r="CT29" s="655"/>
      <c r="CU29" s="655"/>
      <c r="CV29" s="655"/>
      <c r="CW29" s="655"/>
      <c r="CX29" s="655"/>
      <c r="CY29" s="656"/>
      <c r="CZ29" s="628">
        <v>9.6</v>
      </c>
      <c r="DA29" s="653"/>
      <c r="DB29" s="653"/>
      <c r="DC29" s="657"/>
      <c r="DD29" s="632">
        <v>3081906</v>
      </c>
      <c r="DE29" s="655"/>
      <c r="DF29" s="655"/>
      <c r="DG29" s="655"/>
      <c r="DH29" s="655"/>
      <c r="DI29" s="655"/>
      <c r="DJ29" s="655"/>
      <c r="DK29" s="656"/>
      <c r="DL29" s="632">
        <v>3081906</v>
      </c>
      <c r="DM29" s="655"/>
      <c r="DN29" s="655"/>
      <c r="DO29" s="655"/>
      <c r="DP29" s="655"/>
      <c r="DQ29" s="655"/>
      <c r="DR29" s="655"/>
      <c r="DS29" s="655"/>
      <c r="DT29" s="655"/>
      <c r="DU29" s="655"/>
      <c r="DV29" s="656"/>
      <c r="DW29" s="628">
        <v>17.100000000000001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6239647</v>
      </c>
      <c r="S30" s="624"/>
      <c r="T30" s="624"/>
      <c r="U30" s="624"/>
      <c r="V30" s="624"/>
      <c r="W30" s="624"/>
      <c r="X30" s="624"/>
      <c r="Y30" s="625"/>
      <c r="Z30" s="626">
        <v>19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2974334</v>
      </c>
      <c r="CS30" s="624"/>
      <c r="CT30" s="624"/>
      <c r="CU30" s="624"/>
      <c r="CV30" s="624"/>
      <c r="CW30" s="624"/>
      <c r="CX30" s="624"/>
      <c r="CY30" s="625"/>
      <c r="CZ30" s="628">
        <v>9.1999999999999993</v>
      </c>
      <c r="DA30" s="653"/>
      <c r="DB30" s="653"/>
      <c r="DC30" s="657"/>
      <c r="DD30" s="632">
        <v>2960577</v>
      </c>
      <c r="DE30" s="624"/>
      <c r="DF30" s="624"/>
      <c r="DG30" s="624"/>
      <c r="DH30" s="624"/>
      <c r="DI30" s="624"/>
      <c r="DJ30" s="624"/>
      <c r="DK30" s="625"/>
      <c r="DL30" s="632">
        <v>2960577</v>
      </c>
      <c r="DM30" s="624"/>
      <c r="DN30" s="624"/>
      <c r="DO30" s="624"/>
      <c r="DP30" s="624"/>
      <c r="DQ30" s="624"/>
      <c r="DR30" s="624"/>
      <c r="DS30" s="624"/>
      <c r="DT30" s="624"/>
      <c r="DU30" s="624"/>
      <c r="DV30" s="625"/>
      <c r="DW30" s="628">
        <v>16.5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97.3</v>
      </c>
      <c r="BN31" s="667"/>
      <c r="BO31" s="667"/>
      <c r="BP31" s="667"/>
      <c r="BQ31" s="668"/>
      <c r="BR31" s="679">
        <v>99.2</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121592</v>
      </c>
      <c r="CS31" s="655"/>
      <c r="CT31" s="655"/>
      <c r="CU31" s="655"/>
      <c r="CV31" s="655"/>
      <c r="CW31" s="655"/>
      <c r="CX31" s="655"/>
      <c r="CY31" s="656"/>
      <c r="CZ31" s="628">
        <v>0.4</v>
      </c>
      <c r="DA31" s="653"/>
      <c r="DB31" s="653"/>
      <c r="DC31" s="657"/>
      <c r="DD31" s="632">
        <v>121329</v>
      </c>
      <c r="DE31" s="655"/>
      <c r="DF31" s="655"/>
      <c r="DG31" s="655"/>
      <c r="DH31" s="655"/>
      <c r="DI31" s="655"/>
      <c r="DJ31" s="655"/>
      <c r="DK31" s="656"/>
      <c r="DL31" s="632">
        <v>121329</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2528240</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97.6</v>
      </c>
      <c r="BN32" s="655"/>
      <c r="BO32" s="655"/>
      <c r="BP32" s="655"/>
      <c r="BQ32" s="678"/>
      <c r="BR32" s="680">
        <v>99.1</v>
      </c>
      <c r="BS32" s="655"/>
      <c r="BT32" s="655"/>
      <c r="BU32" s="655"/>
      <c r="BV32" s="655"/>
      <c r="BW32" s="655"/>
      <c r="BX32" s="629">
        <v>97.8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112717</v>
      </c>
      <c r="S33" s="624"/>
      <c r="T33" s="624"/>
      <c r="U33" s="624"/>
      <c r="V33" s="624"/>
      <c r="W33" s="624"/>
      <c r="X33" s="624"/>
      <c r="Y33" s="625"/>
      <c r="Z33" s="626">
        <v>0.3</v>
      </c>
      <c r="AA33" s="626"/>
      <c r="AB33" s="626"/>
      <c r="AC33" s="626"/>
      <c r="AD33" s="627">
        <v>90680</v>
      </c>
      <c r="AE33" s="627"/>
      <c r="AF33" s="627"/>
      <c r="AG33" s="627"/>
      <c r="AH33" s="627"/>
      <c r="AI33" s="627"/>
      <c r="AJ33" s="627"/>
      <c r="AK33" s="627"/>
      <c r="AL33" s="628">
        <v>0.5</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96.8</v>
      </c>
      <c r="BN33" s="682"/>
      <c r="BO33" s="682"/>
      <c r="BP33" s="682"/>
      <c r="BQ33" s="684"/>
      <c r="BR33" s="681">
        <v>99.3</v>
      </c>
      <c r="BS33" s="682"/>
      <c r="BT33" s="682"/>
      <c r="BU33" s="682"/>
      <c r="BV33" s="682"/>
      <c r="BW33" s="682"/>
      <c r="BX33" s="683">
        <v>97.3</v>
      </c>
      <c r="BY33" s="682"/>
      <c r="BZ33" s="682"/>
      <c r="CA33" s="682"/>
      <c r="CB33" s="684"/>
      <c r="CD33" s="620" t="s">
        <v>307</v>
      </c>
      <c r="CE33" s="621"/>
      <c r="CF33" s="621"/>
      <c r="CG33" s="621"/>
      <c r="CH33" s="621"/>
      <c r="CI33" s="621"/>
      <c r="CJ33" s="621"/>
      <c r="CK33" s="621"/>
      <c r="CL33" s="621"/>
      <c r="CM33" s="621"/>
      <c r="CN33" s="621"/>
      <c r="CO33" s="621"/>
      <c r="CP33" s="621"/>
      <c r="CQ33" s="622"/>
      <c r="CR33" s="623">
        <v>12587702</v>
      </c>
      <c r="CS33" s="655"/>
      <c r="CT33" s="655"/>
      <c r="CU33" s="655"/>
      <c r="CV33" s="655"/>
      <c r="CW33" s="655"/>
      <c r="CX33" s="655"/>
      <c r="CY33" s="656"/>
      <c r="CZ33" s="628">
        <v>39</v>
      </c>
      <c r="DA33" s="653"/>
      <c r="DB33" s="653"/>
      <c r="DC33" s="657"/>
      <c r="DD33" s="632">
        <v>9465657</v>
      </c>
      <c r="DE33" s="655"/>
      <c r="DF33" s="655"/>
      <c r="DG33" s="655"/>
      <c r="DH33" s="655"/>
      <c r="DI33" s="655"/>
      <c r="DJ33" s="655"/>
      <c r="DK33" s="656"/>
      <c r="DL33" s="632">
        <v>7434894</v>
      </c>
      <c r="DM33" s="655"/>
      <c r="DN33" s="655"/>
      <c r="DO33" s="655"/>
      <c r="DP33" s="655"/>
      <c r="DQ33" s="655"/>
      <c r="DR33" s="655"/>
      <c r="DS33" s="655"/>
      <c r="DT33" s="655"/>
      <c r="DU33" s="655"/>
      <c r="DV33" s="656"/>
      <c r="DW33" s="628">
        <v>41.3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704940</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2958063</v>
      </c>
      <c r="CS34" s="624"/>
      <c r="CT34" s="624"/>
      <c r="CU34" s="624"/>
      <c r="CV34" s="624"/>
      <c r="CW34" s="624"/>
      <c r="CX34" s="624"/>
      <c r="CY34" s="625"/>
      <c r="CZ34" s="628">
        <v>9.1999999999999993</v>
      </c>
      <c r="DA34" s="653"/>
      <c r="DB34" s="653"/>
      <c r="DC34" s="657"/>
      <c r="DD34" s="632">
        <v>2201762</v>
      </c>
      <c r="DE34" s="624"/>
      <c r="DF34" s="624"/>
      <c r="DG34" s="624"/>
      <c r="DH34" s="624"/>
      <c r="DI34" s="624"/>
      <c r="DJ34" s="624"/>
      <c r="DK34" s="625"/>
      <c r="DL34" s="632">
        <v>2089323</v>
      </c>
      <c r="DM34" s="624"/>
      <c r="DN34" s="624"/>
      <c r="DO34" s="624"/>
      <c r="DP34" s="624"/>
      <c r="DQ34" s="624"/>
      <c r="DR34" s="624"/>
      <c r="DS34" s="624"/>
      <c r="DT34" s="624"/>
      <c r="DU34" s="624"/>
      <c r="DV34" s="625"/>
      <c r="DW34" s="628">
        <v>11.6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1438949</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289437</v>
      </c>
      <c r="CS35" s="655"/>
      <c r="CT35" s="655"/>
      <c r="CU35" s="655"/>
      <c r="CV35" s="655"/>
      <c r="CW35" s="655"/>
      <c r="CX35" s="655"/>
      <c r="CY35" s="656"/>
      <c r="CZ35" s="628">
        <v>0.9</v>
      </c>
      <c r="DA35" s="653"/>
      <c r="DB35" s="653"/>
      <c r="DC35" s="657"/>
      <c r="DD35" s="632">
        <v>252392</v>
      </c>
      <c r="DE35" s="655"/>
      <c r="DF35" s="655"/>
      <c r="DG35" s="655"/>
      <c r="DH35" s="655"/>
      <c r="DI35" s="655"/>
      <c r="DJ35" s="655"/>
      <c r="DK35" s="656"/>
      <c r="DL35" s="632">
        <v>251832</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572005</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4958070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166107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4215913</v>
      </c>
      <c r="CS36" s="624"/>
      <c r="CT36" s="624"/>
      <c r="CU36" s="624"/>
      <c r="CV36" s="624"/>
      <c r="CW36" s="624"/>
      <c r="CX36" s="624"/>
      <c r="CY36" s="625"/>
      <c r="CZ36" s="628">
        <v>13.1</v>
      </c>
      <c r="DA36" s="653"/>
      <c r="DB36" s="653"/>
      <c r="DC36" s="657"/>
      <c r="DD36" s="632">
        <v>3652887</v>
      </c>
      <c r="DE36" s="624"/>
      <c r="DF36" s="624"/>
      <c r="DG36" s="624"/>
      <c r="DH36" s="624"/>
      <c r="DI36" s="624"/>
      <c r="DJ36" s="624"/>
      <c r="DK36" s="625"/>
      <c r="DL36" s="632">
        <v>3003221</v>
      </c>
      <c r="DM36" s="624"/>
      <c r="DN36" s="624"/>
      <c r="DO36" s="624"/>
      <c r="DP36" s="624"/>
      <c r="DQ36" s="624"/>
      <c r="DR36" s="624"/>
      <c r="DS36" s="624"/>
      <c r="DT36" s="624"/>
      <c r="DU36" s="624"/>
      <c r="DV36" s="625"/>
      <c r="DW36" s="628">
        <v>16.7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384808</v>
      </c>
      <c r="S37" s="624"/>
      <c r="T37" s="624"/>
      <c r="U37" s="624"/>
      <c r="V37" s="624"/>
      <c r="W37" s="624"/>
      <c r="X37" s="624"/>
      <c r="Y37" s="625"/>
      <c r="Z37" s="626">
        <v>1.2</v>
      </c>
      <c r="AA37" s="626"/>
      <c r="AB37" s="626"/>
      <c r="AC37" s="626"/>
      <c r="AD37" s="627">
        <v>32212</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991697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166107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1440480</v>
      </c>
      <c r="CS37" s="655"/>
      <c r="CT37" s="655"/>
      <c r="CU37" s="655"/>
      <c r="CV37" s="655"/>
      <c r="CW37" s="655"/>
      <c r="CX37" s="655"/>
      <c r="CY37" s="656"/>
      <c r="CZ37" s="628">
        <v>4.5</v>
      </c>
      <c r="DA37" s="653"/>
      <c r="DB37" s="653"/>
      <c r="DC37" s="657"/>
      <c r="DD37" s="632">
        <v>1219971</v>
      </c>
      <c r="DE37" s="655"/>
      <c r="DF37" s="655"/>
      <c r="DG37" s="655"/>
      <c r="DH37" s="655"/>
      <c r="DI37" s="655"/>
      <c r="DJ37" s="655"/>
      <c r="DK37" s="656"/>
      <c r="DL37" s="632">
        <v>1186777</v>
      </c>
      <c r="DM37" s="655"/>
      <c r="DN37" s="655"/>
      <c r="DO37" s="655"/>
      <c r="DP37" s="655"/>
      <c r="DQ37" s="655"/>
      <c r="DR37" s="655"/>
      <c r="DS37" s="655"/>
      <c r="DT37" s="655"/>
      <c r="DU37" s="655"/>
      <c r="DV37" s="656"/>
      <c r="DW37" s="628">
        <v>6.6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1736700</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723241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9263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3038724</v>
      </c>
      <c r="CS38" s="624"/>
      <c r="CT38" s="624"/>
      <c r="CU38" s="624"/>
      <c r="CV38" s="624"/>
      <c r="CW38" s="624"/>
      <c r="CX38" s="624"/>
      <c r="CY38" s="625"/>
      <c r="CZ38" s="628">
        <v>9.4</v>
      </c>
      <c r="DA38" s="653"/>
      <c r="DB38" s="653"/>
      <c r="DC38" s="657"/>
      <c r="DD38" s="632">
        <v>2377997</v>
      </c>
      <c r="DE38" s="624"/>
      <c r="DF38" s="624"/>
      <c r="DG38" s="624"/>
      <c r="DH38" s="624"/>
      <c r="DI38" s="624"/>
      <c r="DJ38" s="624"/>
      <c r="DK38" s="625"/>
      <c r="DL38" s="632">
        <v>2090518</v>
      </c>
      <c r="DM38" s="624"/>
      <c r="DN38" s="624"/>
      <c r="DO38" s="624"/>
      <c r="DP38" s="624"/>
      <c r="DQ38" s="624"/>
      <c r="DR38" s="624"/>
      <c r="DS38" s="624"/>
      <c r="DT38" s="624"/>
      <c r="DU38" s="624"/>
      <c r="DV38" s="625"/>
      <c r="DW38" s="628">
        <v>11.6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204408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13340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1407305</v>
      </c>
      <c r="CS39" s="655"/>
      <c r="CT39" s="655"/>
      <c r="CU39" s="655"/>
      <c r="CV39" s="655"/>
      <c r="CW39" s="655"/>
      <c r="CX39" s="655"/>
      <c r="CY39" s="656"/>
      <c r="CZ39" s="628">
        <v>4.4000000000000004</v>
      </c>
      <c r="DA39" s="653"/>
      <c r="DB39" s="653"/>
      <c r="DC39" s="657"/>
      <c r="DD39" s="632">
        <v>448755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77400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678260</v>
      </c>
      <c r="CS40" s="624"/>
      <c r="CT40" s="624"/>
      <c r="CU40" s="624"/>
      <c r="CV40" s="624"/>
      <c r="CW40" s="624"/>
      <c r="CX40" s="624"/>
      <c r="CY40" s="625"/>
      <c r="CZ40" s="628">
        <v>2.1</v>
      </c>
      <c r="DA40" s="653"/>
      <c r="DB40" s="653"/>
      <c r="DC40" s="657"/>
      <c r="DD40" s="632">
        <v>531864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32762527</v>
      </c>
      <c r="S41" s="696"/>
      <c r="T41" s="696"/>
      <c r="U41" s="696"/>
      <c r="V41" s="696"/>
      <c r="W41" s="696"/>
      <c r="X41" s="696"/>
      <c r="Y41" s="700"/>
      <c r="Z41" s="701">
        <v>100</v>
      </c>
      <c r="AA41" s="701"/>
      <c r="AB41" s="701"/>
      <c r="AC41" s="701"/>
      <c r="AD41" s="702">
        <v>17909565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646517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2392207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414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1974219</v>
      </c>
      <c r="CS42" s="655"/>
      <c r="CT42" s="655"/>
      <c r="CU42" s="655"/>
      <c r="CV42" s="655"/>
      <c r="CW42" s="655"/>
      <c r="CX42" s="655"/>
      <c r="CY42" s="656"/>
      <c r="CZ42" s="628">
        <v>6.1</v>
      </c>
      <c r="DA42" s="653"/>
      <c r="DB42" s="653"/>
      <c r="DC42" s="657"/>
      <c r="DD42" s="632">
        <v>170003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35505</v>
      </c>
      <c r="CS43" s="655"/>
      <c r="CT43" s="655"/>
      <c r="CU43" s="655"/>
      <c r="CV43" s="655"/>
      <c r="CW43" s="655"/>
      <c r="CX43" s="655"/>
      <c r="CY43" s="656"/>
      <c r="CZ43" s="628">
        <v>0.1</v>
      </c>
      <c r="DA43" s="653"/>
      <c r="DB43" s="653"/>
      <c r="DC43" s="657"/>
      <c r="DD43" s="632">
        <v>35505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1884369</v>
      </c>
      <c r="CS44" s="624"/>
      <c r="CT44" s="624"/>
      <c r="CU44" s="624"/>
      <c r="CV44" s="624"/>
      <c r="CW44" s="624"/>
      <c r="CX44" s="624"/>
      <c r="CY44" s="625"/>
      <c r="CZ44" s="628">
        <v>5.8</v>
      </c>
      <c r="DA44" s="629"/>
      <c r="DB44" s="629"/>
      <c r="DC44" s="635"/>
      <c r="DD44" s="632">
        <v>151928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833409</v>
      </c>
      <c r="CS45" s="655"/>
      <c r="CT45" s="655"/>
      <c r="CU45" s="655"/>
      <c r="CV45" s="655"/>
      <c r="CW45" s="655"/>
      <c r="CX45" s="655"/>
      <c r="CY45" s="656"/>
      <c r="CZ45" s="628">
        <v>2.6</v>
      </c>
      <c r="DA45" s="653"/>
      <c r="DB45" s="653"/>
      <c r="DC45" s="657"/>
      <c r="DD45" s="632">
        <v>46005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1031199</v>
      </c>
      <c r="CS46" s="624"/>
      <c r="CT46" s="624"/>
      <c r="CU46" s="624"/>
      <c r="CV46" s="624"/>
      <c r="CW46" s="624"/>
      <c r="CX46" s="624"/>
      <c r="CY46" s="625"/>
      <c r="CZ46" s="628">
        <v>3.2</v>
      </c>
      <c r="DA46" s="629"/>
      <c r="DB46" s="629"/>
      <c r="DC46" s="635"/>
      <c r="DD46" s="632">
        <v>102091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89850</v>
      </c>
      <c r="CS47" s="655"/>
      <c r="CT47" s="655"/>
      <c r="CU47" s="655"/>
      <c r="CV47" s="655"/>
      <c r="CW47" s="655"/>
      <c r="CX47" s="655"/>
      <c r="CY47" s="656"/>
      <c r="CZ47" s="628">
        <v>0.3</v>
      </c>
      <c r="DA47" s="653"/>
      <c r="DB47" s="653"/>
      <c r="DC47" s="657"/>
      <c r="DD47" s="632">
        <v>18075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32276330</v>
      </c>
      <c r="CS49" s="682"/>
      <c r="CT49" s="682"/>
      <c r="CU49" s="682"/>
      <c r="CV49" s="682"/>
      <c r="CW49" s="682"/>
      <c r="CX49" s="682"/>
      <c r="CY49" s="711"/>
      <c r="CZ49" s="703">
        <v>100</v>
      </c>
      <c r="DA49" s="712"/>
      <c r="DB49" s="712"/>
      <c r="DC49" s="713"/>
      <c r="DD49" s="714">
        <v>21162880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4R23TFdyKmZUGEYKx4qHfxau4mZJh2pCHCfhqVrwwhew806hHQxJCgIX72k6VbD4kTBqSJYRXN5XBsy0GaY4w==" saltValue="zHNwKGlgOYW/4rNGtdQ+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Q13" sqref="Q13:U13"/>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32743</v>
      </c>
      <c r="R7" s="753"/>
      <c r="S7" s="753"/>
      <c r="T7" s="753"/>
      <c r="U7" s="753"/>
      <c r="V7" s="753">
        <v>32259</v>
      </c>
      <c r="W7" s="753"/>
      <c r="X7" s="753"/>
      <c r="Y7" s="753"/>
      <c r="Z7" s="753"/>
      <c r="AA7" s="753">
        <v>484</v>
      </c>
      <c r="AB7" s="753"/>
      <c r="AC7" s="753"/>
      <c r="AD7" s="753"/>
      <c r="AE7" s="754"/>
      <c r="AF7" s="755">
        <v>381</v>
      </c>
      <c r="AG7" s="756"/>
      <c r="AH7" s="756"/>
      <c r="AI7" s="756"/>
      <c r="AJ7" s="757"/>
      <c r="AK7" s="758">
        <v>1397</v>
      </c>
      <c r="AL7" s="759"/>
      <c r="AM7" s="759"/>
      <c r="AN7" s="759"/>
      <c r="AO7" s="759"/>
      <c r="AP7" s="759">
        <v>30378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566</v>
      </c>
      <c r="BT7" s="747"/>
      <c r="BU7" s="747"/>
      <c r="BV7" s="747"/>
      <c r="BW7" s="747"/>
      <c r="BX7" s="747"/>
      <c r="BY7" s="747"/>
      <c r="BZ7" s="747"/>
      <c r="CA7" s="747"/>
      <c r="CB7" s="747"/>
      <c r="CC7" s="747"/>
      <c r="CD7" s="747"/>
      <c r="CE7" s="747"/>
      <c r="CF7" s="747"/>
      <c r="CG7" s="762"/>
      <c r="CH7" s="743">
        <v>12</v>
      </c>
      <c r="CI7" s="744"/>
      <c r="CJ7" s="744"/>
      <c r="CK7" s="744"/>
      <c r="CL7" s="745"/>
      <c r="CM7" s="743">
        <v>456</v>
      </c>
      <c r="CN7" s="744"/>
      <c r="CO7" s="744"/>
      <c r="CP7" s="744"/>
      <c r="CQ7" s="745"/>
      <c r="CR7" s="743">
        <v>25</v>
      </c>
      <c r="CS7" s="744"/>
      <c r="CT7" s="744"/>
      <c r="CU7" s="744"/>
      <c r="CV7" s="745"/>
      <c r="CW7" s="743" t="s">
        <v>489</v>
      </c>
      <c r="CX7" s="744"/>
      <c r="CY7" s="744"/>
      <c r="CZ7" s="744"/>
      <c r="DA7" s="745"/>
      <c r="DB7" s="743" t="s">
        <v>567</v>
      </c>
      <c r="DC7" s="744"/>
      <c r="DD7" s="744"/>
      <c r="DE7" s="744"/>
      <c r="DF7" s="745"/>
      <c r="DG7" s="743" t="s">
        <v>567</v>
      </c>
      <c r="DH7" s="744"/>
      <c r="DI7" s="744"/>
      <c r="DJ7" s="744"/>
      <c r="DK7" s="745"/>
      <c r="DL7" s="743" t="s">
        <v>567</v>
      </c>
      <c r="DM7" s="744"/>
      <c r="DN7" s="744"/>
      <c r="DO7" s="744"/>
      <c r="DP7" s="745"/>
      <c r="DQ7" s="743" t="s">
        <v>567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v>
      </c>
      <c r="R8" s="784"/>
      <c r="S8" s="784"/>
      <c r="T8" s="784"/>
      <c r="U8" s="784"/>
      <c r="V8" s="784">
        <v>3</v>
      </c>
      <c r="W8" s="784"/>
      <c r="X8" s="784"/>
      <c r="Y8" s="784"/>
      <c r="Z8" s="784"/>
      <c r="AA8" s="784">
        <v>0</v>
      </c>
      <c r="AB8" s="784"/>
      <c r="AC8" s="784"/>
      <c r="AD8" s="784"/>
      <c r="AE8" s="785"/>
      <c r="AF8" s="786">
        <v>0</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57</v>
      </c>
      <c r="R9" s="784"/>
      <c r="S9" s="784"/>
      <c r="T9" s="784"/>
      <c r="U9" s="784"/>
      <c r="V9" s="784">
        <v>55</v>
      </c>
      <c r="W9" s="784"/>
      <c r="X9" s="784"/>
      <c r="Y9" s="784"/>
      <c r="Z9" s="784"/>
      <c r="AA9" s="784">
        <v>2</v>
      </c>
      <c r="AB9" s="784"/>
      <c r="AC9" s="784"/>
      <c r="AD9" s="784"/>
      <c r="AE9" s="785"/>
      <c r="AF9" s="786">
        <v>2</v>
      </c>
      <c r="AG9" s="787"/>
      <c r="AH9" s="787"/>
      <c r="AI9" s="787"/>
      <c r="AJ9" s="788"/>
      <c r="AK9" s="769">
        <v>30</v>
      </c>
      <c r="AL9" s="770"/>
      <c r="AM9" s="770"/>
      <c r="AN9" s="770"/>
      <c r="AO9" s="770"/>
      <c r="AP9" s="770">
        <v>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32804</v>
      </c>
      <c r="R23" s="793"/>
      <c r="S23" s="793"/>
      <c r="T23" s="793"/>
      <c r="U23" s="793"/>
      <c r="V23" s="793">
        <v>32318</v>
      </c>
      <c r="W23" s="793"/>
      <c r="X23" s="793"/>
      <c r="Y23" s="793"/>
      <c r="Z23" s="793"/>
      <c r="AA23" s="793">
        <v>486</v>
      </c>
      <c r="AB23" s="793"/>
      <c r="AC23" s="793"/>
      <c r="AD23" s="793"/>
      <c r="AE23" s="794"/>
      <c r="AF23" s="795">
        <v>383</v>
      </c>
      <c r="AG23" s="793"/>
      <c r="AH23" s="793"/>
      <c r="AI23" s="793"/>
      <c r="AJ23" s="796"/>
      <c r="AK23" s="797"/>
      <c r="AL23" s="798"/>
      <c r="AM23" s="798"/>
      <c r="AN23" s="798"/>
      <c r="AO23" s="798"/>
      <c r="AP23" s="793">
        <v>30506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7999</v>
      </c>
      <c r="R28" s="823"/>
      <c r="S28" s="823"/>
      <c r="T28" s="823"/>
      <c r="U28" s="823"/>
      <c r="V28" s="823">
        <v>7833</v>
      </c>
      <c r="W28" s="823"/>
      <c r="X28" s="823"/>
      <c r="Y28" s="823"/>
      <c r="Z28" s="823"/>
      <c r="AA28" s="823">
        <v>166</v>
      </c>
      <c r="AB28" s="823"/>
      <c r="AC28" s="823"/>
      <c r="AD28" s="823"/>
      <c r="AE28" s="824"/>
      <c r="AF28" s="825">
        <v>166</v>
      </c>
      <c r="AG28" s="823"/>
      <c r="AH28" s="823"/>
      <c r="AI28" s="823"/>
      <c r="AJ28" s="826"/>
      <c r="AK28" s="827">
        <v>647</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8104</v>
      </c>
      <c r="R29" s="784"/>
      <c r="S29" s="784"/>
      <c r="T29" s="784"/>
      <c r="U29" s="784"/>
      <c r="V29" s="784">
        <v>7878</v>
      </c>
      <c r="W29" s="784"/>
      <c r="X29" s="784"/>
      <c r="Y29" s="784"/>
      <c r="Z29" s="784"/>
      <c r="AA29" s="784">
        <v>225</v>
      </c>
      <c r="AB29" s="784"/>
      <c r="AC29" s="784"/>
      <c r="AD29" s="784"/>
      <c r="AE29" s="785"/>
      <c r="AF29" s="786">
        <v>225</v>
      </c>
      <c r="AG29" s="787"/>
      <c r="AH29" s="787"/>
      <c r="AI29" s="787"/>
      <c r="AJ29" s="788"/>
      <c r="AK29" s="834">
        <v>1203</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2354</v>
      </c>
      <c r="R30" s="784"/>
      <c r="S30" s="784"/>
      <c r="T30" s="784"/>
      <c r="U30" s="784"/>
      <c r="V30" s="784">
        <v>2330</v>
      </c>
      <c r="W30" s="784"/>
      <c r="X30" s="784"/>
      <c r="Y30" s="784"/>
      <c r="Z30" s="784"/>
      <c r="AA30" s="784">
        <v>25</v>
      </c>
      <c r="AB30" s="784"/>
      <c r="AC30" s="784"/>
      <c r="AD30" s="784"/>
      <c r="AE30" s="785"/>
      <c r="AF30" s="786">
        <v>25</v>
      </c>
      <c r="AG30" s="787"/>
      <c r="AH30" s="787"/>
      <c r="AI30" s="787"/>
      <c r="AJ30" s="788"/>
      <c r="AK30" s="834">
        <v>1199</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1659</v>
      </c>
      <c r="R31" s="784"/>
      <c r="S31" s="784"/>
      <c r="T31" s="784"/>
      <c r="U31" s="784"/>
      <c r="V31" s="784">
        <v>1822</v>
      </c>
      <c r="W31" s="784"/>
      <c r="X31" s="784"/>
      <c r="Y31" s="784"/>
      <c r="Z31" s="784"/>
      <c r="AA31" s="784">
        <v>-162</v>
      </c>
      <c r="AB31" s="784"/>
      <c r="AC31" s="784"/>
      <c r="AD31" s="784"/>
      <c r="AE31" s="785"/>
      <c r="AF31" s="786">
        <v>2576</v>
      </c>
      <c r="AG31" s="787"/>
      <c r="AH31" s="787"/>
      <c r="AI31" s="787"/>
      <c r="AJ31" s="788"/>
      <c r="AK31" s="834">
        <v>198</v>
      </c>
      <c r="AL31" s="830"/>
      <c r="AM31" s="830"/>
      <c r="AN31" s="830"/>
      <c r="AO31" s="830"/>
      <c r="AP31" s="830">
        <v>2506</v>
      </c>
      <c r="AQ31" s="830"/>
      <c r="AR31" s="830"/>
      <c r="AS31" s="830"/>
      <c r="AT31" s="830"/>
      <c r="AU31" s="830">
        <v>479</v>
      </c>
      <c r="AV31" s="830"/>
      <c r="AW31" s="830"/>
      <c r="AX31" s="830"/>
      <c r="AY31" s="830"/>
      <c r="AZ31" s="831" t="s">
        <v>489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4756</v>
      </c>
      <c r="R32" s="784"/>
      <c r="S32" s="784"/>
      <c r="T32" s="784"/>
      <c r="U32" s="784"/>
      <c r="V32" s="784">
        <v>5526</v>
      </c>
      <c r="W32" s="784"/>
      <c r="X32" s="784"/>
      <c r="Y32" s="784"/>
      <c r="Z32" s="784"/>
      <c r="AA32" s="784">
        <v>-770</v>
      </c>
      <c r="AB32" s="784"/>
      <c r="AC32" s="784"/>
      <c r="AD32" s="784"/>
      <c r="AE32" s="785"/>
      <c r="AF32" s="786">
        <v>246</v>
      </c>
      <c r="AG32" s="787"/>
      <c r="AH32" s="787"/>
      <c r="AI32" s="787"/>
      <c r="AJ32" s="788"/>
      <c r="AK32" s="834">
        <v>979</v>
      </c>
      <c r="AL32" s="830"/>
      <c r="AM32" s="830"/>
      <c r="AN32" s="830"/>
      <c r="AO32" s="830"/>
      <c r="AP32" s="830">
        <v>1340</v>
      </c>
      <c r="AQ32" s="830"/>
      <c r="AR32" s="830"/>
      <c r="AS32" s="830"/>
      <c r="AT32" s="830"/>
      <c r="AU32" s="830">
        <v>903</v>
      </c>
      <c r="AV32" s="830"/>
      <c r="AW32" s="830"/>
      <c r="AX32" s="830"/>
      <c r="AY32" s="830"/>
      <c r="AZ32" s="831" t="s">
        <v>489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2713</v>
      </c>
      <c r="R33" s="784"/>
      <c r="S33" s="784"/>
      <c r="T33" s="784"/>
      <c r="U33" s="784"/>
      <c r="V33" s="784">
        <f>2161+13+531</f>
        <v>2705</v>
      </c>
      <c r="W33" s="784"/>
      <c r="X33" s="784"/>
      <c r="Y33" s="784"/>
      <c r="Z33" s="784"/>
      <c r="AA33" s="784">
        <v>7</v>
      </c>
      <c r="AB33" s="784"/>
      <c r="AC33" s="784"/>
      <c r="AD33" s="784"/>
      <c r="AE33" s="785"/>
      <c r="AF33" s="786">
        <v>790</v>
      </c>
      <c r="AG33" s="787"/>
      <c r="AH33" s="787"/>
      <c r="AI33" s="787"/>
      <c r="AJ33" s="788"/>
      <c r="AK33" s="834">
        <f>532+3+160</f>
        <v>695</v>
      </c>
      <c r="AL33" s="830"/>
      <c r="AM33" s="830"/>
      <c r="AN33" s="830"/>
      <c r="AO33" s="830"/>
      <c r="AP33" s="830">
        <f>11972+39+3278</f>
        <v>15289</v>
      </c>
      <c r="AQ33" s="830"/>
      <c r="AR33" s="830"/>
      <c r="AS33" s="830"/>
      <c r="AT33" s="830"/>
      <c r="AU33" s="830">
        <v>13577</v>
      </c>
      <c r="AV33" s="830"/>
      <c r="AW33" s="830"/>
      <c r="AX33" s="830"/>
      <c r="AY33" s="830"/>
      <c r="AZ33" s="831" t="s">
        <v>489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4028</v>
      </c>
      <c r="AG63" s="844"/>
      <c r="AH63" s="844"/>
      <c r="AI63" s="844"/>
      <c r="AJ63" s="845"/>
      <c r="AK63" s="846"/>
      <c r="AL63" s="841"/>
      <c r="AM63" s="841"/>
      <c r="AN63" s="841"/>
      <c r="AO63" s="841"/>
      <c r="AP63" s="844">
        <v>19135</v>
      </c>
      <c r="AQ63" s="844"/>
      <c r="AR63" s="844"/>
      <c r="AS63" s="844"/>
      <c r="AT63" s="844"/>
      <c r="AU63" s="844">
        <v>14959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554</v>
      </c>
      <c r="C68" s="870"/>
      <c r="D68" s="870"/>
      <c r="E68" s="870"/>
      <c r="F68" s="870"/>
      <c r="G68" s="870"/>
      <c r="H68" s="870"/>
      <c r="I68" s="870"/>
      <c r="J68" s="870"/>
      <c r="K68" s="870"/>
      <c r="L68" s="870"/>
      <c r="M68" s="870"/>
      <c r="N68" s="870"/>
      <c r="O68" s="870"/>
      <c r="P68" s="871"/>
      <c r="Q68" s="872">
        <v>1899</v>
      </c>
      <c r="R68" s="866"/>
      <c r="S68" s="866"/>
      <c r="T68" s="866"/>
      <c r="U68" s="866"/>
      <c r="V68" s="866">
        <v>1815</v>
      </c>
      <c r="W68" s="866"/>
      <c r="X68" s="866"/>
      <c r="Y68" s="866"/>
      <c r="Z68" s="866"/>
      <c r="AA68" s="866">
        <v>84</v>
      </c>
      <c r="AB68" s="866"/>
      <c r="AC68" s="866"/>
      <c r="AD68" s="866"/>
      <c r="AE68" s="866"/>
      <c r="AF68" s="866">
        <v>84</v>
      </c>
      <c r="AG68" s="866"/>
      <c r="AH68" s="866"/>
      <c r="AI68" s="866"/>
      <c r="AJ68" s="866"/>
      <c r="AK68" s="866" t="s">
        <v>564</v>
      </c>
      <c r="AL68" s="866"/>
      <c r="AM68" s="866"/>
      <c r="AN68" s="866"/>
      <c r="AO68" s="866"/>
      <c r="AP68" s="866">
        <v>20</v>
      </c>
      <c r="AQ68" s="866"/>
      <c r="AR68" s="866"/>
      <c r="AS68" s="866"/>
      <c r="AT68" s="866"/>
      <c r="AU68" s="866">
        <v>20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555</v>
      </c>
      <c r="C69" s="874"/>
      <c r="D69" s="874"/>
      <c r="E69" s="874"/>
      <c r="F69" s="874"/>
      <c r="G69" s="874"/>
      <c r="H69" s="874"/>
      <c r="I69" s="874"/>
      <c r="J69" s="874"/>
      <c r="K69" s="874"/>
      <c r="L69" s="874"/>
      <c r="M69" s="874"/>
      <c r="N69" s="874"/>
      <c r="O69" s="874"/>
      <c r="P69" s="875"/>
      <c r="Q69" s="876">
        <v>247</v>
      </c>
      <c r="R69" s="830"/>
      <c r="S69" s="830"/>
      <c r="T69" s="830"/>
      <c r="U69" s="830"/>
      <c r="V69" s="830">
        <v>243</v>
      </c>
      <c r="W69" s="830"/>
      <c r="X69" s="830"/>
      <c r="Y69" s="830"/>
      <c r="Z69" s="830"/>
      <c r="AA69" s="830">
        <v>4</v>
      </c>
      <c r="AB69" s="830"/>
      <c r="AC69" s="830"/>
      <c r="AD69" s="830"/>
      <c r="AE69" s="830"/>
      <c r="AF69" s="830">
        <v>4</v>
      </c>
      <c r="AG69" s="830"/>
      <c r="AH69" s="830"/>
      <c r="AI69" s="830"/>
      <c r="AJ69" s="830"/>
      <c r="AK69" s="830">
        <v>12</v>
      </c>
      <c r="AL69" s="830"/>
      <c r="AM69" s="830"/>
      <c r="AN69" s="830"/>
      <c r="AO69" s="830"/>
      <c r="AP69" s="830" t="s">
        <v>565</v>
      </c>
      <c r="AQ69" s="830"/>
      <c r="AR69" s="830"/>
      <c r="AS69" s="830"/>
      <c r="AT69" s="830"/>
      <c r="AU69" s="830" t="s">
        <v>565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556</v>
      </c>
      <c r="C70" s="874"/>
      <c r="D70" s="874"/>
      <c r="E70" s="874"/>
      <c r="F70" s="874"/>
      <c r="G70" s="874"/>
      <c r="H70" s="874"/>
      <c r="I70" s="874"/>
      <c r="J70" s="874"/>
      <c r="K70" s="874"/>
      <c r="L70" s="874"/>
      <c r="M70" s="874"/>
      <c r="N70" s="874"/>
      <c r="O70" s="874"/>
      <c r="P70" s="875"/>
      <c r="Q70" s="876">
        <v>261956</v>
      </c>
      <c r="R70" s="830"/>
      <c r="S70" s="830"/>
      <c r="T70" s="830"/>
      <c r="U70" s="830"/>
      <c r="V70" s="830">
        <v>256155</v>
      </c>
      <c r="W70" s="830"/>
      <c r="X70" s="830"/>
      <c r="Y70" s="830"/>
      <c r="Z70" s="830"/>
      <c r="AA70" s="830">
        <v>5801</v>
      </c>
      <c r="AB70" s="830"/>
      <c r="AC70" s="830"/>
      <c r="AD70" s="830"/>
      <c r="AE70" s="830"/>
      <c r="AF70" s="830">
        <v>5801</v>
      </c>
      <c r="AG70" s="830"/>
      <c r="AH70" s="830"/>
      <c r="AI70" s="830"/>
      <c r="AJ70" s="830"/>
      <c r="AK70" s="830" t="s">
        <v>564</v>
      </c>
      <c r="AL70" s="830"/>
      <c r="AM70" s="830"/>
      <c r="AN70" s="830"/>
      <c r="AO70" s="830"/>
      <c r="AP70" s="830" t="s">
        <v>565</v>
      </c>
      <c r="AQ70" s="830"/>
      <c r="AR70" s="830"/>
      <c r="AS70" s="830"/>
      <c r="AT70" s="830"/>
      <c r="AU70" s="830" t="s">
        <v>565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557</v>
      </c>
      <c r="C71" s="874"/>
      <c r="D71" s="874"/>
      <c r="E71" s="874"/>
      <c r="F71" s="874"/>
      <c r="G71" s="874"/>
      <c r="H71" s="874"/>
      <c r="I71" s="874"/>
      <c r="J71" s="874"/>
      <c r="K71" s="874"/>
      <c r="L71" s="874"/>
      <c r="M71" s="874"/>
      <c r="N71" s="874"/>
      <c r="O71" s="874"/>
      <c r="P71" s="875"/>
      <c r="Q71" s="876">
        <v>313</v>
      </c>
      <c r="R71" s="830"/>
      <c r="S71" s="830"/>
      <c r="T71" s="830"/>
      <c r="U71" s="830"/>
      <c r="V71" s="830">
        <v>303</v>
      </c>
      <c r="W71" s="830"/>
      <c r="X71" s="830"/>
      <c r="Y71" s="830"/>
      <c r="Z71" s="830"/>
      <c r="AA71" s="830">
        <v>10</v>
      </c>
      <c r="AB71" s="830"/>
      <c r="AC71" s="830"/>
      <c r="AD71" s="830"/>
      <c r="AE71" s="830"/>
      <c r="AF71" s="830">
        <v>10</v>
      </c>
      <c r="AG71" s="830"/>
      <c r="AH71" s="830"/>
      <c r="AI71" s="830"/>
      <c r="AJ71" s="830"/>
      <c r="AK71" s="830">
        <v>82</v>
      </c>
      <c r="AL71" s="830"/>
      <c r="AM71" s="830"/>
      <c r="AN71" s="830"/>
      <c r="AO71" s="830"/>
      <c r="AP71" s="830" t="s">
        <v>565</v>
      </c>
      <c r="AQ71" s="830"/>
      <c r="AR71" s="830"/>
      <c r="AS71" s="830"/>
      <c r="AT71" s="830"/>
      <c r="AU71" s="830" t="s">
        <v>565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558</v>
      </c>
      <c r="C72" s="874"/>
      <c r="D72" s="874"/>
      <c r="E72" s="874"/>
      <c r="F72" s="874"/>
      <c r="G72" s="874"/>
      <c r="H72" s="874"/>
      <c r="I72" s="874"/>
      <c r="J72" s="874"/>
      <c r="K72" s="874"/>
      <c r="L72" s="874"/>
      <c r="M72" s="874"/>
      <c r="N72" s="874"/>
      <c r="O72" s="874"/>
      <c r="P72" s="875"/>
      <c r="Q72" s="876">
        <v>64</v>
      </c>
      <c r="R72" s="830"/>
      <c r="S72" s="830"/>
      <c r="T72" s="830"/>
      <c r="U72" s="830"/>
      <c r="V72" s="830">
        <v>62</v>
      </c>
      <c r="W72" s="830"/>
      <c r="X72" s="830"/>
      <c r="Y72" s="830"/>
      <c r="Z72" s="830"/>
      <c r="AA72" s="830">
        <v>2</v>
      </c>
      <c r="AB72" s="830"/>
      <c r="AC72" s="830"/>
      <c r="AD72" s="830"/>
      <c r="AE72" s="830"/>
      <c r="AF72" s="830">
        <v>2</v>
      </c>
      <c r="AG72" s="830"/>
      <c r="AH72" s="830"/>
      <c r="AI72" s="830"/>
      <c r="AJ72" s="830"/>
      <c r="AK72" s="830" t="s">
        <v>564</v>
      </c>
      <c r="AL72" s="830"/>
      <c r="AM72" s="830"/>
      <c r="AN72" s="830"/>
      <c r="AO72" s="830"/>
      <c r="AP72" s="830" t="s">
        <v>565</v>
      </c>
      <c r="AQ72" s="830"/>
      <c r="AR72" s="830"/>
      <c r="AS72" s="830"/>
      <c r="AT72" s="830"/>
      <c r="AU72" s="830" t="s">
        <v>565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559</v>
      </c>
      <c r="C73" s="874"/>
      <c r="D73" s="874"/>
      <c r="E73" s="874"/>
      <c r="F73" s="874"/>
      <c r="G73" s="874"/>
      <c r="H73" s="874"/>
      <c r="I73" s="874"/>
      <c r="J73" s="874"/>
      <c r="K73" s="874"/>
      <c r="L73" s="874"/>
      <c r="M73" s="874"/>
      <c r="N73" s="874"/>
      <c r="O73" s="874"/>
      <c r="P73" s="875"/>
      <c r="Q73" s="876">
        <v>134</v>
      </c>
      <c r="R73" s="830"/>
      <c r="S73" s="830"/>
      <c r="T73" s="830"/>
      <c r="U73" s="830"/>
      <c r="V73" s="830">
        <v>120</v>
      </c>
      <c r="W73" s="830"/>
      <c r="X73" s="830"/>
      <c r="Y73" s="830"/>
      <c r="Z73" s="830"/>
      <c r="AA73" s="830">
        <v>14</v>
      </c>
      <c r="AB73" s="830"/>
      <c r="AC73" s="830"/>
      <c r="AD73" s="830"/>
      <c r="AE73" s="830"/>
      <c r="AF73" s="830">
        <v>14</v>
      </c>
      <c r="AG73" s="830"/>
      <c r="AH73" s="830"/>
      <c r="AI73" s="830"/>
      <c r="AJ73" s="830"/>
      <c r="AK73" s="830" t="s">
        <v>564</v>
      </c>
      <c r="AL73" s="830"/>
      <c r="AM73" s="830"/>
      <c r="AN73" s="830"/>
      <c r="AO73" s="830"/>
      <c r="AP73" s="830" t="s">
        <v>565</v>
      </c>
      <c r="AQ73" s="830"/>
      <c r="AR73" s="830"/>
      <c r="AS73" s="830"/>
      <c r="AT73" s="830"/>
      <c r="AU73" s="830" t="s">
        <v>565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560</v>
      </c>
      <c r="C74" s="874"/>
      <c r="D74" s="874"/>
      <c r="E74" s="874"/>
      <c r="F74" s="874"/>
      <c r="G74" s="874"/>
      <c r="H74" s="874"/>
      <c r="I74" s="874"/>
      <c r="J74" s="874"/>
      <c r="K74" s="874"/>
      <c r="L74" s="874"/>
      <c r="M74" s="874"/>
      <c r="N74" s="874"/>
      <c r="O74" s="874"/>
      <c r="P74" s="875"/>
      <c r="Q74" s="876">
        <v>7</v>
      </c>
      <c r="R74" s="830"/>
      <c r="S74" s="830"/>
      <c r="T74" s="830"/>
      <c r="U74" s="830"/>
      <c r="V74" s="830">
        <v>5</v>
      </c>
      <c r="W74" s="830"/>
      <c r="X74" s="830"/>
      <c r="Y74" s="830"/>
      <c r="Z74" s="830"/>
      <c r="AA74" s="830">
        <v>2</v>
      </c>
      <c r="AB74" s="830"/>
      <c r="AC74" s="830"/>
      <c r="AD74" s="830"/>
      <c r="AE74" s="830"/>
      <c r="AF74" s="830">
        <v>2</v>
      </c>
      <c r="AG74" s="830"/>
      <c r="AH74" s="830"/>
      <c r="AI74" s="830"/>
      <c r="AJ74" s="830"/>
      <c r="AK74" s="830" t="s">
        <v>564</v>
      </c>
      <c r="AL74" s="830"/>
      <c r="AM74" s="830"/>
      <c r="AN74" s="830"/>
      <c r="AO74" s="830"/>
      <c r="AP74" s="830" t="s">
        <v>565</v>
      </c>
      <c r="AQ74" s="830"/>
      <c r="AR74" s="830"/>
      <c r="AS74" s="830"/>
      <c r="AT74" s="830"/>
      <c r="AU74" s="830" t="s">
        <v>565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561</v>
      </c>
      <c r="C75" s="874"/>
      <c r="D75" s="874"/>
      <c r="E75" s="874"/>
      <c r="F75" s="874"/>
      <c r="G75" s="874"/>
      <c r="H75" s="874"/>
      <c r="I75" s="874"/>
      <c r="J75" s="874"/>
      <c r="K75" s="874"/>
      <c r="L75" s="874"/>
      <c r="M75" s="874"/>
      <c r="N75" s="874"/>
      <c r="O75" s="874"/>
      <c r="P75" s="875"/>
      <c r="Q75" s="877">
        <v>6749</v>
      </c>
      <c r="R75" s="878"/>
      <c r="S75" s="878"/>
      <c r="T75" s="878"/>
      <c r="U75" s="834"/>
      <c r="V75" s="879">
        <v>5729</v>
      </c>
      <c r="W75" s="878"/>
      <c r="X75" s="878"/>
      <c r="Y75" s="878"/>
      <c r="Z75" s="834"/>
      <c r="AA75" s="879">
        <v>1019</v>
      </c>
      <c r="AB75" s="878"/>
      <c r="AC75" s="878"/>
      <c r="AD75" s="878"/>
      <c r="AE75" s="834"/>
      <c r="AF75" s="879">
        <v>1019</v>
      </c>
      <c r="AG75" s="878"/>
      <c r="AH75" s="878"/>
      <c r="AI75" s="878"/>
      <c r="AJ75" s="834"/>
      <c r="AK75" s="879">
        <v>17</v>
      </c>
      <c r="AL75" s="878"/>
      <c r="AM75" s="878"/>
      <c r="AN75" s="878"/>
      <c r="AO75" s="834"/>
      <c r="AP75" s="879" t="s">
        <v>565</v>
      </c>
      <c r="AQ75" s="878"/>
      <c r="AR75" s="878"/>
      <c r="AS75" s="878"/>
      <c r="AT75" s="834"/>
      <c r="AU75" s="879" t="s">
        <v>565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562</v>
      </c>
      <c r="C76" s="874"/>
      <c r="D76" s="874"/>
      <c r="E76" s="874"/>
      <c r="F76" s="874"/>
      <c r="G76" s="874"/>
      <c r="H76" s="874"/>
      <c r="I76" s="874"/>
      <c r="J76" s="874"/>
      <c r="K76" s="874"/>
      <c r="L76" s="874"/>
      <c r="M76" s="874"/>
      <c r="N76" s="874"/>
      <c r="O76" s="874"/>
      <c r="P76" s="875"/>
      <c r="Q76" s="877">
        <v>223</v>
      </c>
      <c r="R76" s="878"/>
      <c r="S76" s="878"/>
      <c r="T76" s="878"/>
      <c r="U76" s="834"/>
      <c r="V76" s="879">
        <v>213</v>
      </c>
      <c r="W76" s="878"/>
      <c r="X76" s="878"/>
      <c r="Y76" s="878"/>
      <c r="Z76" s="834"/>
      <c r="AA76" s="879">
        <v>10</v>
      </c>
      <c r="AB76" s="878"/>
      <c r="AC76" s="878"/>
      <c r="AD76" s="878"/>
      <c r="AE76" s="834"/>
      <c r="AF76" s="879">
        <v>10</v>
      </c>
      <c r="AG76" s="878"/>
      <c r="AH76" s="878"/>
      <c r="AI76" s="878"/>
      <c r="AJ76" s="834"/>
      <c r="AK76" s="879" t="s">
        <v>564</v>
      </c>
      <c r="AL76" s="878"/>
      <c r="AM76" s="878"/>
      <c r="AN76" s="878"/>
      <c r="AO76" s="834"/>
      <c r="AP76" s="879" t="s">
        <v>565</v>
      </c>
      <c r="AQ76" s="878"/>
      <c r="AR76" s="878"/>
      <c r="AS76" s="878"/>
      <c r="AT76" s="834"/>
      <c r="AU76" s="879" t="s">
        <v>565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563</v>
      </c>
      <c r="C77" s="874"/>
      <c r="D77" s="874"/>
      <c r="E77" s="874"/>
      <c r="F77" s="874"/>
      <c r="G77" s="874"/>
      <c r="H77" s="874"/>
      <c r="I77" s="874"/>
      <c r="J77" s="874"/>
      <c r="K77" s="874"/>
      <c r="L77" s="874"/>
      <c r="M77" s="874"/>
      <c r="N77" s="874"/>
      <c r="O77" s="874"/>
      <c r="P77" s="875"/>
      <c r="Q77" s="877">
        <v>5</v>
      </c>
      <c r="R77" s="878"/>
      <c r="S77" s="878"/>
      <c r="T77" s="878"/>
      <c r="U77" s="834"/>
      <c r="V77" s="879">
        <v>2</v>
      </c>
      <c r="W77" s="878"/>
      <c r="X77" s="878"/>
      <c r="Y77" s="878"/>
      <c r="Z77" s="834"/>
      <c r="AA77" s="879">
        <v>2</v>
      </c>
      <c r="AB77" s="878"/>
      <c r="AC77" s="878"/>
      <c r="AD77" s="878"/>
      <c r="AE77" s="834"/>
      <c r="AF77" s="879">
        <v>2</v>
      </c>
      <c r="AG77" s="878"/>
      <c r="AH77" s="878"/>
      <c r="AI77" s="878"/>
      <c r="AJ77" s="834"/>
      <c r="AK77" s="879">
        <v>0</v>
      </c>
      <c r="AL77" s="878"/>
      <c r="AM77" s="878"/>
      <c r="AN77" s="878"/>
      <c r="AO77" s="834"/>
      <c r="AP77" s="879" t="s">
        <v>565</v>
      </c>
      <c r="AQ77" s="878"/>
      <c r="AR77" s="878"/>
      <c r="AS77" s="878"/>
      <c r="AT77" s="834"/>
      <c r="AU77" s="879" t="s">
        <v>565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6948</v>
      </c>
      <c r="AG88" s="844"/>
      <c r="AH88" s="844"/>
      <c r="AI88" s="844"/>
      <c r="AJ88" s="844"/>
      <c r="AK88" s="841"/>
      <c r="AL88" s="841"/>
      <c r="AM88" s="841"/>
      <c r="AN88" s="841"/>
      <c r="AO88" s="841"/>
      <c r="AP88" s="844">
        <v>20</v>
      </c>
      <c r="AQ88" s="844"/>
      <c r="AR88" s="844"/>
      <c r="AS88" s="844"/>
      <c r="AT88" s="844"/>
      <c r="AU88" s="844">
        <v>20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25</v>
      </c>
      <c r="CS102" s="852"/>
      <c r="CT102" s="852"/>
      <c r="CU102" s="852"/>
      <c r="CV102" s="891"/>
      <c r="CW102" s="890" t="s">
        <v>567</v>
      </c>
      <c r="CX102" s="852"/>
      <c r="CY102" s="852"/>
      <c r="CZ102" s="852"/>
      <c r="DA102" s="891"/>
      <c r="DB102" s="890" t="s">
        <v>567</v>
      </c>
      <c r="DC102" s="852"/>
      <c r="DD102" s="852"/>
      <c r="DE102" s="852"/>
      <c r="DF102" s="891"/>
      <c r="DG102" s="890" t="s">
        <v>567</v>
      </c>
      <c r="DH102" s="852"/>
      <c r="DI102" s="852"/>
      <c r="DJ102" s="852"/>
      <c r="DK102" s="891"/>
      <c r="DL102" s="890" t="s">
        <v>567</v>
      </c>
      <c r="DM102" s="852"/>
      <c r="DN102" s="852"/>
      <c r="DO102" s="852"/>
      <c r="DP102" s="891"/>
      <c r="DQ102" s="890" t="s">
        <v>567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3171173</v>
      </c>
      <c r="AB110" s="900"/>
      <c r="AC110" s="900"/>
      <c r="AD110" s="900"/>
      <c r="AE110" s="901"/>
      <c r="AF110" s="902">
        <v>3164952</v>
      </c>
      <c r="AG110" s="900"/>
      <c r="AH110" s="900"/>
      <c r="AI110" s="900"/>
      <c r="AJ110" s="901"/>
      <c r="AK110" s="902">
        <v>3095926</v>
      </c>
      <c r="AL110" s="900"/>
      <c r="AM110" s="900"/>
      <c r="AN110" s="900"/>
      <c r="AO110" s="901"/>
      <c r="AP110" s="903">
        <v>20.100000000000001</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32723712</v>
      </c>
      <c r="BR110" s="931"/>
      <c r="BS110" s="931"/>
      <c r="BT110" s="931"/>
      <c r="BU110" s="931"/>
      <c r="BV110" s="931">
        <v>31743595</v>
      </c>
      <c r="BW110" s="931"/>
      <c r="BX110" s="931"/>
      <c r="BY110" s="931"/>
      <c r="BZ110" s="931"/>
      <c r="CA110" s="931">
        <v>30505960</v>
      </c>
      <c r="CB110" s="931"/>
      <c r="CC110" s="931"/>
      <c r="CD110" s="931"/>
      <c r="CE110" s="931"/>
      <c r="CF110" s="944">
        <v>198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6054</v>
      </c>
      <c r="BR111" s="926"/>
      <c r="BS111" s="926"/>
      <c r="BT111" s="926"/>
      <c r="BU111" s="926"/>
      <c r="BV111" s="926">
        <v>43273</v>
      </c>
      <c r="BW111" s="926"/>
      <c r="BX111" s="926"/>
      <c r="BY111" s="926"/>
      <c r="BZ111" s="926"/>
      <c r="CA111" s="926">
        <v>39854</v>
      </c>
      <c r="CB111" s="926"/>
      <c r="CC111" s="926"/>
      <c r="CD111" s="926"/>
      <c r="CE111" s="926"/>
      <c r="CF111" s="920">
        <v>0.3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14615786</v>
      </c>
      <c r="BR112" s="926"/>
      <c r="BS112" s="926"/>
      <c r="BT112" s="926"/>
      <c r="BU112" s="926"/>
      <c r="BV112" s="926">
        <v>14557232</v>
      </c>
      <c r="BW112" s="926"/>
      <c r="BX112" s="926"/>
      <c r="BY112" s="926"/>
      <c r="BZ112" s="926"/>
      <c r="CA112" s="926">
        <v>14958281</v>
      </c>
      <c r="CB112" s="926"/>
      <c r="CC112" s="926"/>
      <c r="CD112" s="926"/>
      <c r="CE112" s="926"/>
      <c r="CF112" s="920">
        <v>97.1</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v>38103</v>
      </c>
      <c r="DM112" s="926"/>
      <c r="DN112" s="926"/>
      <c r="DO112" s="926"/>
      <c r="DP112" s="926"/>
      <c r="DQ112" s="926">
        <v>35563</v>
      </c>
      <c r="DR112" s="926"/>
      <c r="DS112" s="926"/>
      <c r="DT112" s="926"/>
      <c r="DU112" s="926"/>
      <c r="DV112" s="927">
        <v>0.2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1188811</v>
      </c>
      <c r="AB113" s="938"/>
      <c r="AC113" s="938"/>
      <c r="AD113" s="938"/>
      <c r="AE113" s="939"/>
      <c r="AF113" s="940">
        <v>1246084</v>
      </c>
      <c r="AG113" s="938"/>
      <c r="AH113" s="938"/>
      <c r="AI113" s="938"/>
      <c r="AJ113" s="939"/>
      <c r="AK113" s="940">
        <v>1162061</v>
      </c>
      <c r="AL113" s="938"/>
      <c r="AM113" s="938"/>
      <c r="AN113" s="938"/>
      <c r="AO113" s="939"/>
      <c r="AP113" s="941">
        <v>7.5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165250</v>
      </c>
      <c r="BR113" s="926"/>
      <c r="BS113" s="926"/>
      <c r="BT113" s="926"/>
      <c r="BU113" s="926"/>
      <c r="BV113" s="926">
        <v>33989</v>
      </c>
      <c r="BW113" s="926"/>
      <c r="BX113" s="926"/>
      <c r="BY113" s="926"/>
      <c r="BZ113" s="926"/>
      <c r="CA113" s="926">
        <v>20180</v>
      </c>
      <c r="CB113" s="926"/>
      <c r="CC113" s="926"/>
      <c r="CD113" s="926"/>
      <c r="CE113" s="926"/>
      <c r="CF113" s="920">
        <v>0.1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227809</v>
      </c>
      <c r="AB114" s="959"/>
      <c r="AC114" s="959"/>
      <c r="AD114" s="959"/>
      <c r="AE114" s="960"/>
      <c r="AF114" s="961">
        <v>130386</v>
      </c>
      <c r="AG114" s="959"/>
      <c r="AH114" s="959"/>
      <c r="AI114" s="959"/>
      <c r="AJ114" s="960"/>
      <c r="AK114" s="961">
        <v>12941</v>
      </c>
      <c r="AL114" s="959"/>
      <c r="AM114" s="959"/>
      <c r="AN114" s="959"/>
      <c r="AO114" s="960"/>
      <c r="AP114" s="962">
        <v>0.1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4190125</v>
      </c>
      <c r="BR114" s="926"/>
      <c r="BS114" s="926"/>
      <c r="BT114" s="926"/>
      <c r="BU114" s="926"/>
      <c r="BV114" s="926">
        <v>4129866</v>
      </c>
      <c r="BW114" s="926"/>
      <c r="BX114" s="926"/>
      <c r="BY114" s="926"/>
      <c r="BZ114" s="926"/>
      <c r="CA114" s="926">
        <v>3998107</v>
      </c>
      <c r="CB114" s="926"/>
      <c r="CC114" s="926"/>
      <c r="CD114" s="926"/>
      <c r="CE114" s="926"/>
      <c r="CF114" s="920">
        <v>25.9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960</v>
      </c>
      <c r="AB115" s="938"/>
      <c r="AC115" s="938"/>
      <c r="AD115" s="938"/>
      <c r="AE115" s="939"/>
      <c r="AF115" s="940">
        <v>961</v>
      </c>
      <c r="AG115" s="938"/>
      <c r="AH115" s="938"/>
      <c r="AI115" s="938"/>
      <c r="AJ115" s="939"/>
      <c r="AK115" s="940">
        <v>3419</v>
      </c>
      <c r="AL115" s="938"/>
      <c r="AM115" s="938"/>
      <c r="AN115" s="938"/>
      <c r="AO115" s="939"/>
      <c r="AP115" s="941">
        <v>0</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6054</v>
      </c>
      <c r="DH116" s="959"/>
      <c r="DI116" s="959"/>
      <c r="DJ116" s="959"/>
      <c r="DK116" s="960"/>
      <c r="DL116" s="961">
        <v>5170</v>
      </c>
      <c r="DM116" s="959"/>
      <c r="DN116" s="959"/>
      <c r="DO116" s="959"/>
      <c r="DP116" s="960"/>
      <c r="DQ116" s="961">
        <v>4291</v>
      </c>
      <c r="DR116" s="959"/>
      <c r="DS116" s="959"/>
      <c r="DT116" s="959"/>
      <c r="DU116" s="960"/>
      <c r="DV116" s="962">
        <v>0</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4588753</v>
      </c>
      <c r="AB117" s="979"/>
      <c r="AC117" s="979"/>
      <c r="AD117" s="979"/>
      <c r="AE117" s="980"/>
      <c r="AF117" s="981">
        <v>4542383</v>
      </c>
      <c r="AG117" s="979"/>
      <c r="AH117" s="979"/>
      <c r="AI117" s="979"/>
      <c r="AJ117" s="980"/>
      <c r="AK117" s="981">
        <v>4274347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51700927</v>
      </c>
      <c r="BR119" s="1000"/>
      <c r="BS119" s="1000"/>
      <c r="BT119" s="1000"/>
      <c r="BU119" s="1000"/>
      <c r="BV119" s="1000">
        <v>50507955</v>
      </c>
      <c r="BW119" s="1000"/>
      <c r="BX119" s="1000"/>
      <c r="BY119" s="1000"/>
      <c r="BZ119" s="1000"/>
      <c r="CA119" s="1000">
        <v>49522382</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4284037</v>
      </c>
      <c r="BR120" s="931"/>
      <c r="BS120" s="931"/>
      <c r="BT120" s="931"/>
      <c r="BU120" s="931"/>
      <c r="BV120" s="931">
        <v>5313858</v>
      </c>
      <c r="BW120" s="931"/>
      <c r="BX120" s="931"/>
      <c r="BY120" s="931"/>
      <c r="BZ120" s="931"/>
      <c r="CA120" s="931">
        <v>5585407</v>
      </c>
      <c r="CB120" s="931"/>
      <c r="CC120" s="931"/>
      <c r="CD120" s="931"/>
      <c r="CE120" s="931"/>
      <c r="CF120" s="944">
        <v>36.200000000000003</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11829162</v>
      </c>
      <c r="DH120" s="931"/>
      <c r="DI120" s="931"/>
      <c r="DJ120" s="931"/>
      <c r="DK120" s="931"/>
      <c r="DL120" s="931">
        <v>12807004</v>
      </c>
      <c r="DM120" s="931"/>
      <c r="DN120" s="931"/>
      <c r="DO120" s="931"/>
      <c r="DP120" s="931"/>
      <c r="DQ120" s="931">
        <v>13576567</v>
      </c>
      <c r="DR120" s="931"/>
      <c r="DS120" s="931"/>
      <c r="DT120" s="931"/>
      <c r="DU120" s="931"/>
      <c r="DV120" s="932">
        <v>88.1</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v>75</v>
      </c>
      <c r="AG121" s="959"/>
      <c r="AH121" s="959"/>
      <c r="AI121" s="959"/>
      <c r="AJ121" s="960"/>
      <c r="AK121" s="961">
        <v>2540</v>
      </c>
      <c r="AL121" s="959"/>
      <c r="AM121" s="959"/>
      <c r="AN121" s="959"/>
      <c r="AO121" s="960"/>
      <c r="AP121" s="962">
        <v>0</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1752932</v>
      </c>
      <c r="DH121" s="926"/>
      <c r="DI121" s="926"/>
      <c r="DJ121" s="926"/>
      <c r="DK121" s="926"/>
      <c r="DL121" s="926">
        <v>1192683</v>
      </c>
      <c r="DM121" s="926"/>
      <c r="DN121" s="926"/>
      <c r="DO121" s="926"/>
      <c r="DP121" s="926"/>
      <c r="DQ121" s="926">
        <v>903151</v>
      </c>
      <c r="DR121" s="926"/>
      <c r="DS121" s="926"/>
      <c r="DT121" s="926"/>
      <c r="DU121" s="926"/>
      <c r="DV121" s="927">
        <v>5.9</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26209571</v>
      </c>
      <c r="BR122" s="1000"/>
      <c r="BS122" s="1000"/>
      <c r="BT122" s="1000"/>
      <c r="BU122" s="1000"/>
      <c r="BV122" s="1000">
        <v>25619492</v>
      </c>
      <c r="BW122" s="1000"/>
      <c r="BX122" s="1000"/>
      <c r="BY122" s="1000"/>
      <c r="BZ122" s="1000"/>
      <c r="CA122" s="1000">
        <v>24547623</v>
      </c>
      <c r="CB122" s="1000"/>
      <c r="CC122" s="1000"/>
      <c r="CD122" s="1000"/>
      <c r="CE122" s="1000"/>
      <c r="CF122" s="1017">
        <v>159.30000000000001</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1033692</v>
      </c>
      <c r="DH122" s="926"/>
      <c r="DI122" s="926"/>
      <c r="DJ122" s="926"/>
      <c r="DK122" s="926"/>
      <c r="DL122" s="926">
        <v>557545</v>
      </c>
      <c r="DM122" s="926"/>
      <c r="DN122" s="926"/>
      <c r="DO122" s="926"/>
      <c r="DP122" s="926"/>
      <c r="DQ122" s="926">
        <v>478563</v>
      </c>
      <c r="DR122" s="926"/>
      <c r="DS122" s="926"/>
      <c r="DT122" s="926"/>
      <c r="DU122" s="926"/>
      <c r="DV122" s="927">
        <v>3.1</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v>886</v>
      </c>
      <c r="AG123" s="959"/>
      <c r="AH123" s="959"/>
      <c r="AI123" s="959"/>
      <c r="AJ123" s="960"/>
      <c r="AK123" s="961">
        <v>879</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30493608</v>
      </c>
      <c r="BR123" s="1064"/>
      <c r="BS123" s="1064"/>
      <c r="BT123" s="1064"/>
      <c r="BU123" s="1064"/>
      <c r="BV123" s="1064">
        <v>30933350</v>
      </c>
      <c r="BW123" s="1064"/>
      <c r="BX123" s="1064"/>
      <c r="BY123" s="1064"/>
      <c r="BZ123" s="1064"/>
      <c r="CA123" s="1064">
        <v>30133030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144.9</v>
      </c>
      <c r="BR124" s="1027"/>
      <c r="BS124" s="1027"/>
      <c r="BT124" s="1027"/>
      <c r="BU124" s="1027"/>
      <c r="BV124" s="1027">
        <v>130.5</v>
      </c>
      <c r="BW124" s="1027"/>
      <c r="BX124" s="1027"/>
      <c r="BY124" s="1027"/>
      <c r="BZ124" s="1027"/>
      <c r="CA124" s="1027">
        <v>125.8</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893</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67</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2100</v>
      </c>
      <c r="AB128" s="1046"/>
      <c r="AC128" s="1046"/>
      <c r="AD128" s="1046"/>
      <c r="AE128" s="1047"/>
      <c r="AF128" s="1048">
        <v>1800</v>
      </c>
      <c r="AG128" s="1046"/>
      <c r="AH128" s="1046"/>
      <c r="AI128" s="1046"/>
      <c r="AJ128" s="1047"/>
      <c r="AK128" s="1048">
        <v>45972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12.62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16929980</v>
      </c>
      <c r="AB129" s="959"/>
      <c r="AC129" s="959"/>
      <c r="AD129" s="959"/>
      <c r="AE129" s="960"/>
      <c r="AF129" s="961">
        <v>17221232</v>
      </c>
      <c r="AG129" s="959"/>
      <c r="AH129" s="959"/>
      <c r="AI129" s="959"/>
      <c r="AJ129" s="960"/>
      <c r="AK129" s="961">
        <v>17517408</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17.62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2295637</v>
      </c>
      <c r="AB130" s="959"/>
      <c r="AC130" s="959"/>
      <c r="AD130" s="959"/>
      <c r="AE130" s="960"/>
      <c r="AF130" s="961">
        <v>2230919</v>
      </c>
      <c r="AG130" s="959"/>
      <c r="AH130" s="959"/>
      <c r="AI130" s="959"/>
      <c r="AJ130" s="960"/>
      <c r="AK130" s="961">
        <v>2109086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14.9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14634343</v>
      </c>
      <c r="AB131" s="986"/>
      <c r="AC131" s="986"/>
      <c r="AD131" s="986"/>
      <c r="AE131" s="987"/>
      <c r="AF131" s="985">
        <v>14990313</v>
      </c>
      <c r="AG131" s="986"/>
      <c r="AH131" s="986"/>
      <c r="AI131" s="986"/>
      <c r="AJ131" s="987"/>
      <c r="AK131" s="985">
        <v>15408322</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125.8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15.65506562</v>
      </c>
      <c r="AB132" s="1097"/>
      <c r="AC132" s="1097"/>
      <c r="AD132" s="1097"/>
      <c r="AE132" s="1098"/>
      <c r="AF132" s="1099">
        <v>15.4077103</v>
      </c>
      <c r="AG132" s="1097"/>
      <c r="AH132" s="1097"/>
      <c r="AI132" s="1097"/>
      <c r="AJ132" s="1098"/>
      <c r="AK132" s="1099">
        <v>13.754184260000001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15.7</v>
      </c>
      <c r="AB133" s="1080"/>
      <c r="AC133" s="1080"/>
      <c r="AD133" s="1080"/>
      <c r="AE133" s="1081"/>
      <c r="AF133" s="1079">
        <v>15.5</v>
      </c>
      <c r="AG133" s="1080"/>
      <c r="AH133" s="1080"/>
      <c r="AI133" s="1080"/>
      <c r="AJ133" s="1081"/>
      <c r="AK133" s="1079">
        <v>14.9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hN+Dp33ufCLaa9Y9z7nyCj04bnny0Q/gIDh0KQY0PKoQNCFb6yARFnhWrF5zpRx7aQ6/FMz+oHkH1zsSLGWRQ==" saltValue="wmV3f2BlzGZDM6ZSxJKw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election activeCell="BC19" sqref="BC19"/>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SMD7+GXT7zsX1nyqx/BCu1mwnECP5C0OtZHNWPbiNS5I+lByqMoouCn6ornahRvGG50AYB6YiSCdKsw+ZA5oQ==" saltValue="eKTf8dtxQ+vqYd/2YxeHS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election activeCell="AU3" sqref="AU3"/>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WcxeXhv234Mjbz/mbzmuj115OCazq8oy3oaqrNK8cvEEtLbznkfzshofqgF+HzxMnmv3Xa6RIerO7Vc1jX/Ig==" saltValue="JXHS0p0PwerUe18E+torD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5369432</v>
      </c>
      <c r="AP9" s="269">
        <v>72336</v>
      </c>
      <c r="AQ9" s="270">
        <v>80646</v>
      </c>
      <c r="AR9" s="271">
        <v>-10.3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203880</v>
      </c>
      <c r="AP10" s="272">
        <v>2747</v>
      </c>
      <c r="AQ10" s="273">
        <v>6637</v>
      </c>
      <c r="AR10" s="274">
        <v>-58.6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96992</v>
      </c>
      <c r="AP11" s="272">
        <v>1307</v>
      </c>
      <c r="AQ11" s="273">
        <v>1119</v>
      </c>
      <c r="AR11" s="274">
        <v>16.8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115173</v>
      </c>
      <c r="AP13" s="272">
        <v>1552</v>
      </c>
      <c r="AQ13" s="273">
        <v>2502</v>
      </c>
      <c r="AR13" s="274">
        <v>-38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35505</v>
      </c>
      <c r="AP14" s="272">
        <v>478</v>
      </c>
      <c r="AQ14" s="273">
        <v>1863</v>
      </c>
      <c r="AR14" s="274">
        <v>-74.3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-401854</v>
      </c>
      <c r="AP15" s="272">
        <v>-5414</v>
      </c>
      <c r="AQ15" s="273">
        <v>-4800</v>
      </c>
      <c r="AR15" s="274">
        <v>12.8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5419128</v>
      </c>
      <c r="AP16" s="272">
        <v>73006</v>
      </c>
      <c r="AQ16" s="273">
        <v>87975</v>
      </c>
      <c r="AR16" s="274">
        <v>-17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6.86</v>
      </c>
      <c r="AP21" s="286">
        <v>7.71</v>
      </c>
      <c r="AQ21" s="287">
        <v>-0.85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98.2</v>
      </c>
      <c r="AP22" s="291">
        <v>98.3</v>
      </c>
      <c r="AQ22" s="292">
        <v>-0.1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3095926</v>
      </c>
      <c r="AP32" s="300">
        <v>41708</v>
      </c>
      <c r="AQ32" s="301">
        <v>41451</v>
      </c>
      <c r="AR32" s="302">
        <v>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35</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1162061</v>
      </c>
      <c r="AP35" s="300">
        <v>15655</v>
      </c>
      <c r="AQ35" s="301">
        <v>11775</v>
      </c>
      <c r="AR35" s="302">
        <v>33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12941</v>
      </c>
      <c r="AP36" s="300">
        <v>174</v>
      </c>
      <c r="AQ36" s="301">
        <v>2188</v>
      </c>
      <c r="AR36" s="302">
        <v>-92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3419</v>
      </c>
      <c r="AP37" s="300">
        <v>46</v>
      </c>
      <c r="AQ37" s="301">
        <v>531</v>
      </c>
      <c r="AR37" s="302">
        <v>-91.3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1</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-45972</v>
      </c>
      <c r="AP39" s="300">
        <v>-619</v>
      </c>
      <c r="AQ39" s="301">
        <v>-5414</v>
      </c>
      <c r="AR39" s="302">
        <v>-88.6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-2109086</v>
      </c>
      <c r="AP40" s="300">
        <v>-28413</v>
      </c>
      <c r="AQ40" s="301">
        <v>-35360</v>
      </c>
      <c r="AR40" s="302">
        <v>-19.600000000000001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2119289</v>
      </c>
      <c r="AP41" s="300">
        <v>28551</v>
      </c>
      <c r="AQ41" s="301">
        <v>15207</v>
      </c>
      <c r="AR41" s="302">
        <v>87.7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1997934</v>
      </c>
      <c r="AN51" s="322">
        <v>25752</v>
      </c>
      <c r="AO51" s="323">
        <v>-41.9</v>
      </c>
      <c r="AP51" s="324">
        <v>63812</v>
      </c>
      <c r="AQ51" s="325">
        <v>2.2999999999999998</v>
      </c>
      <c r="AR51" s="326">
        <v>-44.2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951086</v>
      </c>
      <c r="AN52" s="330">
        <v>12259</v>
      </c>
      <c r="AO52" s="331">
        <v>-39.5</v>
      </c>
      <c r="AP52" s="332">
        <v>33848</v>
      </c>
      <c r="AQ52" s="333">
        <v>-4.2</v>
      </c>
      <c r="AR52" s="334">
        <v>-35.299999999999997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1188044</v>
      </c>
      <c r="AN53" s="322">
        <v>15447</v>
      </c>
      <c r="AO53" s="323">
        <v>-40</v>
      </c>
      <c r="AP53" s="324">
        <v>54225</v>
      </c>
      <c r="AQ53" s="325">
        <v>-15</v>
      </c>
      <c r="AR53" s="326">
        <v>-25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569802</v>
      </c>
      <c r="AN54" s="330">
        <v>7409</v>
      </c>
      <c r="AO54" s="331">
        <v>-39.6</v>
      </c>
      <c r="AP54" s="332">
        <v>27337</v>
      </c>
      <c r="AQ54" s="333">
        <v>-19.2</v>
      </c>
      <c r="AR54" s="334">
        <v>-20.399999999999999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1479139</v>
      </c>
      <c r="AN55" s="322">
        <v>19414</v>
      </c>
      <c r="AO55" s="323">
        <v>25.7</v>
      </c>
      <c r="AP55" s="324">
        <v>54016</v>
      </c>
      <c r="AQ55" s="325">
        <v>-0.4</v>
      </c>
      <c r="AR55" s="326">
        <v>26.1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771483</v>
      </c>
      <c r="AN56" s="330">
        <v>10126</v>
      </c>
      <c r="AO56" s="331">
        <v>36.700000000000003</v>
      </c>
      <c r="AP56" s="332">
        <v>28078</v>
      </c>
      <c r="AQ56" s="333">
        <v>2.7</v>
      </c>
      <c r="AR56" s="334">
        <v>34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2377918</v>
      </c>
      <c r="AN57" s="322">
        <v>31601</v>
      </c>
      <c r="AO57" s="323">
        <v>62.8</v>
      </c>
      <c r="AP57" s="324">
        <v>52786</v>
      </c>
      <c r="AQ57" s="325">
        <v>-2.2999999999999998</v>
      </c>
      <c r="AR57" s="326">
        <v>65.099999999999994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1106990</v>
      </c>
      <c r="AN58" s="330">
        <v>14711</v>
      </c>
      <c r="AO58" s="331">
        <v>45.3</v>
      </c>
      <c r="AP58" s="332">
        <v>28742</v>
      </c>
      <c r="AQ58" s="333">
        <v>2.4</v>
      </c>
      <c r="AR58" s="334">
        <v>42.9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1884369</v>
      </c>
      <c r="AN59" s="322">
        <v>25386</v>
      </c>
      <c r="AO59" s="323">
        <v>-19.7</v>
      </c>
      <c r="AP59" s="324">
        <v>58465</v>
      </c>
      <c r="AQ59" s="325">
        <v>10.8</v>
      </c>
      <c r="AR59" s="326">
        <v>-30.5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1031199</v>
      </c>
      <c r="AN60" s="330">
        <v>13892</v>
      </c>
      <c r="AO60" s="331">
        <v>-5.6</v>
      </c>
      <c r="AP60" s="332">
        <v>34452</v>
      </c>
      <c r="AQ60" s="333">
        <v>19.899999999999999</v>
      </c>
      <c r="AR60" s="334">
        <v>-25.5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1785481</v>
      </c>
      <c r="AN61" s="337">
        <v>23520</v>
      </c>
      <c r="AO61" s="338">
        <v>-2.6</v>
      </c>
      <c r="AP61" s="339">
        <v>56661</v>
      </c>
      <c r="AQ61" s="340">
        <v>-0.9</v>
      </c>
      <c r="AR61" s="326">
        <v>-1.7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886112</v>
      </c>
      <c r="AN62" s="330">
        <v>11679</v>
      </c>
      <c r="AO62" s="331">
        <v>-0.5</v>
      </c>
      <c r="AP62" s="332">
        <v>30491</v>
      </c>
      <c r="AQ62" s="333">
        <v>0.3</v>
      </c>
      <c r="AR62" s="334">
        <v>-0.8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A6xejvIVDkUxQpsAeNLD6TcIyGeIMILWLyrTTS0ToUwiQt4sCAshBGOEfjSlc68nyWM/qG2iNBNL6VUewjspA==" saltValue="r/ZA2Djh2LRMctmsD0FD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60" zoomScaleNormal="60" zoomScaleSheetLayoutView="55" workbookViewId="0">
      <selection activeCell="AE98" sqref="AE98"/>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SyEmB60dV27OkvWmp1wnwZFnd//+aurHXJXxx0XyXNbBq3UM81jHp3ZKL6Ebp3f17hj0lojW45jfCi4c5No04A==" saltValue="s2rVSgahPgMs7de1ECoB3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60" zoomScaleNormal="60" zoomScaleSheetLayoutView="55" workbookViewId="0">
      <selection activeCell="CX95" sqref="CX95"/>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0DvY4c9icJdXTiP3Jhvk5zIs7MKuWWxEksCcFljkMdnaSyOCLbd6sce6+BdKcV8wzhGwJNQ4zzfWJqS1zymKOg==" saltValue="krRlgWgU5JZjDdYI4pg0Q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28" zoomScale="60" zoomScaleNormal="60"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1.4</v>
      </c>
      <c r="G47" s="12">
        <v>7.26</v>
      </c>
      <c r="H47" s="12">
        <v>11.19</v>
      </c>
      <c r="I47" s="12">
        <v>12.57</v>
      </c>
      <c r="J47" s="13">
        <v>10.75</v>
      </c>
    </row>
    <row r="48" spans="2:10" ht="57.75" customHeight="1" x14ac:dyDescent="0.2">
      <c r="B48" s="14"/>
      <c r="C48" s="1141" t="s">
        <v>4</v>
      </c>
      <c r="D48" s="1141"/>
      <c r="E48" s="1142"/>
      <c r="F48" s="15">
        <v>3.32</v>
      </c>
      <c r="G48" s="16">
        <v>7.29</v>
      </c>
      <c r="H48" s="16">
        <v>3.19</v>
      </c>
      <c r="I48" s="16">
        <v>3.07</v>
      </c>
      <c r="J48" s="17">
        <v>2.19</v>
      </c>
    </row>
    <row r="49" spans="2:10" ht="57.75" customHeight="1" thickBot="1" x14ac:dyDescent="0.25">
      <c r="B49" s="18"/>
      <c r="C49" s="1143" t="s">
        <v>5</v>
      </c>
      <c r="D49" s="1143"/>
      <c r="E49" s="1144"/>
      <c r="F49" s="19">
        <v>2.72</v>
      </c>
      <c r="G49" s="20">
        <v>10.06</v>
      </c>
      <c r="H49" s="20" t="s">
        <v>532</v>
      </c>
      <c r="I49" s="20">
        <v>1.5</v>
      </c>
      <c r="J49" s="21" t="s">
        <v>533</v>
      </c>
    </row>
    <row r="50" spans="2:10" ht="13" x14ac:dyDescent="0.2"/>
  </sheetData>
  <sheetProtection algorithmName="SHA-512" hashValue="hmPN+LIxEj2I1/4Jbfxt03LfhQxmu700hH5tL6D1J525DDBrzscsIuE8ELFXQgiEdhu6U2FEQynreRXxvDSrAQ==" saltValue="vJTxzlzDZkqBmn288CBB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