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5_市町回答（１回目）\06鈴鹿市◎\"/>
    </mc:Choice>
  </mc:AlternateContent>
  <xr:revisionPtr revIDLastSave="0" documentId="13_ncr:1_{C00C742E-2448-4A76-858D-18D918CDB135}"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O34" i="10"/>
  <c r="CO35" i="10" s="1"/>
  <c r="CO36" i="10" s="1"/>
  <c r="BW34" i="10"/>
  <c r="BW35" i="10" s="1"/>
  <c r="BW36" i="10" s="1"/>
  <c r="BW37" i="10" s="1"/>
  <c r="BW38" i="10" s="1"/>
  <c r="BW39" i="10" s="1"/>
  <c r="BW40" i="10" s="1"/>
  <c r="BW41" i="10" s="1"/>
  <c r="BW42" i="10" s="1"/>
  <c r="BW43" i="10" s="1"/>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<sst xmlns="http://schemas.openxmlformats.org/spreadsheetml/2006/main" count="1079" uniqueCount="571">
  <si>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</si>
  <si>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</si>
  <si>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</si>
  <si>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</si>
  <si>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</si>
  <si>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</si>
  <si>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</si>
  <si>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</si>
  <si>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</si>
  <si>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</si>
  <si>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</si>
  <si>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</si>
  <si>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</si>
  <si>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</si>
  <si>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</si>
  <si>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</si>
  <si>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</si>
  <si>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</si>
  <si>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</si>
  <si>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</si>
  <si>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</si>
  <si>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</si>
  <si>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</si>
  <si>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</si>
  <si>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</si>
  <si>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</si>
  <si>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</si>
  <si>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</si>
  <si>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</si>
  <si>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</si>
  <si>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</si>
  <si>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</si>
  <si>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</si>
  <si>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</si>
  <si>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</si>
  <si>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</si>
  <si>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</si>
  <si>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</si>
  <si>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</si>
  <si>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</si>
  <si>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</si>
  <si>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</si>
  <si>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</si>
  <si>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</si>
  <si>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</si>
  <si>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</si>
  <si>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</si>
  <si>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</si>
  <si>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</si>
  <si>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</si>
  <si>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</si>
  <si>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</si>
  <si>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</si>
  <si>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</si>
  <si>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</si>
  <si>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</si>
  <si>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</si>
  <si>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</si>
  <si>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</si>
  <si>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</si>
  <si>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</si>
  <si>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</si>
  <si>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</si>
  <si>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</si>
  <si>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</si>
  <si>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</si>
  <si>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</si>
  <si>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</si>
  <si>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</si>
  <si>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</si>
  <si>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</si>
  <si>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</si>
  <si>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</si>
  <si>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</si>
  <si>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</si>
  <si>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</si>
  <si>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</si>
  <si>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</si>
  <si>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</si>
  <si>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</si>
  <si>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</si>
  <si>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</si>
  <si>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</si>
  <si>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</si>
  <si>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</si>
  <si>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</si>
  <si>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</si>
  <si>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</si>
  <si>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</si>
  <si>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</si>
  <si>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</si>
  <si>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</si>
  <si>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</si>
  <si>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</si>
  <si>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鈴鹿市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</si>
  <si>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</si>
  <si>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</si>
  <si>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</si>
  <si>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</si>
  <si>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</si>
  <si>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</si>
  <si>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</si>
  <si>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</si>
  <si>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</si>
  <si>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</si>
  <si>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</si>
  <si>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</si>
  <si>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</si>
  <si>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</si>
  <si>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</si>
  <si>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</si>
  <si>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</si>
  <si>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</si>
  <si>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</si>
  <si>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</si>
  <si>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</si>
  <si>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</si>
  <si>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</si>
  <si>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</si>
  <si>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</si>
  <si>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</si>
  <si>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</si>
  <si>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</si>
  <si>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</si>
  <si>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</si>
  <si>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</si>
  <si>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</si>
  <si>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</si>
  <si>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</si>
  <si>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</si>
  <si>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</si>
  <si>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</si>
  <si>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</si>
  <si>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</si>
  <si>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</si>
  <si>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</si>
  <si>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</si>
  <si>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</si>
  <si>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</si>
  <si>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</si>
  <si>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</si>
  <si>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</si>
  <si>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</si>
  <si>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</si>
  <si>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</si>
  <si>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</si>
  <si>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</si>
  <si>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</si>
  <si>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</si>
  <si>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</si>
  <si>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</si>
  <si>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</si>
  <si>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</si>
  <si>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</si>
  <si>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</si>
  <si>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</si>
  <si>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</si>
  <si>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</si>
  <si>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</si>
  <si>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</si>
  <si>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</si>
  <si>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</si>
  <si>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</si>
  <si>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</si>
  <si>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</si>
  <si>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</si>
  <si>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</si>
  <si>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</si>
  <si>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</si>
  <si>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</si>
  <si>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</si>
  <si>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</si>
  <si>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</si>
  <si>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</si>
  <si>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</si>
  <si>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</si>
  <si>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</si>
  <si>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</si>
  <si>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</si>
  <si>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</si>
  <si>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</si>
  <si>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</si>
  <si>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</si>
  <si>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</si>
  <si>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</si>
  <si>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</si>
  <si>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</si>
  <si>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</si>
  <si>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</si>
  <si>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</si>
  <si>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</si>
  <si>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</si>
  <si>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</si>
  <si>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</si>
  <si>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</si>
  <si>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</si>
  <si>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</si>
  <si>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</si>
  <si>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</si>
  <si>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</si>
  <si>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</si>
  <si>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</si>
  <si>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</si>
  <si>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三重県鈴鹿市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</si>
  <si>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</si>
  <si>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</si>
  <si>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</si>
  <si>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</si>
  <si>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</si>
  <si>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</si>
  <si>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</si>
  <si>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</si>
  <si>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</si>
  <si>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</si>
  <si>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</si>
  <si>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</si>
  <si>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</si>
  <si>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</si>
  <si>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</si>
  <si>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</si>
  <si>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</si>
  <si>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</si>
  <si>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</si>
  <si>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</si>
  <si>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</si>
  <si>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</si>
  <si>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</si>
  <si>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</si>
  <si>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</si>
  <si>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</si>
  <si>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</si>
  <si>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</si>
  <si>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</si>
  <si>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</si>
  <si>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</si>
  <si>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</si>
  <si>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</si>
  <si>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</si>
  <si>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</si>
  <si>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</si>
  <si>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</si>
  <si>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</si>
  <si>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</si>
  <si>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</si>
  <si>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</si>
  <si>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</si>
  <si>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</si>
  <si>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</si>
  <si>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</si>
  <si>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</si>
  <si>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</si>
  <si>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</si>
  <si>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</si>
  <si>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</si>
  <si>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</si>
  <si>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</si>
  <si>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</si>
  <si>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</si>
  <si>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</si>
  <si>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</si>
  <si>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</si>
  <si>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</si>
  <si>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</si>
  <si>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</si>
  <si>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</si>
  <si>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</si>
  <si>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</si>
  <si>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</si>
  <si>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</si>
  <si>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</si>
  <si>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</si>
  <si>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</si>
  <si>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</si>
  <si>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</si>
  <si>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</si>
  <si>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</si>
  <si>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</si>
  <si>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</si>
  <si>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</si>
  <si>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</si>
  <si>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</si>
  <si>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</si>
  <si>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</si>
  <si>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</si>
  <si>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</si>
  <si>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</si>
  <si>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</si>
  <si>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</si>
  <si>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</si>
  <si>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</si>
  <si>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</si>
  <si>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</si>
  <si>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</si>
  <si>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</si>
  <si>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</si>
  <si>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</si>
  <si>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</si>
  <si>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</si>
  <si>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</si>
  <si>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</si>
  <si>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</si>
  <si>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</si>
  <si>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</si>
  <si>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</si>
  <si>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</si>
  <si>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</si>
  <si>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</si>
  <si>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</si>
  <si>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</si>
  <si>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</si>
  <si>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</si>
  <si>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</si>
  <si>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</si>
  <si>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</si>
  <si>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</si>
  <si>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</si>
  <si>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</si>
  <si>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</si>
  <si>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</si>
  <si>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</si>
  <si>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</si>
  <si>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</si>
  <si>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</si>
  <si>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</si>
  <si>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</si>
  <si>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</si>
  <si>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</si>
  <si>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</si>
  <si>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</si>
  <si>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</si>
  <si>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</si>
  <si>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</si>
  <si>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</si>
  <si>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</si>
  <si>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</si>
  <si>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</si>
  <si>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</si>
  <si>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</si>
  <si>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</si>
  <si>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</si>
  <si>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</si>
  <si>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</si>
  <si>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</si>
  <si>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</si>
  <si>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</si>
  <si>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</si>
  <si>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</si>
  <si>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</si>
  <si>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</si>
  <si>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</si>
  <si>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</si>
  <si>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</si>
  <si>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</si>
  <si>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</si>
  <si>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三重県鈴鹿市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</si>
  <si>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</si>
  <si>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</si>
  <si>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</si>
  <si>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</si>
  <si>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</si>
  <si>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</si>
  <si>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</si>
  <si>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</si>
  <si>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</si>
  <si>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</si>
  <si>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</si>
  <si>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</si>
  <si>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</si>
  <si>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</si>
  <si>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</si>
  <si>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</si>
  <si>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</si>
  <si>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</si>
  <si>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</si>
  <si>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</si>
  <si>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</si>
  <si>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</si>
  <si>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</si>
  <si>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</si>
  <si>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</si>
  <si>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</si>
  <si>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</si>
  <si>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</si>
  <si>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</si>
  <si>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</si>
  <si>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</si>
  <si>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</si>
  <si>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</si>
  <si>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</si>
  <si>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</si>
  <si>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</si>
  <si>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</si>
  <si>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</si>
  <si>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</si>
  <si>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下水道事業会計（公共下水道事業）</t>
    <phoneticPr fontId="5"/>
  </si>
  <si>
    <t>下水道事業会計（農業集落排水事業）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</si>
  <si>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</si>
  <si>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</si>
  <si>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</si>
  <si>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</si>
  <si>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</si>
  <si>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</si>
  <si>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</si>
  <si>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</si>
  <si>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</si>
  <si>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</si>
  <si>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</si>
  <si>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</si>
  <si>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</si>
  <si>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</si>
  <si>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</si>
  <si>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</si>
  <si>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</si>
  <si>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</si>
  <si>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</si>
  <si>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</si>
  <si>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</si>
  <si>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</si>
  <si>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</si>
  <si>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</si>
  <si>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</si>
  <si>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</si>
  <si>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</si>
  <si>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</si>
  <si>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</si>
  <si>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</si>
  <si>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</si>
  <si>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</si>
  <si>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</si>
  <si>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</si>
  <si>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</si>
  <si>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</si>
  <si>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</si>
  <si>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</si>
  <si>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</si>
  <si>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</si>
  <si>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</si>
  <si>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</si>
  <si>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</si>
  <si>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</si>
  <si>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</si>
  <si>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</si>
  <si>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</si>
  <si>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</si>
  <si>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</si>
  <si>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</si>
  <si>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</si>
  <si>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</si>
  <si>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</si>
  <si>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</si>
  <si>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</si>
  <si>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</si>
  <si>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</si>
  <si>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</si>
  <si>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</si>
  <si>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</si>
  <si>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</si>
  <si>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</si>
  <si>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</si>
  <si>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</si>
  <si>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</si>
  <si>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</si>
  <si>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</si>
  <si>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</si>
  <si>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</si>
  <si>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</si>
  <si>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</si>
  <si>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</si>
  <si>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</si>
  <si>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</si>
  <si>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</si>
  <si>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</si>
  <si>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</si>
  <si>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</si>
  <si>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</si>
  <si>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</si>
  <si>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</si>
  <si>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</si>
  <si>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</si>
  <si>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</si>
  <si>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</si>
  <si>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</si>
  <si>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</si>
  <si>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</si>
  <si>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</si>
  <si>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</si>
  <si>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</si>
  <si>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</si>
  <si>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</si>
  <si>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</si>
  <si>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</si>
  <si>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</si>
  <si>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</si>
  <si>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</si>
  <si>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</si>
  <si>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</si>
  <si>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</si>
  <si>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</si>
  <si>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</si>
  <si>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</si>
  <si>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</si>
  <si>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</si>
  <si>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</si>
  <si>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</si>
  <si>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</si>
  <si>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</si>
  <si>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</si>
  <si>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</si>
  <si>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</si>
  <si>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</si>
  <si>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</si>
  <si>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</si>
  <si>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</si>
  <si>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</si>
  <si>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</si>
  <si>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</si>
  <si>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</si>
  <si>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</si>
  <si>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</si>
  <si>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</si>
  <si>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</si>
  <si>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</si>
  <si>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</si>
  <si>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</si>
  <si>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</si>
  <si>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</si>
  <si>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</si>
  <si>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</si>
  <si>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</si>
  <si>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</si>
  <si>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</si>
  <si>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0.33</t>
  </si>
  <si>
    <t>▲ 5.26</t>
  </si>
  <si>
    <t>▲ 2.50</t>
  </si>
  <si>
    <t>水道事業会計</t>
  </si>
  <si>
    <t>下水道事業会計（公共下水道事業）</t>
  </si>
  <si>
    <t>一般会計</t>
  </si>
  <si>
    <t>下水道事業会計（農業集落排水事業）</t>
  </si>
  <si>
    <t>後期高齢者医療特別会計</t>
  </si>
  <si>
    <t>土地取得事業特別会計</t>
  </si>
  <si>
    <t>国民健康保険事業特別会計</t>
  </si>
  <si>
    <t>介護保険事業特別会計</t>
  </si>
  <si>
    <t>その他会計（赤字）</t>
  </si>
  <si>
    <t>その他会計（黒字）</t>
  </si>
  <si>
    <t>R02</t>
    <phoneticPr fontId="5"/>
  </si>
  <si>
    <t>R03</t>
    <phoneticPr fontId="5"/>
  </si>
  <si>
    <t>R04</t>
    <phoneticPr fontId="5"/>
  </si>
  <si>
    <t>R05</t>
    <phoneticPr fontId="5"/>
  </si>
  <si>
    <t>R06</t>
    <phoneticPr fontId="5"/>
  </si>
  <si>
    <t>-</t>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</si>
  <si>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</si>
  <si>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</si>
  <si>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7">
      <t>シマチソウゴウ</t>
    </rPh>
    <rPh sb="7" eb="11">
      <t>ジムクミアイ</t>
    </rPh>
    <rPh sb="16" eb="18">
      <t>チズ</t>
    </rPh>
    <rPh sb="18" eb="20">
      <t>トクベツ</t>
    </rPh>
    <rPh sb="20" eb="22">
      <t>カイケイ</t>
    </rPh>
    <phoneticPr fontId="2"/>
  </si>
  <si>
    <t>三重県市町総合事務組合　物品特別会計</t>
    <rPh sb="0" eb="11">
      <t>ミエケンシマチソウゴウジムクミアイ</t>
    </rPh>
    <rPh sb="12" eb="14">
      <t>ブッピン</t>
    </rPh>
    <rPh sb="14" eb="16">
      <t>トクベツ</t>
    </rPh>
    <rPh sb="16" eb="18">
      <t>カイケイ</t>
    </rPh>
    <phoneticPr fontId="2"/>
  </si>
  <si>
    <t>三重県市町総合事務組合　退職手当特別会計</t>
    <rPh sb="0" eb="11">
      <t>ミエケンシマチソウゴウジムクミアイ</t>
    </rPh>
    <rPh sb="12" eb="14">
      <t>タイショク</t>
    </rPh>
    <rPh sb="14" eb="16">
      <t>テアテ</t>
    </rPh>
    <rPh sb="16" eb="18">
      <t>トクベツ</t>
    </rPh>
    <rPh sb="18" eb="20">
      <t>カイケイ</t>
    </rPh>
    <phoneticPr fontId="2"/>
  </si>
  <si>
    <t>三重県市町総合事務組合　消防救急無線特別会計</t>
    <rPh sb="0" eb="11">
      <t>ミエケンシマチソウゴウジムクミアイ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</si>
  <si>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11">
      <t>ミエケンシマチソウゴウジムクミアイ</t>
    </rPh>
    <rPh sb="12" eb="14">
      <t>コウヘイ</t>
    </rPh>
    <rPh sb="14" eb="17">
      <t>イインカイ</t>
    </rPh>
    <rPh sb="17" eb="19">
      <t>トクベツ</t>
    </rPh>
    <rPh sb="19" eb="21">
      <t>カイケイ</t>
    </rPh>
    <phoneticPr fontId="2"/>
  </si>
  <si>
    <t>鈴鹿亀山地区広域連合　一般会計</t>
    <rPh sb="0" eb="2">
      <t>スズカ</t>
    </rPh>
    <rPh sb="2" eb="4">
      <t>カメヤマ</t>
    </rPh>
    <rPh sb="4" eb="6">
      <t>チク</t>
    </rPh>
    <rPh sb="6" eb="8">
      <t>コウイキ</t>
    </rPh>
    <rPh sb="8" eb="10">
      <t>レンゴウ</t>
    </rPh>
    <rPh sb="11" eb="13">
      <t>イッパン</t>
    </rPh>
    <rPh sb="13" eb="15">
      <t>カイケイ</t>
    </rPh>
    <phoneticPr fontId="2"/>
  </si>
  <si>
    <t>鈴鹿亀山地区広域連合　介護保険事業特別会計</t>
    <rPh sb="0" eb="2">
      <t>スズカ</t>
    </rPh>
    <rPh sb="2" eb="4">
      <t>カメヤマ</t>
    </rPh>
    <rPh sb="4" eb="6">
      <t>チク</t>
    </rPh>
    <rPh sb="6" eb="8">
      <t>コウイキ</t>
    </rPh>
    <rPh sb="8" eb="10">
      <t>レンゴウ</t>
    </rPh>
    <rPh sb="11" eb="13">
      <t>カイゴ</t>
    </rPh>
    <rPh sb="13" eb="15">
      <t>ホケン</t>
    </rPh>
    <rPh sb="15" eb="17">
      <t>ジギョウ</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</si>
  <si>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</si>
  <si>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</si>
  <si>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</si>
  <si>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</si>
  <si>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鈴鹿市土地開発公社</t>
    <rPh sb="0" eb="3">
      <t>スズカシ</t>
    </rPh>
    <rPh sb="3" eb="5">
      <t>トチ</t>
    </rPh>
    <rPh sb="5" eb="7">
      <t>カイハツ</t>
    </rPh>
    <rPh sb="7" eb="9">
      <t>コウシャ</t>
    </rPh>
    <phoneticPr fontId="2"/>
  </si>
  <si>
    <t>鈴鹿市文化振興事業団</t>
    <rPh sb="0" eb="3">
      <t>スズカシ</t>
    </rPh>
    <rPh sb="3" eb="5">
      <t>ブンカ</t>
    </rPh>
    <rPh sb="5" eb="7">
      <t>シンコウ</t>
    </rPh>
    <rPh sb="7" eb="10">
      <t>ジギョウダン</t>
    </rPh>
    <phoneticPr fontId="2"/>
  </si>
  <si>
    <t>鈴鹿国際交流協会</t>
    <rPh sb="0" eb="2">
      <t>スズカ</t>
    </rPh>
    <rPh sb="2" eb="4">
      <t>コクサイ</t>
    </rPh>
    <rPh sb="4" eb="6">
      <t>コウリュウ</t>
    </rPh>
    <rPh sb="6" eb="8">
      <t>キョウカイ</t>
    </rPh>
    <phoneticPr fontId="2"/>
  </si>
  <si>
    <t>公共施設整備保全基金</t>
    <rPh sb="0" eb="4">
      <t>コウキョウシセツ</t>
    </rPh>
    <rPh sb="4" eb="6">
      <t>セイビ</t>
    </rPh>
    <rPh sb="6" eb="8">
      <t>ホゼン</t>
    </rPh>
    <rPh sb="8" eb="10">
      <t>キキン</t>
    </rPh>
    <phoneticPr fontId="5"/>
  </si>
  <si>
    <t>すずか応援基金</t>
    <rPh sb="3" eb="7">
      <t>オウエンキキン</t>
    </rPh>
    <phoneticPr fontId="5"/>
  </si>
  <si>
    <t>森林環境基金</t>
  </si>
  <si>
    <t>企業版ふるさと納税基金</t>
    <phoneticPr fontId="5"/>
  </si>
  <si>
    <t>企業立地振興基金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</si>
</sst>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0C22-4CFE-9461-5C2FD86F2E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27184</c:v>
                </c:pt>
                <c:pt idx="1">
                  <c:v>27526</c:v>
                </c:pt>
                <c:pt idx="2">
                  <c:v>42599</c:v>
                </c:pt>
                <c:pt idx="3">
                  <c:v>27200</c:v>
                </c:pt>
                <c:pt idx="4">
                  <c:v>44339</c:v>
                </c:pt>
              </c:numCache>
            </c:numRef>
          </c:val>
          <c:smooth val="0"/>
          <c:extLst>
            <c:ext xmlns:c16="http://schemas.microsoft.com/office/drawing/2014/chart" uri="{C3380CC4-5D6E-409C-BE32-E72D297353CC}">
              <c16:uniqueId val="{00000001-0C22-4CFE-9461-5C2FD86F2E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1.53</c:v>
                </c:pt>
                <c:pt idx="1">
                  <c:v>7.44</c:v>
                </c:pt>
                <c:pt idx="2">
                  <c:v>2.38</c:v>
                </c:pt>
                <c:pt idx="3">
                  <c:v>0.56000000000000005</c:v>
                </c:pt>
                <c:pt idx="4">
                  <c:v>1.27</c:v>
                </c:pt>
              </c:numCache>
            </c:numRef>
          </c:val>
          <c:extLst>
            <c:ext xmlns:c16="http://schemas.microsoft.com/office/drawing/2014/chart" uri="{C3380CC4-5D6E-409C-BE32-E72D297353CC}">
              <c16:uniqueId val="{00000000-C108-4A4D-9AA3-9058C9FF5E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20.059999999999999</c:v>
                </c:pt>
                <c:pt idx="1">
                  <c:v>19.98</c:v>
                </c:pt>
                <c:pt idx="2">
                  <c:v>24.53</c:v>
                </c:pt>
                <c:pt idx="3">
                  <c:v>24.53</c:v>
                </c:pt>
                <c:pt idx="4">
                  <c:v>24.18</c:v>
                </c:pt>
              </c:numCache>
            </c:numRef>
          </c:val>
          <c:extLst>
            <c:ext xmlns:c16="http://schemas.microsoft.com/office/drawing/2014/chart" uri="{C3380CC4-5D6E-409C-BE32-E72D297353CC}">
              <c16:uniqueId val="{00000001-C108-4A4D-9AA3-9058C9FF5E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-0.33</c:v>
                </c:pt>
                <c:pt idx="1">
                  <c:v>5.98</c:v>
                </c:pt>
                <c:pt idx="2">
                  <c:v>-5.26</c:v>
                </c:pt>
                <c:pt idx="3">
                  <c:v>-2.5</c:v>
                </c:pt>
                <c:pt idx="4">
                  <c:v>0.75</c:v>
                </c:pt>
              </c:numCache>
            </c:numRef>
          </c:val>
          <c:smooth val="0"/>
          <c:extLst>
            <c:ext xmlns:c16="http://schemas.microsoft.com/office/drawing/2014/chart" uri="{C3380CC4-5D6E-409C-BE32-E72D297353CC}">
              <c16:uniqueId val="{00000002-C108-4A4D-9AA3-9058C9FF5E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778-4F16-8B34-5469A0798F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778-4F16-8B34-5469A0798FF9}"/>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778-4F16-8B34-5469A0798FF9}"/>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0.67</c:v>
                </c:pt>
                <c:pt idx="2">
                  <c:v>#N/A</c:v>
                </c:pt>
                <c:pt idx="3">
                  <c:v>0.46</c:v>
                </c:pt>
                <c:pt idx="4">
                  <c:v>#N/A</c:v>
                </c:pt>
                <c:pt idx="5">
                  <c:v>0.45</c:v>
                </c:pt>
                <c:pt idx="6">
                  <c:v>#N/A</c:v>
                </c:pt>
                <c:pt idx="7">
                  <c:v>0.01</c:v>
                </c:pt>
                <c:pt idx="8">
                  <c:v>#N/A</c:v>
                </c:pt>
                <c:pt idx="9">
                  <c:v>0</c:v>
                </c:pt>
              </c:numCache>
            </c:numRef>
          </c:val>
          <c:extLst>
            <c:ext xmlns:c16="http://schemas.microsoft.com/office/drawing/2014/chart" uri="{C3380CC4-5D6E-409C-BE32-E72D297353CC}">
              <c16:uniqueId val="{00000003-F778-4F16-8B34-5469A0798FF9}"/>
            </c:ext>
          </c:extLst>
        </c:ser>
        <c:ser>
          <c:idx val="4"/>
          <c:order val="4"/>
          <c:tx>
            <c:strRef>
              <c:f>データシート!$A$31</c:f>
              <c:strCache>
                <c:ptCount val="1"/>
                <c:pt idx="0">
                  <c:v>土地取得事業特別会計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0.09</c:v>
                </c:pt>
                <c:pt idx="4">
                  <c:v>#N/A</c:v>
                </c:pt>
                <c:pt idx="5">
                  <c:v>0.1</c:v>
                </c:pt>
                <c:pt idx="6">
                  <c:v>#N/A</c:v>
                </c:pt>
                <c:pt idx="7">
                  <c:v>0.1</c:v>
                </c:pt>
                <c:pt idx="8">
                  <c:v>#N/A</c:v>
                </c:pt>
                <c:pt idx="9">
                  <c:v>0.09</c:v>
                </c:pt>
              </c:numCache>
            </c:numRef>
          </c:val>
          <c:extLst>
            <c:ext xmlns:c16="http://schemas.microsoft.com/office/drawing/2014/chart" uri="{C3380CC4-5D6E-409C-BE32-E72D297353CC}">
              <c16:uniqueId val="{00000004-F778-4F16-8B34-5469A0798FF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0.21</c:v>
                </c:pt>
                <c:pt idx="2">
                  <c:v>#N/A</c:v>
                </c:pt>
                <c:pt idx="3">
                  <c:v>0.04</c:v>
                </c:pt>
                <c:pt idx="4">
                  <c:v>#N/A</c:v>
                </c:pt>
                <c:pt idx="5">
                  <c:v>0.06</c:v>
                </c:pt>
                <c:pt idx="6">
                  <c:v>#N/A</c:v>
                </c:pt>
                <c:pt idx="7">
                  <c:v>0.06</c:v>
                </c:pt>
                <c:pt idx="8">
                  <c:v>#N/A</c:v>
                </c:pt>
                <c:pt idx="9">
                  <c:v>0.12</c:v>
                </c:pt>
              </c:numCache>
            </c:numRef>
          </c:val>
          <c:extLst>
            <c:ext xmlns:c16="http://schemas.microsoft.com/office/drawing/2014/chart" uri="{C3380CC4-5D6E-409C-BE32-E72D297353CC}">
              <c16:uniqueId val="{00000005-F778-4F16-8B34-5469A0798FF9}"/>
            </c:ext>
          </c:extLst>
        </c:ser>
        <c:ser>
          <c:idx val="6"/>
          <c:order val="6"/>
          <c:tx>
            <c:strRef>
              <c:f>データシート!$A$33</c:f>
              <c:strCache>
                <c:ptCount val="1"/>
                <c:pt idx="0">
                  <c:v>下水道事業会計（農業集落排水事業）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0.21</c:v>
                </c:pt>
                <c:pt idx="2">
                  <c:v>#N/A</c:v>
                </c:pt>
                <c:pt idx="3">
                  <c:v>0.2</c:v>
                </c:pt>
                <c:pt idx="4">
                  <c:v>#N/A</c:v>
                </c:pt>
                <c:pt idx="5">
                  <c:v>0.23</c:v>
                </c:pt>
                <c:pt idx="6">
                  <c:v>#N/A</c:v>
                </c:pt>
                <c:pt idx="7">
                  <c:v>0.24</c:v>
                </c:pt>
                <c:pt idx="8">
                  <c:v>#N/A</c:v>
                </c:pt>
                <c:pt idx="9">
                  <c:v>0.25</c:v>
                </c:pt>
              </c:numCache>
            </c:numRef>
          </c:val>
          <c:extLst>
            <c:ext xmlns:c16="http://schemas.microsoft.com/office/drawing/2014/chart" uri="{C3380CC4-5D6E-409C-BE32-E72D297353CC}">
              <c16:uniqueId val="{00000006-F778-4F16-8B34-5469A0798FF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1.39</c:v>
                </c:pt>
                <c:pt idx="2">
                  <c:v>#N/A</c:v>
                </c:pt>
                <c:pt idx="3">
                  <c:v>7.35</c:v>
                </c:pt>
                <c:pt idx="4">
                  <c:v>#N/A</c:v>
                </c:pt>
                <c:pt idx="5">
                  <c:v>2.27</c:v>
                </c:pt>
                <c:pt idx="6">
                  <c:v>#N/A</c:v>
                </c:pt>
                <c:pt idx="7">
                  <c:v>0.45</c:v>
                </c:pt>
                <c:pt idx="8">
                  <c:v>#N/A</c:v>
                </c:pt>
                <c:pt idx="9">
                  <c:v>1.1599999999999999</c:v>
                </c:pt>
              </c:numCache>
            </c:numRef>
          </c:val>
          <c:extLst>
            <c:ext xmlns:c16="http://schemas.microsoft.com/office/drawing/2014/chart" uri="{C3380CC4-5D6E-409C-BE32-E72D297353CC}">
              <c16:uniqueId val="{00000007-F778-4F16-8B34-5469A0798FF9}"/>
            </c:ext>
          </c:extLst>
        </c:ser>
        <c:ser>
          <c:idx val="8"/>
          <c:order val="8"/>
          <c:tx>
            <c:strRef>
              <c:f>データシート!$A$35</c:f>
              <c:strCache>
                <c:ptCount val="1"/>
                <c:pt idx="0">
                  <c:v>下水道事業会計（公共下水道事業）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1.76</c:v>
                </c:pt>
                <c:pt idx="2">
                  <c:v>#N/A</c:v>
                </c:pt>
                <c:pt idx="3">
                  <c:v>1.87</c:v>
                </c:pt>
                <c:pt idx="4">
                  <c:v>#N/A</c:v>
                </c:pt>
                <c:pt idx="5">
                  <c:v>2.0499999999999998</c:v>
                </c:pt>
                <c:pt idx="6">
                  <c:v>#N/A</c:v>
                </c:pt>
                <c:pt idx="7">
                  <c:v>2.2000000000000002</c:v>
                </c:pt>
                <c:pt idx="8">
                  <c:v>#N/A</c:v>
                </c:pt>
                <c:pt idx="9">
                  <c:v>2.31</c:v>
                </c:pt>
              </c:numCache>
            </c:numRef>
          </c:val>
          <c:extLst>
            <c:ext xmlns:c16="http://schemas.microsoft.com/office/drawing/2014/chart" uri="{C3380CC4-5D6E-409C-BE32-E72D297353CC}">
              <c16:uniqueId val="{00000008-F778-4F16-8B34-5469A0798FF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8.83</c:v>
                </c:pt>
                <c:pt idx="2">
                  <c:v>#N/A</c:v>
                </c:pt>
                <c:pt idx="3">
                  <c:v>8.9499999999999993</c:v>
                </c:pt>
                <c:pt idx="4">
                  <c:v>#N/A</c:v>
                </c:pt>
                <c:pt idx="5">
                  <c:v>9.39</c:v>
                </c:pt>
                <c:pt idx="6">
                  <c:v>#N/A</c:v>
                </c:pt>
                <c:pt idx="7">
                  <c:v>9.85</c:v>
                </c:pt>
                <c:pt idx="8">
                  <c:v>#N/A</c:v>
                </c:pt>
                <c:pt idx="9">
                  <c:v>9.15</c:v>
                </c:pt>
              </c:numCache>
            </c:numRef>
          </c:val>
          <c:extLst>
            <c:ext xmlns:c16="http://schemas.microsoft.com/office/drawing/2014/chart" uri="{C3380CC4-5D6E-409C-BE32-E72D297353CC}">
              <c16:uniqueId val="{00000009-F778-4F16-8B34-5469A0798F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5976</c:v>
                </c:pt>
                <c:pt idx="5">
                  <c:v>5920</c:v>
                </c:pt>
                <c:pt idx="8">
                  <c:v>5894</c:v>
                </c:pt>
                <c:pt idx="11">
                  <c:v>5844</c:v>
                </c:pt>
                <c:pt idx="14">
                  <c:v>5801</c:v>
                </c:pt>
              </c:numCache>
            </c:numRef>
          </c:val>
          <c:extLst>
            <c:ext xmlns:c16="http://schemas.microsoft.com/office/drawing/2014/chart" uri="{C3380CC4-5D6E-409C-BE32-E72D297353CC}">
              <c16:uniqueId val="{00000000-0DE2-448D-973E-E6D08CF0CA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E2-448D-973E-E6D08CF0CA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318</c:v>
                </c:pt>
                <c:pt idx="3">
                  <c:v>315</c:v>
                </c:pt>
                <c:pt idx="6">
                  <c:v>314</c:v>
                </c:pt>
                <c:pt idx="9">
                  <c:v>316</c:v>
                </c:pt>
                <c:pt idx="12">
                  <c:v>322</c:v>
                </c:pt>
              </c:numCache>
            </c:numRef>
          </c:val>
          <c:extLst>
            <c:ext xmlns:c16="http://schemas.microsoft.com/office/drawing/2014/chart" uri="{C3380CC4-5D6E-409C-BE32-E72D297353CC}">
              <c16:uniqueId val="{00000002-0DE2-448D-973E-E6D08CF0CA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7</c:v>
                </c:pt>
                <c:pt idx="6">
                  <c:v>7</c:v>
                </c:pt>
                <c:pt idx="9">
                  <c:v>7</c:v>
                </c:pt>
                <c:pt idx="12">
                  <c:v>3</c:v>
                </c:pt>
              </c:numCache>
            </c:numRef>
          </c:val>
          <c:extLst>
            <c:ext xmlns:c16="http://schemas.microsoft.com/office/drawing/2014/chart" uri="{C3380CC4-5D6E-409C-BE32-E72D297353CC}">
              <c16:uniqueId val="{00000003-0DE2-448D-973E-E6D08CF0CA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1808</c:v>
                </c:pt>
                <c:pt idx="3">
                  <c:v>1749</c:v>
                </c:pt>
                <c:pt idx="6">
                  <c:v>1842</c:v>
                </c:pt>
                <c:pt idx="9">
                  <c:v>1889</c:v>
                </c:pt>
                <c:pt idx="12">
                  <c:v>2075</c:v>
                </c:pt>
              </c:numCache>
            </c:numRef>
          </c:val>
          <c:extLst>
            <c:ext xmlns:c16="http://schemas.microsoft.com/office/drawing/2014/chart" uri="{C3380CC4-5D6E-409C-BE32-E72D297353CC}">
              <c16:uniqueId val="{00000004-0DE2-448D-973E-E6D08CF0CA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E2-448D-973E-E6D08CF0CA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E2-448D-973E-E6D08CF0CA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3857</c:v>
                </c:pt>
                <c:pt idx="3">
                  <c:v>4150</c:v>
                </c:pt>
                <c:pt idx="6">
                  <c:v>4389</c:v>
                </c:pt>
                <c:pt idx="9">
                  <c:v>4371</c:v>
                </c:pt>
                <c:pt idx="12">
                  <c:v>4406</c:v>
                </c:pt>
              </c:numCache>
            </c:numRef>
          </c:val>
          <c:extLst>
            <c:ext xmlns:c16="http://schemas.microsoft.com/office/drawing/2014/chart" uri="{C3380CC4-5D6E-409C-BE32-E72D297353CC}">
              <c16:uniqueId val="{00000007-0DE2-448D-973E-E6D08CF0CA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c:v>
                </c:pt>
                <c:pt idx="2">
                  <c:v>#N/A</c:v>
                </c:pt>
                <c:pt idx="3">
                  <c:v>#N/A</c:v>
                </c:pt>
                <c:pt idx="4">
                  <c:v>301</c:v>
                </c:pt>
                <c:pt idx="5">
                  <c:v>#N/A</c:v>
                </c:pt>
                <c:pt idx="6">
                  <c:v>#N/A</c:v>
                </c:pt>
                <c:pt idx="7">
                  <c:v>658</c:v>
                </c:pt>
                <c:pt idx="8">
                  <c:v>#N/A</c:v>
                </c:pt>
                <c:pt idx="9">
                  <c:v>#N/A</c:v>
                </c:pt>
                <c:pt idx="10">
                  <c:v>739</c:v>
                </c:pt>
                <c:pt idx="11">
                  <c:v>#N/A</c:v>
                </c:pt>
                <c:pt idx="12">
                  <c:v>#N/A</c:v>
                </c:pt>
                <c:pt idx="13">
                  <c:v>1005</c:v>
                </c:pt>
                <c:pt idx="14">
                  <c:v>#N/A</c:v>
                </c:pt>
              </c:numCache>
            </c:numRef>
          </c:val>
          <c:smooth val="0"/>
          <c:extLst>
            <c:ext xmlns:c16="http://schemas.microsoft.com/office/drawing/2014/chart" uri="{C3380CC4-5D6E-409C-BE32-E72D297353CC}">
              <c16:uniqueId val="{00000008-0DE2-448D-973E-E6D08CF0CA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60594</c:v>
                </c:pt>
                <c:pt idx="5">
                  <c:v>59587</c:v>
                </c:pt>
                <c:pt idx="8">
                  <c:v>57773</c:v>
                </c:pt>
                <c:pt idx="11">
                  <c:v>55293</c:v>
                </c:pt>
                <c:pt idx="14">
                  <c:v>52222</c:v>
                </c:pt>
              </c:numCache>
            </c:numRef>
          </c:val>
          <c:extLst>
            <c:ext xmlns:c16="http://schemas.microsoft.com/office/drawing/2014/chart" uri="{C3380CC4-5D6E-409C-BE32-E72D297353CC}">
              <c16:uniqueId val="{00000000-7D20-4FB1-874E-C3F2ED9081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19611</c:v>
                </c:pt>
                <c:pt idx="5">
                  <c:v>19801</c:v>
                </c:pt>
                <c:pt idx="8">
                  <c:v>20593</c:v>
                </c:pt>
                <c:pt idx="11">
                  <c:v>20509</c:v>
                </c:pt>
                <c:pt idx="14">
                  <c:v>20512</c:v>
                </c:pt>
              </c:numCache>
            </c:numRef>
          </c:val>
          <c:extLst>
            <c:ext xmlns:c16="http://schemas.microsoft.com/office/drawing/2014/chart" uri="{C3380CC4-5D6E-409C-BE32-E72D297353CC}">
              <c16:uniqueId val="{00000001-7D20-4FB1-874E-C3F2ED9081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13193</c:v>
                </c:pt>
                <c:pt idx="5">
                  <c:v>13870</c:v>
                </c:pt>
                <c:pt idx="8">
                  <c:v>15681</c:v>
                </c:pt>
                <c:pt idx="11">
                  <c:v>15670</c:v>
                </c:pt>
                <c:pt idx="14">
                  <c:v>15643</c:v>
                </c:pt>
              </c:numCache>
            </c:numRef>
          </c:val>
          <c:extLst>
            <c:ext xmlns:c16="http://schemas.microsoft.com/office/drawing/2014/chart" uri="{C3380CC4-5D6E-409C-BE32-E72D297353CC}">
              <c16:uniqueId val="{00000002-7D20-4FB1-874E-C3F2ED9081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20-4FB1-874E-C3F2ED9081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20-4FB1-874E-C3F2ED9081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869</c:v>
                </c:pt>
                <c:pt idx="3">
                  <c:v>1820</c:v>
                </c:pt>
                <c:pt idx="6">
                  <c:v>2168</c:v>
                </c:pt>
                <c:pt idx="9">
                  <c:v>2006</c:v>
                </c:pt>
                <c:pt idx="12">
                  <c:v>345</c:v>
                </c:pt>
              </c:numCache>
            </c:numRef>
          </c:val>
          <c:extLst>
            <c:ext xmlns:c16="http://schemas.microsoft.com/office/drawing/2014/chart" uri="{C3380CC4-5D6E-409C-BE32-E72D297353CC}">
              <c16:uniqueId val="{00000005-7D20-4FB1-874E-C3F2ED9081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9637</c:v>
                </c:pt>
                <c:pt idx="3">
                  <c:v>9615</c:v>
                </c:pt>
                <c:pt idx="6">
                  <c:v>9677</c:v>
                </c:pt>
                <c:pt idx="9">
                  <c:v>10081</c:v>
                </c:pt>
                <c:pt idx="12">
                  <c:v>10273</c:v>
                </c:pt>
              </c:numCache>
            </c:numRef>
          </c:val>
          <c:extLst>
            <c:ext xmlns:c16="http://schemas.microsoft.com/office/drawing/2014/chart" uri="{C3380CC4-5D6E-409C-BE32-E72D297353CC}">
              <c16:uniqueId val="{00000006-7D20-4FB1-874E-C3F2ED9081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c:v>
                </c:pt>
                <c:pt idx="3">
                  <c:v>24</c:v>
                </c:pt>
                <c:pt idx="6">
                  <c:v>14</c:v>
                </c:pt>
                <c:pt idx="9">
                  <c:v>5</c:v>
                </c:pt>
                <c:pt idx="12">
                  <c:v>0</c:v>
                </c:pt>
              </c:numCache>
            </c:numRef>
          </c:val>
          <c:extLst>
            <c:ext xmlns:c16="http://schemas.microsoft.com/office/drawing/2014/chart" uri="{C3380CC4-5D6E-409C-BE32-E72D297353CC}">
              <c16:uniqueId val="{00000007-7D20-4FB1-874E-C3F2ED9081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28825</c:v>
                </c:pt>
                <c:pt idx="3">
                  <c:v>25371</c:v>
                </c:pt>
                <c:pt idx="6">
                  <c:v>22728</c:v>
                </c:pt>
                <c:pt idx="9">
                  <c:v>22935</c:v>
                </c:pt>
                <c:pt idx="12">
                  <c:v>24518</c:v>
                </c:pt>
              </c:numCache>
            </c:numRef>
          </c:val>
          <c:extLst>
            <c:ext xmlns:c16="http://schemas.microsoft.com/office/drawing/2014/chart" uri="{C3380CC4-5D6E-409C-BE32-E72D297353CC}">
              <c16:uniqueId val="{00000008-7D20-4FB1-874E-C3F2ED9081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2663</c:v>
                </c:pt>
                <c:pt idx="3">
                  <c:v>2219</c:v>
                </c:pt>
                <c:pt idx="6">
                  <c:v>1770</c:v>
                </c:pt>
                <c:pt idx="9">
                  <c:v>1329</c:v>
                </c:pt>
                <c:pt idx="12">
                  <c:v>1299</c:v>
                </c:pt>
              </c:numCache>
            </c:numRef>
          </c:val>
          <c:extLst>
            <c:ext xmlns:c16="http://schemas.microsoft.com/office/drawing/2014/chart" uri="{C3380CC4-5D6E-409C-BE32-E72D297353CC}">
              <c16:uniqueId val="{00000009-7D20-4FB1-874E-C3F2ED9081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47250</c:v>
                </c:pt>
                <c:pt idx="3">
                  <c:v>46791</c:v>
                </c:pt>
                <c:pt idx="6">
                  <c:v>46780</c:v>
                </c:pt>
                <c:pt idx="9">
                  <c:v>44472</c:v>
                </c:pt>
                <c:pt idx="12">
                  <c:v>44336</c:v>
                </c:pt>
              </c:numCache>
            </c:numRef>
          </c:val>
          <c:extLst>
            <c:ext xmlns:c16="http://schemas.microsoft.com/office/drawing/2014/chart" uri="{C3380CC4-5D6E-409C-BE32-E72D297353CC}">
              <c16:uniqueId val="{0000000A-7D20-4FB1-874E-C3F2ED9081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D20-4FB1-874E-C3F2ED9081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9759</c:v>
                </c:pt>
                <c:pt idx="1">
                  <c:v>9960</c:v>
                </c:pt>
                <c:pt idx="2">
                  <c:v>10071</c:v>
                </c:pt>
              </c:numCache>
            </c:numRef>
          </c:val>
          <c:extLst>
            <c:ext xmlns:c16="http://schemas.microsoft.com/office/drawing/2014/chart" uri="{C3380CC4-5D6E-409C-BE32-E72D297353CC}">
              <c16:uniqueId val="{00000000-3FA2-4738-B745-F2AEE2F65C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2310</c:v>
                </c:pt>
                <c:pt idx="1">
                  <c:v>2310</c:v>
                </c:pt>
                <c:pt idx="2">
                  <c:v>2313</c:v>
                </c:pt>
              </c:numCache>
            </c:numRef>
          </c:val>
          <c:extLst>
            <c:ext xmlns:c16="http://schemas.microsoft.com/office/drawing/2014/chart" uri="{C3380CC4-5D6E-409C-BE32-E72D297353CC}">
              <c16:uniqueId val="{00000001-3FA2-4738-B745-F2AEE2F65C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1895</c:v>
                </c:pt>
                <c:pt idx="1">
                  <c:v>1828</c:v>
                </c:pt>
                <c:pt idx="2">
                  <c:v>2110</c:v>
                </c:pt>
              </c:numCache>
            </c:numRef>
          </c:val>
          <c:extLst>
            <c:ext xmlns:c16="http://schemas.microsoft.com/office/drawing/2014/chart" uri="{C3380CC4-5D6E-409C-BE32-E72D297353CC}">
              <c16:uniqueId val="{00000002-3FA2-4738-B745-F2AEE2F65C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rgbClr val="FF0000"/>
              </a:solidFill>
              <a:latin typeface="ＭＳ ゴシック" panose="020B0609070205080204" pitchFamily="49" charset="-128"/>
              <a:ea typeface="ＭＳ ゴシック" panose="020B0609070205080204" pitchFamily="49" charset="-128"/>
            </a:rPr>
            <a:t>　</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過去に市債発行を抑制してきたことから、令和２年度まで元利償還金の決算額は低調に推移していたが、令和</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以降は</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傾向にある</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今後も、公共施設の老朽化対策等により市債発行が増加し、公債費の増加が見込まれる。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計画的な財政運営に取り組み、</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減債基金の活用</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一般単独事業</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債等の発行抑制</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に取り組み、</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公債費負担の平準化と経費の縮減に努める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将来負担額は、地方債現在高や債務負担行為に基づく支出予定額の影響により減少となるが、充当可能財源等についても、基準財政需要額算入見込額の減少等により、</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将来負担比率の分子は</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今後も、公共施設の老朽化対策等で市債発行が増加することが予想されるため、</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一般単独事業</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債等の発行抑制</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により適正な市債管理を行うとともに、収支バランスの取れた財政運営により基金残高を確保し、健全性の維持に努める。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三重県鈴鹿市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減債基金については取崩しを行わず、財政調整基金は決算剰余金１億円を積み立てたことにより、基金全体としては前年度と比較すると増額となった。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財政調整基金の残高を確保しつつ、公共施設の老朽化対策等に備える。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公共施設整備保全基金：公共施設の整備及び維持管理のための基金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すずか応援基金：すずか応援寄附金（ふるさと納税）を活用した事業に要する経費の財源とするための基金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森林環境基金：森林環境税及び森林環境譲与税に関する法律（平成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年法律第３号）第１条の規定による森林の整備及びその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促進に活用するための基金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企業版ふるさと納税基金：地域再生法（平成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号）第５条第４項第２号に規定するまち・ひと・しごと創生寄附活用事業に</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活用するための基金。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企業立地振興基金：産業の集積、雇用の機会の確保及び経済の活性化に活用するための基金。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すずか応援基金：寄附者の意向に応じた事業の財源として充当するための約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万を取り崩したが、令和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年度に受領</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したすずか応援寄附金を約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万円を積み立てたため、前年度と比較すると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企業版ふるさと納税基金：令和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月から積立を開始し、事業の財源として充当するための約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万を取り崩したが、</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年度に受領した企業版ふるさと納税寄附金を約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万を積み立てたため、前年度と比較すると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公共施設整備保全基金：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主に令和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年度以降の公共施設の施設整備に対応するため基金残高の確保に努める。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取り崩しを行わず、決算剰余金を１億円積み立てたことにより総額としては増加している。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公共施設の老朽化対策等に多額の費用を要する見込みであり、財政調整基金の取崩しにより収支バランスを維持する状況が想定されるため、中長期的には減少する見込みである。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行財政改革や公共施設マネジメントの推進等により、計画的な財政運営を行い、財政調整基金の適正額を確保していく必要がある。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取崩しを行わなかったことにより横ばいで推移した。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公共施設の老朽化対策等により増加が見込まれる市債発行の増大に対して、公債費負担の平準化を図る目的から適宜繰入れを行う。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194,451
184,204
194.46
77,539,680
76,867,198
527,641
41,652,738
44,335,963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基準財政需要額がこども子育て費における単位費用の増等により増加するとともに、基準財政収入額も固定資産税や地方特例交付金の増等により増加した。結果、基準財政需要額の増加額が基準財政収入額の増加を上回ったため、財政力指数としては前年度より微減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41728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40</xdr:row>
      <xdr:rowOff>161472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144235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42834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的経費充当一般財源については、学校給食の食材費の増加や文化会館の管理運営料の増加等による物件費の増加、正規職員及びフルタイム会計年度任用職員に係る給料等の増加により人件費が増加した。経常的に収入される一般財源については、地方特例交付金、普通交付税が増額した。結果、経常的経費充当一般財源の増加額が経常的に収入される一般財源の増加額を上回るため、経常収支比率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ポイント増加し、全国平均との差は拡大した。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今後も地方税の税収確保に努めるとともに、経常経費の縮減にも努める。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43241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9910233"/>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15318</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43241</xdr:rowOff>
    </xdr:from>
    <xdr:to>
      <xdr:col>24</xdr:col>
      <xdr:colOff>12700</xdr:colOff>
      <xdr:row>67</xdr:row>
      <xdr:rowOff>43241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40519</xdr:rowOff>
    </xdr:from>
    <xdr:to>
      <xdr:col>23</xdr:col>
      <xdr:colOff>133350</xdr:colOff>
      <xdr:row>65</xdr:row>
      <xdr:rowOff>156331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1013319"/>
          <a:ext cx="838200" cy="28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61884</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52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51102</xdr:rowOff>
    </xdr:from>
    <xdr:to>
      <xdr:col>19</xdr:col>
      <xdr:colOff>133350</xdr:colOff>
      <xdr:row>64</xdr:row>
      <xdr:rowOff>40519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85245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53720</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34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37798</xdr:rowOff>
    </xdr:from>
    <xdr:to>
      <xdr:col>15</xdr:col>
      <xdr:colOff>82550</xdr:colOff>
      <xdr:row>63</xdr:row>
      <xdr:rowOff>51102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496248"/>
          <a:ext cx="889000" cy="35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123976</xdr:rowOff>
    </xdr:from>
    <xdr:to>
      <xdr:col>15</xdr:col>
      <xdr:colOff>133350</xdr:colOff>
      <xdr:row>61</xdr:row>
      <xdr:rowOff>54126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64303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1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37798</xdr:rowOff>
    </xdr:from>
    <xdr:to>
      <xdr:col>11</xdr:col>
      <xdr:colOff>31750</xdr:colOff>
      <xdr:row>63</xdr:row>
      <xdr:rowOff>62593</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496248"/>
          <a:ext cx="889000" cy="36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133652</xdr:rowOff>
    </xdr:from>
    <xdr:to>
      <xdr:col>11</xdr:col>
      <xdr:colOff>82550</xdr:colOff>
      <xdr:row>59</xdr:row>
      <xdr:rowOff>63802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07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73979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984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9978</xdr:rowOff>
    </xdr:from>
    <xdr:to>
      <xdr:col>7</xdr:col>
      <xdr:colOff>31750</xdr:colOff>
      <xdr:row>61</xdr:row>
      <xdr:rowOff>111578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121755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105531</xdr:rowOff>
    </xdr:from>
    <xdr:to>
      <xdr:col>23</xdr:col>
      <xdr:colOff>184150</xdr:colOff>
      <xdr:row>66</xdr:row>
      <xdr:rowOff>35681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2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77608</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22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161169</xdr:rowOff>
    </xdr:from>
    <xdr:to>
      <xdr:col>19</xdr:col>
      <xdr:colOff>184150</xdr:colOff>
      <xdr:row>64</xdr:row>
      <xdr:rowOff>91319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76096</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04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302</xdr:rowOff>
    </xdr:from>
    <xdr:to>
      <xdr:col>15</xdr:col>
      <xdr:colOff>133350</xdr:colOff>
      <xdr:row>63</xdr:row>
      <xdr:rowOff>101902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86679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158448</xdr:rowOff>
    </xdr:from>
    <xdr:to>
      <xdr:col>11</xdr:col>
      <xdr:colOff>82550</xdr:colOff>
      <xdr:row>61</xdr:row>
      <xdr:rowOff>88598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4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73375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53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11793</xdr:rowOff>
    </xdr:from>
    <xdr:to>
      <xdr:col>7</xdr:col>
      <xdr:colOff>31750</xdr:colOff>
      <xdr:row>63</xdr:row>
      <xdr:rowOff>113393</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98170</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と比較して、給料等の増加により人経費は増加しており、物件費はプレミアム付デジタル商品券発行事業等の減少もあるが全体では増加しているため人口１人当たり人件費・物件費等決算額は増額となっている。類似団体や全国、三重県平均と比較すると低い値に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引き続き定員管理や給与の適正化、事務事業の見直し等を実施し、全体の経費削減に努める。</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150440</xdr:rowOff>
    </xdr:from>
    <xdr:to>
      <xdr:col>23</xdr:col>
      <xdr:colOff>133350</xdr:colOff>
      <xdr:row>83</xdr:row>
      <xdr:rowOff>60792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09340"/>
          <a:ext cx="838200" cy="8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15789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8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27956</xdr:rowOff>
    </xdr:from>
    <xdr:to>
      <xdr:col>19</xdr:col>
      <xdr:colOff>133350</xdr:colOff>
      <xdr:row>82</xdr:row>
      <xdr:rowOff>150440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86856"/>
          <a:ext cx="889000" cy="12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46727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4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139106</xdr:rowOff>
    </xdr:from>
    <xdr:to>
      <xdr:col>15</xdr:col>
      <xdr:colOff>82550</xdr:colOff>
      <xdr:row>82</xdr:row>
      <xdr:rowOff>27956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26556"/>
          <a:ext cx="889000" cy="6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167648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139106</xdr:rowOff>
    </xdr:from>
    <xdr:to>
      <xdr:col>11</xdr:col>
      <xdr:colOff>31750</xdr:colOff>
      <xdr:row>81</xdr:row>
      <xdr:rowOff>140505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26556"/>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1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27426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9992</xdr:rowOff>
    </xdr:from>
    <xdr:to>
      <xdr:col>23</xdr:col>
      <xdr:colOff>184150</xdr:colOff>
      <xdr:row>83</xdr:row>
      <xdr:rowOff>111592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102719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6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99640</xdr:rowOff>
    </xdr:from>
    <xdr:to>
      <xdr:col>19</xdr:col>
      <xdr:colOff>184150</xdr:colOff>
      <xdr:row>83</xdr:row>
      <xdr:rowOff>29790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39967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2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148606</xdr:rowOff>
    </xdr:from>
    <xdr:to>
      <xdr:col>15</xdr:col>
      <xdr:colOff>133350</xdr:colOff>
      <xdr:row>82</xdr:row>
      <xdr:rowOff>78756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3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88933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88306</xdr:rowOff>
    </xdr:from>
    <xdr:to>
      <xdr:col>11</xdr:col>
      <xdr:colOff>82550</xdr:colOff>
      <xdr:row>82</xdr:row>
      <xdr:rowOff>18456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28633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4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89705</xdr:rowOff>
    </xdr:from>
    <xdr:to>
      <xdr:col>7</xdr:col>
      <xdr:colOff>31750</xdr:colOff>
      <xdr:row>82</xdr:row>
      <xdr:rowOff>19855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4632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6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ポイント差はあるものの、ここ数年は減少が続いている。減少要因としては、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級以上の職員数および割合が年々少なくなっていることがあげられるが、全国平均と比較しても高い値となっている。「初任給高」であることと、</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級以上の職員割合が、国と比較して多いことが考えられるが、減少傾向であることから、今後の推移を見ながら、引き続き給料の適正水準化に努めることといたしたい。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125730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980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144797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125730</xdr:rowOff>
    </xdr:from>
    <xdr:to>
      <xdr:col>77</xdr:col>
      <xdr:colOff>44450</xdr:colOff>
      <xdr:row>86</xdr:row>
      <xdr:rowOff>149861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704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87</xdr:row>
      <xdr:rowOff>2539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945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146066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161307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0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若干の変動は見られるもののほぼ横ばいの傾向が続いている。類似団体内の数値としては平均値より低い値となっており、全国及び三重県平均数値と比較しても低い値である。今後も、事務事業の見直しと適正人員の配置、短時間勤務再任用職員及び会計年度任用職員の活用、行政サービスの担い手最適化の検討等により、引き続き職員の削減を図ることのできる部分においては削減を継続する一方で、今後見込まれる新たな行政需要に対しては、施策の着実な実現を図るため、必要かつ適正な人員配置を行う。</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127000</xdr:rowOff>
    </xdr:from>
    <xdr:to>
      <xdr:col>81</xdr:col>
      <xdr:colOff>44450</xdr:colOff>
      <xdr:row>59</xdr:row>
      <xdr:rowOff>52070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0711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70696</xdr:rowOff>
    </xdr:from>
    <xdr:to>
      <xdr:col>77</xdr:col>
      <xdr:colOff>44450</xdr:colOff>
      <xdr:row>58</xdr:row>
      <xdr:rowOff>127000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0147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66481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2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38523</xdr:rowOff>
    </xdr:from>
    <xdr:to>
      <xdr:col>72</xdr:col>
      <xdr:colOff>203200</xdr:colOff>
      <xdr:row>58</xdr:row>
      <xdr:rowOff>70696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99826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161713</xdr:rowOff>
    </xdr:from>
    <xdr:to>
      <xdr:col>68</xdr:col>
      <xdr:colOff>152400</xdr:colOff>
      <xdr:row>58</xdr:row>
      <xdr:rowOff>38523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99343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85107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143950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1270</xdr:rowOff>
    </xdr:from>
    <xdr:to>
      <xdr:col>81</xdr:col>
      <xdr:colOff>95250</xdr:colOff>
      <xdr:row>59</xdr:row>
      <xdr:rowOff>102870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17797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76200</xdr:rowOff>
    </xdr:from>
    <xdr:to>
      <xdr:col>77</xdr:col>
      <xdr:colOff>95250</xdr:colOff>
      <xdr:row>59</xdr:row>
      <xdr:rowOff>6350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16527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19896</xdr:rowOff>
    </xdr:from>
    <xdr:to>
      <xdr:col>73</xdr:col>
      <xdr:colOff>44450</xdr:colOff>
      <xdr:row>58</xdr:row>
      <xdr:rowOff>121496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131673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159173</xdr:rowOff>
    </xdr:from>
    <xdr:to>
      <xdr:col>68</xdr:col>
      <xdr:colOff>203200</xdr:colOff>
      <xdr:row>58</xdr:row>
      <xdr:rowOff>89323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99500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70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110913</xdr:rowOff>
    </xdr:from>
    <xdr:to>
      <xdr:col>64</xdr:col>
      <xdr:colOff>152400</xdr:colOff>
      <xdr:row>58</xdr:row>
      <xdr:rowOff>41063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98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51240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65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公営企業に要する経費の財源とする地方債の償還の財源に充てられたと認めれる繰入金の増加等により、前年度から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こ数年は地方債発行の抑制等により、市債残高の増加を抑えることができているが、今後は公共施設の老朽化対策として大規模改修事業が複数控えており、保有量や運営管理の適正化など公共施設マネジメントの推進により、市債発行額や市債残高の急増を防止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39</xdr:row>
      <xdr:rowOff>34169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4028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56243</xdr:rowOff>
    </xdr:from>
    <xdr:to>
      <xdr:col>77</xdr:col>
      <xdr:colOff>44450</xdr:colOff>
      <xdr:row>38</xdr:row>
      <xdr:rowOff>125185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713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56243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5483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33262</xdr:rowOff>
    </xdr:from>
    <xdr:to>
      <xdr:col>68</xdr:col>
      <xdr:colOff>152400</xdr:colOff>
      <xdr:row>38</xdr:row>
      <xdr:rowOff>56243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5483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74385</xdr:rowOff>
    </xdr:from>
    <xdr:to>
      <xdr:col>77</xdr:col>
      <xdr:colOff>95250</xdr:colOff>
      <xdr:row>39</xdr:row>
      <xdr:rowOff>4535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14713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5443</xdr:rowOff>
    </xdr:from>
    <xdr:to>
      <xdr:col>73</xdr:col>
      <xdr:colOff>44450</xdr:colOff>
      <xdr:row>38</xdr:row>
      <xdr:rowOff>107043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117220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153912</xdr:rowOff>
    </xdr:from>
    <xdr:to>
      <xdr:col>68</xdr:col>
      <xdr:colOff>203200</xdr:colOff>
      <xdr:row>38</xdr:row>
      <xdr:rowOff>84062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94239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117220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都市計画道路汲川原橋徳田線事業に係る事業用地の売却により借入額が減少、不燃物リサイクルセンター施設整備事業費、防災公園整備事業等の債務負担行為に基づく支出予定額や地方債現在高の減少等により、昨年度に引き続き、充当可能財源等が将来負担額を上回り、比率は算定されなか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を大きく下回っているものの、今後は公共施設の老朽化対策等により市債発行額が増加し、市債残高も増額すると予想されるため、基金残高の確保と市債発行抑制により財政の健全性の維持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xdr:rowOff>
    </xdr:from>
    <xdr:to>
      <xdr:col>68</xdr:col>
      <xdr:colOff>203200</xdr:colOff>
      <xdr:row>14</xdr:row>
      <xdr:rowOff>116078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194,451
184,204
194.46
77,539,680
76,867,198
527,641
41,652,738
44,335,963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給与水準の高い年齢層の割合が高いことから、類似団体や全国、三重県平均と比べても高い値となっている。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事務事業の見直しと適正人員の配置、行政サービスの担い手最適化の検討等により、引き続き人件費の削減に努める。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95250</xdr:rowOff>
    </xdr:from>
    <xdr:to>
      <xdr:col>24</xdr:col>
      <xdr:colOff>25400</xdr:colOff>
      <xdr:row>40</xdr:row>
      <xdr:rowOff>76200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818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95250</xdr:rowOff>
    </xdr:from>
    <xdr:to>
      <xdr:col>19</xdr:col>
      <xdr:colOff>187325</xdr:colOff>
      <xdr:row>40</xdr:row>
      <xdr:rowOff>25400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81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0</xdr:rowOff>
    </xdr:from>
    <xdr:to>
      <xdr:col>15</xdr:col>
      <xdr:colOff>98425</xdr:colOff>
      <xdr:row>40</xdr:row>
      <xdr:rowOff>25400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5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0</xdr:rowOff>
    </xdr:from>
    <xdr:to>
      <xdr:col>11</xdr:col>
      <xdr:colOff>9525</xdr:colOff>
      <xdr:row>41</xdr:row>
      <xdr:rowOff>44450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58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25400</xdr:rowOff>
    </xdr:from>
    <xdr:to>
      <xdr:col>24</xdr:col>
      <xdr:colOff>76200</xdr:colOff>
      <xdr:row>40</xdr:row>
      <xdr:rowOff>127000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44450</xdr:rowOff>
    </xdr:from>
    <xdr:to>
      <xdr:col>20</xdr:col>
      <xdr:colOff>38100</xdr:colOff>
      <xdr:row>39</xdr:row>
      <xdr:rowOff>146050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1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146050</xdr:rowOff>
    </xdr:from>
    <xdr:to>
      <xdr:col>15</xdr:col>
      <xdr:colOff>149225</xdr:colOff>
      <xdr:row>40</xdr:row>
      <xdr:rowOff>76200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60977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120650</xdr:rowOff>
    </xdr:from>
    <xdr:to>
      <xdr:col>11</xdr:col>
      <xdr:colOff>60325</xdr:colOff>
      <xdr:row>40</xdr:row>
      <xdr:rowOff>50800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165100</xdr:rowOff>
    </xdr:from>
    <xdr:to>
      <xdr:col>6</xdr:col>
      <xdr:colOff>171450</xdr:colOff>
      <xdr:row>41</xdr:row>
      <xdr:rowOff>95250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80027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ポイント増加しており、類似団体、全国及び三重県平均の全てを上回っている。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物件費が高止まりしている要因としては、学校給食費管理費や文化会館の管理運営委託、平成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年度から開始した清掃センターの管理運営委託等によるものである。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今後も事務事業の見直しを継続し、経常経費の削減に努める。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6070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26052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69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127000</xdr:rowOff>
    </xdr:from>
    <xdr:to>
      <xdr:col>78</xdr:col>
      <xdr:colOff>69850</xdr:colOff>
      <xdr:row>17</xdr:row>
      <xdr:rowOff>146050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41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83202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5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22225</xdr:rowOff>
    </xdr:from>
    <xdr:to>
      <xdr:col>73</xdr:col>
      <xdr:colOff>180975</xdr:colOff>
      <xdr:row>17</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368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35577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22225</xdr:rowOff>
    </xdr:from>
    <xdr:to>
      <xdr:col>69</xdr:col>
      <xdr:colOff>92075</xdr:colOff>
      <xdr:row>17</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36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121302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104775</xdr:rowOff>
    </xdr:from>
    <xdr:to>
      <xdr:col>82</xdr:col>
      <xdr:colOff>158750</xdr:colOff>
      <xdr:row>19</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76852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76200</xdr:rowOff>
    </xdr:from>
    <xdr:to>
      <xdr:col>74</xdr:col>
      <xdr:colOff>31750</xdr:colOff>
      <xdr:row>18</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142875</xdr:rowOff>
    </xdr:from>
    <xdr:to>
      <xdr:col>69</xdr:col>
      <xdr:colOff>142875</xdr:colOff>
      <xdr:row>17</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57802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児童手当給付費や障害児通所支援事業費等の増額しているが、全体としては、令和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年度と同程度の割合となっている。子ども医療費の窓口無償化や公立保育所の運営経費等が一因となり、類似団体や三重県平均を上回っていると推察する。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110672</xdr:rowOff>
    </xdr:from>
    <xdr:to>
      <xdr:col>24</xdr:col>
      <xdr:colOff>25400</xdr:colOff>
      <xdr:row>60</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397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60</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1037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159657</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59872</xdr:rowOff>
    </xdr:from>
    <xdr:to>
      <xdr:col>24</xdr:col>
      <xdr:colOff>76200</xdr:colOff>
      <xdr:row>60</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31949</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92528</xdr:rowOff>
    </xdr:from>
    <xdr:to>
      <xdr:col>20</xdr:col>
      <xdr:colOff>38100</xdr:colOff>
      <xdr:row>61</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7455</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　介護保険事業に係る広域連合負担金や後期高齢者医療特別会計への繰出金が高齢化が進むことに伴い増加傾向にある。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104140</xdr:rowOff>
    </xdr:from>
    <xdr:to>
      <xdr:col>82</xdr:col>
      <xdr:colOff>107950</xdr:colOff>
      <xdr:row>61</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911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35560</xdr:rowOff>
    </xdr:from>
    <xdr:to>
      <xdr:col>78</xdr:col>
      <xdr:colOff>69850</xdr:colOff>
      <xdr:row>61</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225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138430</xdr:rowOff>
    </xdr:from>
    <xdr:to>
      <xdr:col>73</xdr:col>
      <xdr:colOff>180975</xdr:colOff>
      <xdr:row>60</xdr:row>
      <xdr:rowOff>35560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5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60</xdr:row>
      <xdr:rowOff>58420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53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53340</xdr:rowOff>
    </xdr:from>
    <xdr:to>
      <xdr:col>82</xdr:col>
      <xdr:colOff>158750</xdr:colOff>
      <xdr:row>60</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25417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19050</xdr:rowOff>
    </xdr:from>
    <xdr:to>
      <xdr:col>78</xdr:col>
      <xdr:colOff>120650</xdr:colOff>
      <xdr:row>61</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156210</xdr:rowOff>
    </xdr:from>
    <xdr:to>
      <xdr:col>74</xdr:col>
      <xdr:colOff>31750</xdr:colOff>
      <xdr:row>60</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71137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87630</xdr:rowOff>
    </xdr:from>
    <xdr:to>
      <xdr:col>69</xdr:col>
      <xdr:colOff>142875</xdr:colOff>
      <xdr:row>60</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補助費等の大部分は、平成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年度から下水道事業の公営企業化に伴い支出している補助金等（繰出金）が占めている。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類似団体、全国及び三重県平均全てを下回っているが、市の財政負担を軽減するため、必要性の低い補助金の見直しや廃止の取組を継続する。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20864</xdr:rowOff>
    </xdr:from>
    <xdr:to>
      <xdr:col>82</xdr:col>
      <xdr:colOff>107950</xdr:colOff>
      <xdr:row>35</xdr:row>
      <xdr:rowOff>64407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0216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21063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159657</xdr:rowOff>
    </xdr:from>
    <xdr:to>
      <xdr:col>78</xdr:col>
      <xdr:colOff>69850</xdr:colOff>
      <xdr:row>35</xdr:row>
      <xdr:rowOff>20864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988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72572</xdr:rowOff>
    </xdr:from>
    <xdr:to>
      <xdr:col>73</xdr:col>
      <xdr:colOff>180975</xdr:colOff>
      <xdr:row>34</xdr:row>
      <xdr:rowOff>159657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901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72572</xdr:rowOff>
    </xdr:from>
    <xdr:to>
      <xdr:col>69</xdr:col>
      <xdr:colOff>92075</xdr:colOff>
      <xdr:row>34</xdr:row>
      <xdr:rowOff>137886</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9018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13607</xdr:rowOff>
    </xdr:from>
    <xdr:to>
      <xdr:col>82</xdr:col>
      <xdr:colOff>158750</xdr:colOff>
      <xdr:row>35</xdr:row>
      <xdr:rowOff>115207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30134</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141514</xdr:rowOff>
    </xdr:from>
    <xdr:to>
      <xdr:col>78</xdr:col>
      <xdr:colOff>120650</xdr:colOff>
      <xdr:row>35</xdr:row>
      <xdr:rowOff>71664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81841</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7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108857</xdr:rowOff>
    </xdr:from>
    <xdr:to>
      <xdr:col>74</xdr:col>
      <xdr:colOff>31750</xdr:colOff>
      <xdr:row>35</xdr:row>
      <xdr:rowOff>39007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49184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21772</xdr:rowOff>
    </xdr:from>
    <xdr:to>
      <xdr:col>69</xdr:col>
      <xdr:colOff>142875</xdr:colOff>
      <xdr:row>34</xdr:row>
      <xdr:rowOff>123372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133549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87086</xdr:rowOff>
    </xdr:from>
    <xdr:to>
      <xdr:col>65</xdr:col>
      <xdr:colOff>53975</xdr:colOff>
      <xdr:row>35</xdr:row>
      <xdr:rowOff>17236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27413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市債発行を抑制してきたことから、横ばいに推移しており、類似団体、全国及び三重県平均全てを下回っている。今後は公共施設の老朽化対策等により、市債発行額及び市債残高の増額が予想されるが、計画的な財政運営によ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減債基金の活用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一般単独事業</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等の発行抑制に取り組み、公債費負担の平準化と経費の縮減に努める。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107950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2867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63516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436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123189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123189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2791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77470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256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50816</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168927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経常的に収入される一般財源等は増加したが、経常的支出が人件費や物件費等の増を主な要因として増加したため、前年度と比較すると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今後も社会保障関連経費の増加に加え、公共施設の老朽化対策等により維持補修費の増加が見込まれるため、公共施設マネジメントの推進等により、経常的経費を削減し、健全な財政運営に努める。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157480</xdr:rowOff>
    </xdr:from>
    <xdr:to>
      <xdr:col>82</xdr:col>
      <xdr:colOff>107950</xdr:colOff>
      <xdr:row>82</xdr:row>
      <xdr:rowOff>27939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873480"/>
          <a:ext cx="8382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69866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35561</xdr:rowOff>
    </xdr:from>
    <xdr:to>
      <xdr:col>78</xdr:col>
      <xdr:colOff>69850</xdr:colOff>
      <xdr:row>80</xdr:row>
      <xdr:rowOff>157480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7515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16511</xdr:rowOff>
    </xdr:from>
    <xdr:to>
      <xdr:col>73</xdr:col>
      <xdr:colOff>180975</xdr:colOff>
      <xdr:row>80</xdr:row>
      <xdr:rowOff>35561</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561061"/>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77487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16511</xdr:rowOff>
    </xdr:from>
    <xdr:to>
      <xdr:col>69</xdr:col>
      <xdr:colOff>92075</xdr:colOff>
      <xdr:row>80</xdr:row>
      <xdr:rowOff>111761</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561061"/>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148589</xdr:rowOff>
    </xdr:from>
    <xdr:to>
      <xdr:col>82</xdr:col>
      <xdr:colOff>158750</xdr:colOff>
      <xdr:row>82</xdr:row>
      <xdr:rowOff>78739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40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57166</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106680</xdr:rowOff>
    </xdr:from>
    <xdr:to>
      <xdr:col>78</xdr:col>
      <xdr:colOff>120650</xdr:colOff>
      <xdr:row>81</xdr:row>
      <xdr:rowOff>36830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21607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90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156211</xdr:rowOff>
    </xdr:from>
    <xdr:to>
      <xdr:col>74</xdr:col>
      <xdr:colOff>31750</xdr:colOff>
      <xdr:row>80</xdr:row>
      <xdr:rowOff>86361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71138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137161</xdr:rowOff>
    </xdr:from>
    <xdr:to>
      <xdr:col>69</xdr:col>
      <xdr:colOff>142875</xdr:colOff>
      <xdr:row>79</xdr:row>
      <xdr:rowOff>67311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52088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60961</xdr:rowOff>
    </xdr:from>
    <xdr:to>
      <xdr:col>65</xdr:col>
      <xdr:colOff>53975</xdr:colOff>
      <xdr:row>80</xdr:row>
      <xdr:rowOff>162561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147338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64859</xdr:rowOff>
    </xdr:from>
    <xdr:to>
      <xdr:col>29</xdr:col>
      <xdr:colOff>127000</xdr:colOff>
      <xdr:row>18</xdr:row>
      <xdr:rowOff>28511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7134"/>
          <a:ext cx="647700" cy="135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107357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5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28511</xdr:rowOff>
    </xdr:from>
    <xdr:to>
      <xdr:col>26</xdr:col>
      <xdr:colOff>50800</xdr:colOff>
      <xdr:row>18</xdr:row>
      <xdr:rowOff>98006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2236"/>
          <a:ext cx="698500" cy="69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101071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98006</xdr:rowOff>
    </xdr:from>
    <xdr:to>
      <xdr:col>22</xdr:col>
      <xdr:colOff>114300</xdr:colOff>
      <xdr:row>18</xdr:row>
      <xdr:rowOff>105664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1731"/>
          <a:ext cx="698500" cy="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13555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105664</xdr:rowOff>
    </xdr:from>
    <xdr:to>
      <xdr:col>18</xdr:col>
      <xdr:colOff>177800</xdr:colOff>
      <xdr:row>18</xdr:row>
      <xdr:rowOff>131686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9389"/>
          <a:ext cx="698500" cy="26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47502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130294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14059</xdr:rowOff>
    </xdr:from>
    <xdr:to>
      <xdr:col>29</xdr:col>
      <xdr:colOff>177800</xdr:colOff>
      <xdr:row>17</xdr:row>
      <xdr:rowOff>115659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6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157586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149161</xdr:rowOff>
    </xdr:from>
    <xdr:to>
      <xdr:col>26</xdr:col>
      <xdr:colOff>101600</xdr:colOff>
      <xdr:row>18</xdr:row>
      <xdr:rowOff>79311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1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64088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47206</xdr:rowOff>
    </xdr:from>
    <xdr:to>
      <xdr:col>22</xdr:col>
      <xdr:colOff>165100</xdr:colOff>
      <xdr:row>18</xdr:row>
      <xdr:rowOff>148806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0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133583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54864</xdr:rowOff>
    </xdr:from>
    <xdr:to>
      <xdr:col>19</xdr:col>
      <xdr:colOff>38100</xdr:colOff>
      <xdr:row>18</xdr:row>
      <xdr:rowOff>156464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8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141241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80886</xdr:rowOff>
    </xdr:from>
    <xdr:to>
      <xdr:col>15</xdr:col>
      <xdr:colOff>101600</xdr:colOff>
      <xdr:row>19</xdr:row>
      <xdr:rowOff>11037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46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167263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119182</xdr:rowOff>
    </xdr:from>
    <xdr:to>
      <xdr:col>29</xdr:col>
      <xdr:colOff>127000</xdr:colOff>
      <xdr:row>37</xdr:row>
      <xdr:rowOff>182733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43882"/>
          <a:ext cx="647700" cy="63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244381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54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182733</xdr:rowOff>
    </xdr:from>
    <xdr:to>
      <xdr:col>26</xdr:col>
      <xdr:colOff>50800</xdr:colOff>
      <xdr:row>37</xdr:row>
      <xdr:rowOff>202621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307433"/>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173393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202621</xdr:rowOff>
    </xdr:from>
    <xdr:to>
      <xdr:col>22</xdr:col>
      <xdr:colOff>114300</xdr:colOff>
      <xdr:row>37</xdr:row>
      <xdr:rowOff>285786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327321"/>
          <a:ext cx="698500" cy="8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229399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285786</xdr:rowOff>
    </xdr:from>
    <xdr:to>
      <xdr:col>18</xdr:col>
      <xdr:colOff>177800</xdr:colOff>
      <xdr:row>38</xdr:row>
      <xdr:rowOff>9499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410486"/>
          <a:ext cx="698500" cy="66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233605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196893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68382</xdr:rowOff>
    </xdr:from>
    <xdr:to>
      <xdr:col>29</xdr:col>
      <xdr:colOff>177800</xdr:colOff>
      <xdr:row>37</xdr:row>
      <xdr:rowOff>169982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93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40459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6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131933</xdr:rowOff>
    </xdr:from>
    <xdr:to>
      <xdr:col>26</xdr:col>
      <xdr:colOff>101600</xdr:colOff>
      <xdr:row>37</xdr:row>
      <xdr:rowOff>233533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5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218310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43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151821</xdr:rowOff>
    </xdr:from>
    <xdr:to>
      <xdr:col>22</xdr:col>
      <xdr:colOff>165100</xdr:colOff>
      <xdr:row>37</xdr:row>
      <xdr:rowOff>253421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76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238198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6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234986</xdr:rowOff>
    </xdr:from>
    <xdr:to>
      <xdr:col>19</xdr:col>
      <xdr:colOff>38100</xdr:colOff>
      <xdr:row>37</xdr:row>
      <xdr:rowOff>336586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59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321363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4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301599</xdr:rowOff>
    </xdr:from>
    <xdr:to>
      <xdr:col>15</xdr:col>
      <xdr:colOff>101600</xdr:colOff>
      <xdr:row>38</xdr:row>
      <xdr:rowOff>60299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26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45076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1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194,451
184,204
194.46
77,539,680
76,867,198
527,641
41,652,738
44,335,963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109830</xdr:rowOff>
    </xdr:from>
    <xdr:to>
      <xdr:col>24</xdr:col>
      <xdr:colOff>63500</xdr:colOff>
      <xdr:row>37</xdr:row>
      <xdr:rowOff>3226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0580"/>
          <a:ext cx="838200" cy="23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161989</xdr:rowOff>
    </xdr:from>
    <xdr:to>
      <xdr:col>19</xdr:col>
      <xdr:colOff>177800</xdr:colOff>
      <xdr:row>37</xdr:row>
      <xdr:rowOff>3226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34189"/>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60647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161989</xdr:rowOff>
    </xdr:from>
    <xdr:to>
      <xdr:col>15</xdr:col>
      <xdr:colOff>50800</xdr:colOff>
      <xdr:row>36</xdr:row>
      <xdr:rowOff>163398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4189"/>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65689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163398</xdr:rowOff>
    </xdr:from>
    <xdr:to>
      <xdr:col>10</xdr:col>
      <xdr:colOff>114300</xdr:colOff>
      <xdr:row>36</xdr:row>
      <xdr:rowOff>170256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55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92054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18216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59030</xdr:rowOff>
    </xdr:from>
    <xdr:to>
      <xdr:col>24</xdr:col>
      <xdr:colOff>114300</xdr:colOff>
      <xdr:row>35</xdr:row>
      <xdr:rowOff>160630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37457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123876</xdr:rowOff>
    </xdr:from>
    <xdr:to>
      <xdr:col>20</xdr:col>
      <xdr:colOff>38100</xdr:colOff>
      <xdr:row>37</xdr:row>
      <xdr:rowOff>54026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45153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111189</xdr:rowOff>
    </xdr:from>
    <xdr:to>
      <xdr:col>15</xdr:col>
      <xdr:colOff>101600</xdr:colOff>
      <xdr:row>37</xdr:row>
      <xdr:rowOff>41339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57866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5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112598</xdr:rowOff>
    </xdr:from>
    <xdr:to>
      <xdr:col>10</xdr:col>
      <xdr:colOff>165100</xdr:colOff>
      <xdr:row>37</xdr:row>
      <xdr:rowOff>42748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59275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119456</xdr:rowOff>
    </xdr:from>
    <xdr:to>
      <xdr:col>6</xdr:col>
      <xdr:colOff>38100</xdr:colOff>
      <xdr:row>37</xdr:row>
      <xdr:rowOff>49606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66133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142476</xdr:rowOff>
    </xdr:from>
    <xdr:to>
      <xdr:col>24</xdr:col>
      <xdr:colOff>63500</xdr:colOff>
      <xdr:row>58</xdr:row>
      <xdr:rowOff>18934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15126"/>
          <a:ext cx="8382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01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18934</xdr:rowOff>
    </xdr:from>
    <xdr:to>
      <xdr:col>19</xdr:col>
      <xdr:colOff>177800</xdr:colOff>
      <xdr:row>58</xdr:row>
      <xdr:rowOff>97115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63034"/>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97115</xdr:rowOff>
    </xdr:from>
    <xdr:to>
      <xdr:col>15</xdr:col>
      <xdr:colOff>50800</xdr:colOff>
      <xdr:row>58</xdr:row>
      <xdr:rowOff>158510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41215"/>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94588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124743</xdr:rowOff>
    </xdr:from>
    <xdr:to>
      <xdr:col>10</xdr:col>
      <xdr:colOff>114300</xdr:colOff>
      <xdr:row>58</xdr:row>
      <xdr:rowOff>158510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68843"/>
          <a:ext cx="889000" cy="3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6120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91551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91676</xdr:rowOff>
    </xdr:from>
    <xdr:to>
      <xdr:col>24</xdr:col>
      <xdr:colOff>114300</xdr:colOff>
      <xdr:row>58</xdr:row>
      <xdr:rowOff>21826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6603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7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139584</xdr:rowOff>
    </xdr:from>
    <xdr:to>
      <xdr:col>20</xdr:col>
      <xdr:colOff>38100</xdr:colOff>
      <xdr:row>58</xdr:row>
      <xdr:rowOff>69734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60861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46315</xdr:rowOff>
    </xdr:from>
    <xdr:to>
      <xdr:col>15</xdr:col>
      <xdr:colOff>101600</xdr:colOff>
      <xdr:row>58</xdr:row>
      <xdr:rowOff>147915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139042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8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107710</xdr:rowOff>
    </xdr:from>
    <xdr:to>
      <xdr:col>10</xdr:col>
      <xdr:colOff>165100</xdr:colOff>
      <xdr:row>59</xdr:row>
      <xdr:rowOff>37860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28987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4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73943</xdr:rowOff>
    </xdr:from>
    <xdr:to>
      <xdr:col>6</xdr:col>
      <xdr:colOff>38100</xdr:colOff>
      <xdr:row>59</xdr:row>
      <xdr:rowOff>4093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166670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1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99695</xdr:rowOff>
    </xdr:from>
    <xdr:to>
      <xdr:col>24</xdr:col>
      <xdr:colOff>63500</xdr:colOff>
      <xdr:row>74</xdr:row>
      <xdr:rowOff>109982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615545"/>
          <a:ext cx="838200" cy="1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98823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86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99695</xdr:rowOff>
    </xdr:from>
    <xdr:to>
      <xdr:col>19</xdr:col>
      <xdr:colOff>177800</xdr:colOff>
      <xdr:row>74</xdr:row>
      <xdr:rowOff>38481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615545"/>
          <a:ext cx="889000" cy="1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82059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4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38481</xdr:rowOff>
    </xdr:from>
    <xdr:to>
      <xdr:col>15</xdr:col>
      <xdr:colOff>50800</xdr:colOff>
      <xdr:row>74</xdr:row>
      <xdr:rowOff>98806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72578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140733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99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98806</xdr:rowOff>
    </xdr:from>
    <xdr:to>
      <xdr:col>10</xdr:col>
      <xdr:colOff>114300</xdr:colOff>
      <xdr:row>74</xdr:row>
      <xdr:rowOff>152019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786106"/>
          <a:ext cx="889000" cy="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151655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59182</xdr:rowOff>
    </xdr:from>
    <xdr:to>
      <xdr:col>24</xdr:col>
      <xdr:colOff>114300</xdr:colOff>
      <xdr:row>74</xdr:row>
      <xdr:rowOff>160782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82059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59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48895</xdr:rowOff>
    </xdr:from>
    <xdr:to>
      <xdr:col>20</xdr:col>
      <xdr:colOff>38100</xdr:colOff>
      <xdr:row>73</xdr:row>
      <xdr:rowOff>150495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56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167022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33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159131</xdr:rowOff>
    </xdr:from>
    <xdr:to>
      <xdr:col>15</xdr:col>
      <xdr:colOff>101600</xdr:colOff>
      <xdr:row>74</xdr:row>
      <xdr:rowOff>89281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6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105808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45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48006</xdr:rowOff>
    </xdr:from>
    <xdr:to>
      <xdr:col>10</xdr:col>
      <xdr:colOff>165100</xdr:colOff>
      <xdr:row>74</xdr:row>
      <xdr:rowOff>149606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7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166133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51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101219</xdr:rowOff>
    </xdr:from>
    <xdr:to>
      <xdr:col>6</xdr:col>
      <xdr:colOff>38100</xdr:colOff>
      <xdr:row>75</xdr:row>
      <xdr:rowOff>31369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78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47896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56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154764</xdr:rowOff>
    </xdr:from>
    <xdr:to>
      <xdr:col>24</xdr:col>
      <xdr:colOff>63500</xdr:colOff>
      <xdr:row>95</xdr:row>
      <xdr:rowOff>65039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71064"/>
          <a:ext cx="8382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165932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5939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65039</xdr:rowOff>
    </xdr:from>
    <xdr:to>
      <xdr:col>19</xdr:col>
      <xdr:colOff>177800</xdr:colOff>
      <xdr:row>96</xdr:row>
      <xdr:rowOff>99192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52789"/>
          <a:ext cx="889000" cy="20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149257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150992</xdr:rowOff>
    </xdr:from>
    <xdr:to>
      <xdr:col>15</xdr:col>
      <xdr:colOff>50800</xdr:colOff>
      <xdr:row>96</xdr:row>
      <xdr:rowOff>99192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267292"/>
          <a:ext cx="889000" cy="29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152528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150992</xdr:rowOff>
    </xdr:from>
    <xdr:to>
      <xdr:col>10</xdr:col>
      <xdr:colOff>114300</xdr:colOff>
      <xdr:row>98</xdr:row>
      <xdr:rowOff>10519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67292"/>
          <a:ext cx="889000" cy="54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43418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598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50413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103964</xdr:rowOff>
    </xdr:from>
    <xdr:to>
      <xdr:col>24</xdr:col>
      <xdr:colOff>114300</xdr:colOff>
      <xdr:row>95</xdr:row>
      <xdr:rowOff>34114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2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82391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9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14239</xdr:rowOff>
    </xdr:from>
    <xdr:to>
      <xdr:col>20</xdr:col>
      <xdr:colOff>38100</xdr:colOff>
      <xdr:row>95</xdr:row>
      <xdr:rowOff>115839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0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132366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7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48392</xdr:rowOff>
    </xdr:from>
    <xdr:to>
      <xdr:col>15</xdr:col>
      <xdr:colOff>101600</xdr:colOff>
      <xdr:row>96</xdr:row>
      <xdr:rowOff>149992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141119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0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100192</xdr:rowOff>
    </xdr:from>
    <xdr:to>
      <xdr:col>10</xdr:col>
      <xdr:colOff>165100</xdr:colOff>
      <xdr:row>95</xdr:row>
      <xdr:rowOff>30342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21469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0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131169</xdr:rowOff>
    </xdr:from>
    <xdr:to>
      <xdr:col>6</xdr:col>
      <xdr:colOff>38100</xdr:colOff>
      <xdr:row>98</xdr:row>
      <xdr:rowOff>61319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52446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5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159677</xdr:rowOff>
    </xdr:from>
    <xdr:to>
      <xdr:col>55</xdr:col>
      <xdr:colOff>0</xdr:colOff>
      <xdr:row>39</xdr:row>
      <xdr:rowOff>42583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674777"/>
          <a:ext cx="838200" cy="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167949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40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170574</xdr:rowOff>
    </xdr:from>
    <xdr:to>
      <xdr:col>50</xdr:col>
      <xdr:colOff>114300</xdr:colOff>
      <xdr:row>39</xdr:row>
      <xdr:rowOff>42583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685674"/>
          <a:ext cx="889000" cy="4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68699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170574</xdr:rowOff>
    </xdr:from>
    <xdr:to>
      <xdr:col>45</xdr:col>
      <xdr:colOff>177800</xdr:colOff>
      <xdr:row>39</xdr:row>
      <xdr:rowOff>83744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685674"/>
          <a:ext cx="889000" cy="8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48290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9639</xdr:rowOff>
    </xdr:from>
    <xdr:to>
      <xdr:col>41</xdr:col>
      <xdr:colOff>50800</xdr:colOff>
      <xdr:row>39</xdr:row>
      <xdr:rowOff>83744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496039"/>
          <a:ext cx="889000" cy="127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103395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31005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108877</xdr:rowOff>
    </xdr:from>
    <xdr:to>
      <xdr:col>55</xdr:col>
      <xdr:colOff>50800</xdr:colOff>
      <xdr:row>39</xdr:row>
      <xdr:rowOff>39027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2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23804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3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163233</xdr:rowOff>
    </xdr:from>
    <xdr:to>
      <xdr:col>50</xdr:col>
      <xdr:colOff>165100</xdr:colOff>
      <xdr:row>39</xdr:row>
      <xdr:rowOff>93383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84510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77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119774</xdr:rowOff>
    </xdr:from>
    <xdr:to>
      <xdr:col>46</xdr:col>
      <xdr:colOff>38100</xdr:colOff>
      <xdr:row>39</xdr:row>
      <xdr:rowOff>49924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41051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2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32944</xdr:rowOff>
    </xdr:from>
    <xdr:to>
      <xdr:col>41</xdr:col>
      <xdr:colOff>101600</xdr:colOff>
      <xdr:row>39</xdr:row>
      <xdr:rowOff>134544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7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125671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8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130289</xdr:rowOff>
    </xdr:from>
    <xdr:to>
      <xdr:col>36</xdr:col>
      <xdr:colOff>165100</xdr:colOff>
      <xdr:row>32</xdr:row>
      <xdr:rowOff>60439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44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51566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3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95142</xdr:rowOff>
    </xdr:from>
    <xdr:to>
      <xdr:col>55</xdr:col>
      <xdr:colOff>0</xdr:colOff>
      <xdr:row>58</xdr:row>
      <xdr:rowOff>78740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96342"/>
          <a:ext cx="838200" cy="32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151572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128289</xdr:rowOff>
    </xdr:from>
    <xdr:to>
      <xdr:col>50</xdr:col>
      <xdr:colOff>114300</xdr:colOff>
      <xdr:row>58</xdr:row>
      <xdr:rowOff>78740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29489"/>
          <a:ext cx="889000" cy="29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171251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128289</xdr:rowOff>
    </xdr:from>
    <xdr:to>
      <xdr:col>45</xdr:col>
      <xdr:colOff>177800</xdr:colOff>
      <xdr:row>58</xdr:row>
      <xdr:rowOff>72530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29489"/>
          <a:ext cx="889000" cy="28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130808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72530</xdr:rowOff>
    </xdr:from>
    <xdr:to>
      <xdr:col>41</xdr:col>
      <xdr:colOff>50800</xdr:colOff>
      <xdr:row>58</xdr:row>
      <xdr:rowOff>79045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016630"/>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30148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44342</xdr:rowOff>
    </xdr:from>
    <xdr:to>
      <xdr:col>55</xdr:col>
      <xdr:colOff>50800</xdr:colOff>
      <xdr:row>56</xdr:row>
      <xdr:rowOff>145942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22769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27940</xdr:rowOff>
    </xdr:from>
    <xdr:to>
      <xdr:col>50</xdr:col>
      <xdr:colOff>165100</xdr:colOff>
      <xdr:row>58</xdr:row>
      <xdr:rowOff>129540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120667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77489</xdr:rowOff>
    </xdr:from>
    <xdr:to>
      <xdr:col>46</xdr:col>
      <xdr:colOff>38100</xdr:colOff>
      <xdr:row>57</xdr:row>
      <xdr:rowOff>7639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7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170216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21730</xdr:rowOff>
    </xdr:from>
    <xdr:to>
      <xdr:col>41</xdr:col>
      <xdr:colOff>101600</xdr:colOff>
      <xdr:row>58</xdr:row>
      <xdr:rowOff>123330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114457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5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28245</xdr:rowOff>
    </xdr:from>
    <xdr:to>
      <xdr:col>36</xdr:col>
      <xdr:colOff>165100</xdr:colOff>
      <xdr:row>58</xdr:row>
      <xdr:rowOff>129845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120972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147929</xdr:rowOff>
    </xdr:from>
    <xdr:to>
      <xdr:col>55</xdr:col>
      <xdr:colOff>0</xdr:colOff>
      <xdr:row>76</xdr:row>
      <xdr:rowOff>149682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178129"/>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116958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7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110744</xdr:rowOff>
    </xdr:from>
    <xdr:to>
      <xdr:col>50</xdr:col>
      <xdr:colOff>114300</xdr:colOff>
      <xdr:row>76</xdr:row>
      <xdr:rowOff>147929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140944"/>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131018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110744</xdr:rowOff>
    </xdr:from>
    <xdr:to>
      <xdr:col>45</xdr:col>
      <xdr:colOff>177800</xdr:colOff>
      <xdr:row>76</xdr:row>
      <xdr:rowOff>155397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140944"/>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92358</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2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19875</xdr:rowOff>
    </xdr:from>
    <xdr:to>
      <xdr:col>41</xdr:col>
      <xdr:colOff>50800</xdr:colOff>
      <xdr:row>76</xdr:row>
      <xdr:rowOff>155397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50075"/>
          <a:ext cx="889000" cy="13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151134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98882</xdr:rowOff>
    </xdr:from>
    <xdr:to>
      <xdr:col>55</xdr:col>
      <xdr:colOff>50800</xdr:colOff>
      <xdr:row>77</xdr:row>
      <xdr:rowOff>29032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77309</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0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97129</xdr:rowOff>
    </xdr:from>
    <xdr:to>
      <xdr:col>50</xdr:col>
      <xdr:colOff>165100</xdr:colOff>
      <xdr:row>77</xdr:row>
      <xdr:rowOff>27279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18406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22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59944</xdr:rowOff>
    </xdr:from>
    <xdr:to>
      <xdr:col>46</xdr:col>
      <xdr:colOff>38100</xdr:colOff>
      <xdr:row>76</xdr:row>
      <xdr:rowOff>161544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0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6621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86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104597</xdr:rowOff>
    </xdr:from>
    <xdr:to>
      <xdr:col>41</xdr:col>
      <xdr:colOff>101600</xdr:colOff>
      <xdr:row>77</xdr:row>
      <xdr:rowOff>34747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25874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22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140526</xdr:rowOff>
    </xdr:from>
    <xdr:to>
      <xdr:col>36</xdr:col>
      <xdr:colOff>165100</xdr:colOff>
      <xdr:row>76</xdr:row>
      <xdr:rowOff>70675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999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61802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122441</xdr:rowOff>
    </xdr:from>
    <xdr:to>
      <xdr:col>54</xdr:col>
      <xdr:colOff>189865</xdr:colOff>
      <xdr:row>97</xdr:row>
      <xdr:rowOff>26543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724391"/>
          <a:ext cx="1270" cy="932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30370</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66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26543</xdr:rowOff>
    </xdr:from>
    <xdr:to>
      <xdr:col>55</xdr:col>
      <xdr:colOff>88900</xdr:colOff>
      <xdr:row>97</xdr:row>
      <xdr:rowOff>26543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69118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9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122441</xdr:rowOff>
    </xdr:from>
    <xdr:to>
      <xdr:col>55</xdr:col>
      <xdr:colOff>88900</xdr:colOff>
      <xdr:row>91</xdr:row>
      <xdr:rowOff>122441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72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26543</xdr:rowOff>
    </xdr:from>
    <xdr:to>
      <xdr:col>55</xdr:col>
      <xdr:colOff>0</xdr:colOff>
      <xdr:row>98</xdr:row>
      <xdr:rowOff>31362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657193"/>
          <a:ext cx="838200" cy="17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161841</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06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138964</xdr:rowOff>
    </xdr:from>
    <xdr:to>
      <xdr:col>55</xdr:col>
      <xdr:colOff>50800</xdr:colOff>
      <xdr:row>95</xdr:row>
      <xdr:rowOff>69114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5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12179</xdr:rowOff>
    </xdr:from>
    <xdr:to>
      <xdr:col>50</xdr:col>
      <xdr:colOff>114300</xdr:colOff>
      <xdr:row>98</xdr:row>
      <xdr:rowOff>31362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642829"/>
          <a:ext cx="889000" cy="19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74364</xdr:rowOff>
    </xdr:from>
    <xdr:to>
      <xdr:col>50</xdr:col>
      <xdr:colOff>165100</xdr:colOff>
      <xdr:row>96</xdr:row>
      <xdr:rowOff>4514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21041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3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12179</xdr:rowOff>
    </xdr:from>
    <xdr:to>
      <xdr:col>45</xdr:col>
      <xdr:colOff>177800</xdr:colOff>
      <xdr:row>98</xdr:row>
      <xdr:rowOff>4902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642829"/>
          <a:ext cx="889000" cy="16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142887</xdr:rowOff>
    </xdr:from>
    <xdr:to>
      <xdr:col>46</xdr:col>
      <xdr:colOff>38100</xdr:colOff>
      <xdr:row>96</xdr:row>
      <xdr:rowOff>73037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3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89564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0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4902</xdr:rowOff>
    </xdr:from>
    <xdr:to>
      <xdr:col>41</xdr:col>
      <xdr:colOff>50800</xdr:colOff>
      <xdr:row>98</xdr:row>
      <xdr:rowOff>91923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07002"/>
          <a:ext cx="889000" cy="8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167729</xdr:rowOff>
    </xdr:from>
    <xdr:to>
      <xdr:col>41</xdr:col>
      <xdr:colOff>101600</xdr:colOff>
      <xdr:row>96</xdr:row>
      <xdr:rowOff>97879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114406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2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65887</xdr:rowOff>
    </xdr:from>
    <xdr:to>
      <xdr:col>36</xdr:col>
      <xdr:colOff>165100</xdr:colOff>
      <xdr:row>95</xdr:row>
      <xdr:rowOff>167487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35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12564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1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147193</xdr:rowOff>
    </xdr:from>
    <xdr:to>
      <xdr:col>55</xdr:col>
      <xdr:colOff>50800</xdr:colOff>
      <xdr:row>97</xdr:row>
      <xdr:rowOff>77343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62120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152012</xdr:rowOff>
    </xdr:from>
    <xdr:to>
      <xdr:col>50</xdr:col>
      <xdr:colOff>165100</xdr:colOff>
      <xdr:row>98</xdr:row>
      <xdr:rowOff>82162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8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73289</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04428" y="1687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132829</xdr:rowOff>
    </xdr:from>
    <xdr:to>
      <xdr:col>46</xdr:col>
      <xdr:colOff>38100</xdr:colOff>
      <xdr:row>97</xdr:row>
      <xdr:rowOff>62979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54106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68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125552</xdr:rowOff>
    </xdr:from>
    <xdr:to>
      <xdr:col>41</xdr:col>
      <xdr:colOff>101600</xdr:colOff>
      <xdr:row>98</xdr:row>
      <xdr:rowOff>55702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5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46829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4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41123</xdr:rowOff>
    </xdr:from>
    <xdr:to>
      <xdr:col>36</xdr:col>
      <xdr:colOff>165100</xdr:colOff>
      <xdr:row>98</xdr:row>
      <xdr:rowOff>142723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4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133850</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693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63064</xdr:rowOff>
    </xdr:from>
    <xdr:to>
      <xdr:col>85</xdr:col>
      <xdr:colOff>127000</xdr:colOff>
      <xdr:row>39</xdr:row>
      <xdr:rowOff>70903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49614"/>
          <a:ext cx="8382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81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58710</xdr:rowOff>
    </xdr:from>
    <xdr:to>
      <xdr:col>81</xdr:col>
      <xdr:colOff>50800</xdr:colOff>
      <xdr:row>39</xdr:row>
      <xdr:rowOff>63064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4526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162940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58710</xdr:rowOff>
    </xdr:from>
    <xdr:to>
      <xdr:col>76</xdr:col>
      <xdr:colOff>114300</xdr:colOff>
      <xdr:row>39</xdr:row>
      <xdr:rowOff>71991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45260"/>
          <a:ext cx="8890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45974</xdr:rowOff>
    </xdr:from>
    <xdr:to>
      <xdr:col>71</xdr:col>
      <xdr:colOff>177800</xdr:colOff>
      <xdr:row>39</xdr:row>
      <xdr:rowOff>71991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2524"/>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20103</xdr:rowOff>
    </xdr:from>
    <xdr:to>
      <xdr:col>85</xdr:col>
      <xdr:colOff>177800</xdr:colOff>
      <xdr:row>39</xdr:row>
      <xdr:rowOff>121703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106480</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2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12264</xdr:rowOff>
    </xdr:from>
    <xdr:to>
      <xdr:col>81</xdr:col>
      <xdr:colOff>101600</xdr:colOff>
      <xdr:row>39</xdr:row>
      <xdr:rowOff>113864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9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104991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9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7910</xdr:rowOff>
    </xdr:from>
    <xdr:to>
      <xdr:col>76</xdr:col>
      <xdr:colOff>165100</xdr:colOff>
      <xdr:row>39</xdr:row>
      <xdr:rowOff>109510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100637</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87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21191</xdr:rowOff>
    </xdr:from>
    <xdr:to>
      <xdr:col>72</xdr:col>
      <xdr:colOff>38100</xdr:colOff>
      <xdr:row>39</xdr:row>
      <xdr:rowOff>122791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113918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800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166624</xdr:rowOff>
    </xdr:from>
    <xdr:to>
      <xdr:col>67</xdr:col>
      <xdr:colOff>101600</xdr:colOff>
      <xdr:row>39</xdr:row>
      <xdr:rowOff>96774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87901</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74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135654</xdr:rowOff>
    </xdr:from>
    <xdr:to>
      <xdr:col>85</xdr:col>
      <xdr:colOff>127000</xdr:colOff>
      <xdr:row>75</xdr:row>
      <xdr:rowOff>142466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994404"/>
          <a:ext cx="8382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155943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50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142466</xdr:rowOff>
    </xdr:from>
    <xdr:to>
      <xdr:col>81</xdr:col>
      <xdr:colOff>50800</xdr:colOff>
      <xdr:row>75</xdr:row>
      <xdr:rowOff>143312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01216"/>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71833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4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143312</xdr:rowOff>
    </xdr:from>
    <xdr:to>
      <xdr:col>76</xdr:col>
      <xdr:colOff>114300</xdr:colOff>
      <xdr:row>76</xdr:row>
      <xdr:rowOff>2288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02062"/>
          <a:ext cx="889000" cy="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64586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2288</xdr:rowOff>
    </xdr:from>
    <xdr:to>
      <xdr:col>71</xdr:col>
      <xdr:colOff>177800</xdr:colOff>
      <xdr:row>76</xdr:row>
      <xdr:rowOff>38590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032488"/>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44469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74622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84854</xdr:rowOff>
    </xdr:from>
    <xdr:to>
      <xdr:col>85</xdr:col>
      <xdr:colOff>177800</xdr:colOff>
      <xdr:row>76</xdr:row>
      <xdr:rowOff>15004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63281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2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91666</xdr:rowOff>
    </xdr:from>
    <xdr:to>
      <xdr:col>81</xdr:col>
      <xdr:colOff>101600</xdr:colOff>
      <xdr:row>76</xdr:row>
      <xdr:rowOff>21816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5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12943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04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92512</xdr:rowOff>
    </xdr:from>
    <xdr:to>
      <xdr:col>76</xdr:col>
      <xdr:colOff>165100</xdr:colOff>
      <xdr:row>76</xdr:row>
      <xdr:rowOff>22662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13789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04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122938</xdr:rowOff>
    </xdr:from>
    <xdr:to>
      <xdr:col>72</xdr:col>
      <xdr:colOff>38100</xdr:colOff>
      <xdr:row>76</xdr:row>
      <xdr:rowOff>53088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44215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07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159240</xdr:rowOff>
    </xdr:from>
    <xdr:to>
      <xdr:col>67</xdr:col>
      <xdr:colOff>101600</xdr:colOff>
      <xdr:row>76</xdr:row>
      <xdr:rowOff>89390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80517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83159</xdr:rowOff>
    </xdr:from>
    <xdr:to>
      <xdr:col>85</xdr:col>
      <xdr:colOff>127000</xdr:colOff>
      <xdr:row>98</xdr:row>
      <xdr:rowOff>113982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85259"/>
          <a:ext cx="8382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53179</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169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113982</xdr:rowOff>
    </xdr:from>
    <xdr:to>
      <xdr:col>81</xdr:col>
      <xdr:colOff>50800</xdr:colOff>
      <xdr:row>98</xdr:row>
      <xdr:rowOff>150292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16082"/>
          <a:ext cx="889000" cy="3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80002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1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150292</xdr:rowOff>
    </xdr:from>
    <xdr:to>
      <xdr:col>76</xdr:col>
      <xdr:colOff>114300</xdr:colOff>
      <xdr:row>98</xdr:row>
      <xdr:rowOff>163055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52392"/>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19042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1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163055</xdr:rowOff>
    </xdr:from>
    <xdr:to>
      <xdr:col>71</xdr:col>
      <xdr:colOff>177800</xdr:colOff>
      <xdr:row>99</xdr:row>
      <xdr:rowOff>178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965155"/>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154906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32359</xdr:rowOff>
    </xdr:from>
    <xdr:to>
      <xdr:col>85</xdr:col>
      <xdr:colOff>177800</xdr:colOff>
      <xdr:row>98</xdr:row>
      <xdr:rowOff>133959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3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118736</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4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63182</xdr:rowOff>
    </xdr:from>
    <xdr:to>
      <xdr:col>81</xdr:col>
      <xdr:colOff>101600</xdr:colOff>
      <xdr:row>98</xdr:row>
      <xdr:rowOff>164782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6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155909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95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99492</xdr:rowOff>
    </xdr:from>
    <xdr:to>
      <xdr:col>76</xdr:col>
      <xdr:colOff>165100</xdr:colOff>
      <xdr:row>99</xdr:row>
      <xdr:rowOff>29642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0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20769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112255</xdr:rowOff>
    </xdr:from>
    <xdr:to>
      <xdr:col>72</xdr:col>
      <xdr:colOff>38100</xdr:colOff>
      <xdr:row>99</xdr:row>
      <xdr:rowOff>42405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33532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0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120828</xdr:rowOff>
    </xdr:from>
    <xdr:to>
      <xdr:col>67</xdr:col>
      <xdr:colOff>101600</xdr:colOff>
      <xdr:row>99</xdr:row>
      <xdr:rowOff>50978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42105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1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125730</xdr:rowOff>
    </xdr:from>
    <xdr:to>
      <xdr:col>116</xdr:col>
      <xdr:colOff>63500</xdr:colOff>
      <xdr:row>37</xdr:row>
      <xdr:rowOff>147447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297930"/>
          <a:ext cx="838200" cy="19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30243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02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125730</xdr:rowOff>
    </xdr:from>
    <xdr:to>
      <xdr:col>111</xdr:col>
      <xdr:colOff>177800</xdr:colOff>
      <xdr:row>36</xdr:row>
      <xdr:rowOff>130556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29793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51071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77343</xdr:rowOff>
    </xdr:from>
    <xdr:to>
      <xdr:col>107</xdr:col>
      <xdr:colOff>50800</xdr:colOff>
      <xdr:row>36</xdr:row>
      <xdr:rowOff>130556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249543"/>
          <a:ext cx="889000" cy="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33799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61722</xdr:rowOff>
    </xdr:from>
    <xdr:to>
      <xdr:col>102</xdr:col>
      <xdr:colOff>114300</xdr:colOff>
      <xdr:row>36</xdr:row>
      <xdr:rowOff>77343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062472"/>
          <a:ext cx="889000" cy="18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36974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46118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96647</xdr:rowOff>
    </xdr:from>
    <xdr:to>
      <xdr:col>116</xdr:col>
      <xdr:colOff>114300</xdr:colOff>
      <xdr:row>38</xdr:row>
      <xdr:rowOff>26797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4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75074</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1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74930</xdr:rowOff>
    </xdr:from>
    <xdr:to>
      <xdr:col>112</xdr:col>
      <xdr:colOff>38100</xdr:colOff>
      <xdr:row>37</xdr:row>
      <xdr:rowOff>5080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21607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79756</xdr:rowOff>
    </xdr:from>
    <xdr:to>
      <xdr:col>107</xdr:col>
      <xdr:colOff>101600</xdr:colOff>
      <xdr:row>37</xdr:row>
      <xdr:rowOff>9906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26433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26543</xdr:rowOff>
    </xdr:from>
    <xdr:to>
      <xdr:col>102</xdr:col>
      <xdr:colOff>165100</xdr:colOff>
      <xdr:row>36</xdr:row>
      <xdr:rowOff>128143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1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144670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9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10922</xdr:rowOff>
    </xdr:from>
    <xdr:to>
      <xdr:col>98</xdr:col>
      <xdr:colOff>38100</xdr:colOff>
      <xdr:row>35</xdr:row>
      <xdr:rowOff>112522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0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129049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7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110096</xdr:rowOff>
    </xdr:from>
    <xdr:to>
      <xdr:col>116</xdr:col>
      <xdr:colOff>63500</xdr:colOff>
      <xdr:row>57</xdr:row>
      <xdr:rowOff>111696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882746"/>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111696</xdr:rowOff>
    </xdr:from>
    <xdr:to>
      <xdr:col>111</xdr:col>
      <xdr:colOff>177800</xdr:colOff>
      <xdr:row>57</xdr:row>
      <xdr:rowOff>112954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884346"/>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112954</xdr:rowOff>
    </xdr:from>
    <xdr:to>
      <xdr:col>107</xdr:col>
      <xdr:colOff>50800</xdr:colOff>
      <xdr:row>57</xdr:row>
      <xdr:rowOff>114402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88560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40030</xdr:rowOff>
    </xdr:from>
    <xdr:to>
      <xdr:col>102</xdr:col>
      <xdr:colOff>114300</xdr:colOff>
      <xdr:row>57</xdr:row>
      <xdr:rowOff>114402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812680"/>
          <a:ext cx="8890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95331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59296</xdr:rowOff>
    </xdr:from>
    <xdr:to>
      <xdr:col>116</xdr:col>
      <xdr:colOff>114300</xdr:colOff>
      <xdr:row>57</xdr:row>
      <xdr:rowOff>160896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8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37723</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1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60896</xdr:rowOff>
    </xdr:from>
    <xdr:to>
      <xdr:col>112</xdr:col>
      <xdr:colOff>38100</xdr:colOff>
      <xdr:row>57</xdr:row>
      <xdr:rowOff>162496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8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153623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92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62154</xdr:rowOff>
    </xdr:from>
    <xdr:to>
      <xdr:col>107</xdr:col>
      <xdr:colOff>101600</xdr:colOff>
      <xdr:row>57</xdr:row>
      <xdr:rowOff>163754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8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154881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9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63602</xdr:rowOff>
    </xdr:from>
    <xdr:to>
      <xdr:col>102</xdr:col>
      <xdr:colOff>165100</xdr:colOff>
      <xdr:row>57</xdr:row>
      <xdr:rowOff>165202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156329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92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160680</xdr:rowOff>
    </xdr:from>
    <xdr:to>
      <xdr:col>98</xdr:col>
      <xdr:colOff>38100</xdr:colOff>
      <xdr:row>57</xdr:row>
      <xdr:rowOff>90830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7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107357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5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9017</xdr:rowOff>
    </xdr:from>
    <xdr:to>
      <xdr:col>116</xdr:col>
      <xdr:colOff>63500</xdr:colOff>
      <xdr:row>77</xdr:row>
      <xdr:rowOff>39839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10667"/>
          <a:ext cx="838200" cy="3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118063</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0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39839</xdr:rowOff>
    </xdr:from>
    <xdr:to>
      <xdr:col>111</xdr:col>
      <xdr:colOff>177800</xdr:colOff>
      <xdr:row>77</xdr:row>
      <xdr:rowOff>107048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41489"/>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80383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101333</xdr:rowOff>
    </xdr:from>
    <xdr:to>
      <xdr:col>107</xdr:col>
      <xdr:colOff>50800</xdr:colOff>
      <xdr:row>77</xdr:row>
      <xdr:rowOff>107048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30298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101333</xdr:rowOff>
    </xdr:from>
    <xdr:to>
      <xdr:col>102</xdr:col>
      <xdr:colOff>114300</xdr:colOff>
      <xdr:row>77</xdr:row>
      <xdr:rowOff>124955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30298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143476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157345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129667</xdr:rowOff>
    </xdr:from>
    <xdr:to>
      <xdr:col>116</xdr:col>
      <xdr:colOff>114300</xdr:colOff>
      <xdr:row>77</xdr:row>
      <xdr:rowOff>59817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108094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3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160489</xdr:rowOff>
    </xdr:from>
    <xdr:to>
      <xdr:col>112</xdr:col>
      <xdr:colOff>38100</xdr:colOff>
      <xdr:row>77</xdr:row>
      <xdr:rowOff>90639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9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81766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56248</xdr:rowOff>
    </xdr:from>
    <xdr:to>
      <xdr:col>107</xdr:col>
      <xdr:colOff>101600</xdr:colOff>
      <xdr:row>77</xdr:row>
      <xdr:rowOff>157848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148975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50533</xdr:rowOff>
    </xdr:from>
    <xdr:to>
      <xdr:col>102</xdr:col>
      <xdr:colOff>165100</xdr:colOff>
      <xdr:row>77</xdr:row>
      <xdr:rowOff>152133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143260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4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74155</xdr:rowOff>
    </xdr:from>
    <xdr:to>
      <xdr:col>98</xdr:col>
      <xdr:colOff>38100</xdr:colOff>
      <xdr:row>78</xdr:row>
      <xdr:rowOff>4305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166882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6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76,284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回っている。今後も引き続き、適正人員の配置、行政サービスの担い手最適化の検討等により、人件費の削減に努める。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普通建設事業費の更新整備費は、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前年度から繰越した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文化会館施設整備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やクリーンセンター施設整備費等により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。今後も、普通建設事業費の更新整備や維持補修費の増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加が見込まれるため、公共施設マネジメント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の推進等により施設保</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有量の適正化などに取り組む。</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児童手当給付費</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障害児通所支援事業費の増額等から前年度より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しており、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今後も社会保障関連経費は増加</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傾向にある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と考えられる。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金については、決算剰余金の積み立てによる財政調整基金や、すずか応援寄附金（ふるさと納税）の増加によるすずか応援基金の増額により増加した。今後も計画的な財政運営により、基金残高を確保し、上記の老朽化対策等に備えるとともに、市債の発行額や市債残高の急増を防止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194,451
184,204
194.46
77,539,680
76,867,198
527,641
41,652,738
44,335,963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90170</xdr:rowOff>
    </xdr:from>
    <xdr:to>
      <xdr:col>24</xdr:col>
      <xdr:colOff>63500</xdr:colOff>
      <xdr:row>35</xdr:row>
      <xdr:rowOff>124460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09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8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107315</xdr:rowOff>
    </xdr:from>
    <xdr:to>
      <xdr:col>19</xdr:col>
      <xdr:colOff>177800</xdr:colOff>
      <xdr:row>35</xdr:row>
      <xdr:rowOff>124460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65165"/>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20337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57785</xdr:rowOff>
    </xdr:from>
    <xdr:to>
      <xdr:col>15</xdr:col>
      <xdr:colOff>50800</xdr:colOff>
      <xdr:row>33</xdr:row>
      <xdr:rowOff>107315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156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57785</xdr:rowOff>
    </xdr:from>
    <xdr:to>
      <xdr:col>10</xdr:col>
      <xdr:colOff>114300</xdr:colOff>
      <xdr:row>33</xdr:row>
      <xdr:rowOff>135890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1563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67327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34942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39370</xdr:rowOff>
    </xdr:from>
    <xdr:to>
      <xdr:col>24</xdr:col>
      <xdr:colOff>114300</xdr:colOff>
      <xdr:row>35</xdr:row>
      <xdr:rowOff>140970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17797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73660</xdr:rowOff>
    </xdr:from>
    <xdr:to>
      <xdr:col>20</xdr:col>
      <xdr:colOff>38100</xdr:colOff>
      <xdr:row>36</xdr:row>
      <xdr:rowOff>3810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166387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56515</xdr:rowOff>
    </xdr:from>
    <xdr:to>
      <xdr:col>15</xdr:col>
      <xdr:colOff>101600</xdr:colOff>
      <xdr:row>33</xdr:row>
      <xdr:rowOff>158115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3192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8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6985</xdr:rowOff>
    </xdr:from>
    <xdr:to>
      <xdr:col>10</xdr:col>
      <xdr:colOff>165100</xdr:colOff>
      <xdr:row>33</xdr:row>
      <xdr:rowOff>108585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125112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85090</xdr:rowOff>
    </xdr:from>
    <xdr:to>
      <xdr:col>6</xdr:col>
      <xdr:colOff>38100</xdr:colOff>
      <xdr:row>34</xdr:row>
      <xdr:rowOff>15240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31767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1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132893</xdr:rowOff>
    </xdr:from>
    <xdr:to>
      <xdr:col>24</xdr:col>
      <xdr:colOff>63500</xdr:colOff>
      <xdr:row>59</xdr:row>
      <xdr:rowOff>36550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05543"/>
          <a:ext cx="838200" cy="24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160393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162433</xdr:rowOff>
    </xdr:from>
    <xdr:to>
      <xdr:col>19</xdr:col>
      <xdr:colOff>177800</xdr:colOff>
      <xdr:row>59</xdr:row>
      <xdr:rowOff>36550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06533"/>
          <a:ext cx="889000" cy="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5377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162433</xdr:rowOff>
    </xdr:from>
    <xdr:to>
      <xdr:col>15</xdr:col>
      <xdr:colOff>50800</xdr:colOff>
      <xdr:row>59</xdr:row>
      <xdr:rowOff>36258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06533"/>
          <a:ext cx="889000" cy="4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166082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132270</xdr:rowOff>
    </xdr:from>
    <xdr:to>
      <xdr:col>10</xdr:col>
      <xdr:colOff>114300</xdr:colOff>
      <xdr:row>59</xdr:row>
      <xdr:rowOff>36258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76220"/>
          <a:ext cx="889000" cy="127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169130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82093</xdr:rowOff>
    </xdr:from>
    <xdr:to>
      <xdr:col>24</xdr:col>
      <xdr:colOff>114300</xdr:colOff>
      <xdr:row>58</xdr:row>
      <xdr:rowOff>12243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5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168470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157200</xdr:rowOff>
    </xdr:from>
    <xdr:to>
      <xdr:col>20</xdr:col>
      <xdr:colOff>38100</xdr:colOff>
      <xdr:row>59</xdr:row>
      <xdr:rowOff>87350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78477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111633</xdr:rowOff>
    </xdr:from>
    <xdr:to>
      <xdr:col>15</xdr:col>
      <xdr:colOff>101600</xdr:colOff>
      <xdr:row>59</xdr:row>
      <xdr:rowOff>41783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5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32910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4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156908</xdr:rowOff>
    </xdr:from>
    <xdr:to>
      <xdr:col>10</xdr:col>
      <xdr:colOff>165100</xdr:colOff>
      <xdr:row>59</xdr:row>
      <xdr:rowOff>87058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78185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81470</xdr:rowOff>
    </xdr:from>
    <xdr:to>
      <xdr:col>6</xdr:col>
      <xdr:colOff>38100</xdr:colOff>
      <xdr:row>52</xdr:row>
      <xdr:rowOff>11620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2747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8990</xdr:rowOff>
    </xdr:from>
    <xdr:to>
      <xdr:col>24</xdr:col>
      <xdr:colOff>62865</xdr:colOff>
      <xdr:row>75</xdr:row>
      <xdr:rowOff>146411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1940"/>
          <a:ext cx="1270" cy="82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150238</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00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146411</xdr:rowOff>
    </xdr:from>
    <xdr:to>
      <xdr:col>24</xdr:col>
      <xdr:colOff>152400</xdr:colOff>
      <xdr:row>75</xdr:row>
      <xdr:rowOff>146411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00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127117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5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8990</xdr:rowOff>
    </xdr:from>
    <xdr:to>
      <xdr:col>24</xdr:col>
      <xdr:colOff>152400</xdr:colOff>
      <xdr:row>71</xdr:row>
      <xdr:rowOff>8990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50367</xdr:rowOff>
    </xdr:from>
    <xdr:to>
      <xdr:col>24</xdr:col>
      <xdr:colOff>63500</xdr:colOff>
      <xdr:row>75</xdr:row>
      <xdr:rowOff>116791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09117"/>
          <a:ext cx="838200" cy="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80606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425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57729</xdr:rowOff>
    </xdr:from>
    <xdr:to>
      <xdr:col>24</xdr:col>
      <xdr:colOff>114300</xdr:colOff>
      <xdr:row>73</xdr:row>
      <xdr:rowOff>159329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57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116791</xdr:rowOff>
    </xdr:from>
    <xdr:to>
      <xdr:col>19</xdr:col>
      <xdr:colOff>177800</xdr:colOff>
      <xdr:row>76</xdr:row>
      <xdr:rowOff>85505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75541"/>
          <a:ext cx="889000" cy="14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124219</xdr:rowOff>
    </xdr:from>
    <xdr:to>
      <xdr:col>20</xdr:col>
      <xdr:colOff>38100</xdr:colOff>
      <xdr:row>75</xdr:row>
      <xdr:rowOff>54369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70896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8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148876</xdr:rowOff>
    </xdr:from>
    <xdr:to>
      <xdr:col>15</xdr:col>
      <xdr:colOff>50800</xdr:colOff>
      <xdr:row>76</xdr:row>
      <xdr:rowOff>85505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07626"/>
          <a:ext cx="889000" cy="10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83789</xdr:rowOff>
    </xdr:from>
    <xdr:to>
      <xdr:col>15</xdr:col>
      <xdr:colOff>101600</xdr:colOff>
      <xdr:row>76</xdr:row>
      <xdr:rowOff>13940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30466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148876</xdr:rowOff>
    </xdr:from>
    <xdr:to>
      <xdr:col>10</xdr:col>
      <xdr:colOff>114300</xdr:colOff>
      <xdr:row>78</xdr:row>
      <xdr:rowOff>39492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07626"/>
          <a:ext cx="889000" cy="4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109017</xdr:rowOff>
    </xdr:from>
    <xdr:to>
      <xdr:col>10</xdr:col>
      <xdr:colOff>165100</xdr:colOff>
      <xdr:row>75</xdr:row>
      <xdr:rowOff>39167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55694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19569</xdr:rowOff>
    </xdr:from>
    <xdr:to>
      <xdr:col>6</xdr:col>
      <xdr:colOff>38100</xdr:colOff>
      <xdr:row>77</xdr:row>
      <xdr:rowOff>121169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137696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171017</xdr:rowOff>
    </xdr:from>
    <xdr:to>
      <xdr:col>24</xdr:col>
      <xdr:colOff>114300</xdr:colOff>
      <xdr:row>75</xdr:row>
      <xdr:rowOff>101167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5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85944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7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65991</xdr:rowOff>
    </xdr:from>
    <xdr:to>
      <xdr:col>20</xdr:col>
      <xdr:colOff>38100</xdr:colOff>
      <xdr:row>75</xdr:row>
      <xdr:rowOff>167591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158718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1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34705</xdr:rowOff>
    </xdr:from>
    <xdr:to>
      <xdr:col>15</xdr:col>
      <xdr:colOff>101600</xdr:colOff>
      <xdr:row>76</xdr:row>
      <xdr:rowOff>136305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6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127432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5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98077</xdr:rowOff>
    </xdr:from>
    <xdr:to>
      <xdr:col>10</xdr:col>
      <xdr:colOff>165100</xdr:colOff>
      <xdr:row>76</xdr:row>
      <xdr:rowOff>28228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56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19353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04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160142</xdr:rowOff>
    </xdr:from>
    <xdr:to>
      <xdr:col>6</xdr:col>
      <xdr:colOff>38100</xdr:colOff>
      <xdr:row>78</xdr:row>
      <xdr:rowOff>90292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81419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5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71158</xdr:rowOff>
    </xdr:from>
    <xdr:to>
      <xdr:col>24</xdr:col>
      <xdr:colOff>63500</xdr:colOff>
      <xdr:row>98</xdr:row>
      <xdr:rowOff>96989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873258"/>
          <a:ext cx="8382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123245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156502</xdr:rowOff>
    </xdr:from>
    <xdr:to>
      <xdr:col>19</xdr:col>
      <xdr:colOff>177800</xdr:colOff>
      <xdr:row>98</xdr:row>
      <xdr:rowOff>71158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87152"/>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81221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156502</xdr:rowOff>
    </xdr:from>
    <xdr:to>
      <xdr:col>15</xdr:col>
      <xdr:colOff>50800</xdr:colOff>
      <xdr:row>98</xdr:row>
      <xdr:rowOff>9207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87152"/>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10889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9207</xdr:rowOff>
    </xdr:from>
    <xdr:to>
      <xdr:col>10</xdr:col>
      <xdr:colOff>114300</xdr:colOff>
      <xdr:row>99</xdr:row>
      <xdr:rowOff>55880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11307"/>
          <a:ext cx="889000" cy="2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52151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140847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46189</xdr:rowOff>
    </xdr:from>
    <xdr:to>
      <xdr:col>24</xdr:col>
      <xdr:colOff>114300</xdr:colOff>
      <xdr:row>98</xdr:row>
      <xdr:rowOff>147789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8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132566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6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20358</xdr:rowOff>
    </xdr:from>
    <xdr:to>
      <xdr:col>20</xdr:col>
      <xdr:colOff>38100</xdr:colOff>
      <xdr:row>98</xdr:row>
      <xdr:rowOff>121958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2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113085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1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105702</xdr:rowOff>
    </xdr:from>
    <xdr:to>
      <xdr:col>15</xdr:col>
      <xdr:colOff>101600</xdr:colOff>
      <xdr:row>98</xdr:row>
      <xdr:rowOff>35852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26979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2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129857</xdr:rowOff>
    </xdr:from>
    <xdr:to>
      <xdr:col>10</xdr:col>
      <xdr:colOff>165100</xdr:colOff>
      <xdr:row>98</xdr:row>
      <xdr:rowOff>60007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51134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5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5080</xdr:rowOff>
    </xdr:from>
    <xdr:to>
      <xdr:col>6</xdr:col>
      <xdr:colOff>38100</xdr:colOff>
      <xdr:row>99</xdr:row>
      <xdr:rowOff>106680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97807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37744</xdr:rowOff>
    </xdr:from>
    <xdr:to>
      <xdr:col>55</xdr:col>
      <xdr:colOff>0</xdr:colOff>
      <xdr:row>38</xdr:row>
      <xdr:rowOff>59233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52844"/>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39996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1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51003</xdr:rowOff>
    </xdr:from>
    <xdr:to>
      <xdr:col>50</xdr:col>
      <xdr:colOff>114300</xdr:colOff>
      <xdr:row>38</xdr:row>
      <xdr:rowOff>59233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66103"/>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60266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0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51003</xdr:rowOff>
    </xdr:from>
    <xdr:to>
      <xdr:col>45</xdr:col>
      <xdr:colOff>177800</xdr:colOff>
      <xdr:row>38</xdr:row>
      <xdr:rowOff>52146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6610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66895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0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36602</xdr:rowOff>
    </xdr:from>
    <xdr:to>
      <xdr:col>41</xdr:col>
      <xdr:colOff>50800</xdr:colOff>
      <xdr:row>38</xdr:row>
      <xdr:rowOff>52146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51702"/>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158394</xdr:rowOff>
    </xdr:from>
    <xdr:to>
      <xdr:col>55</xdr:col>
      <xdr:colOff>50800</xdr:colOff>
      <xdr:row>38</xdr:row>
      <xdr:rowOff>88544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73321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16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8433</xdr:rowOff>
    </xdr:from>
    <xdr:to>
      <xdr:col>50</xdr:col>
      <xdr:colOff>165100</xdr:colOff>
      <xdr:row>38</xdr:row>
      <xdr:rowOff>110033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101160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16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xdr:rowOff>
    </xdr:from>
    <xdr:to>
      <xdr:col>46</xdr:col>
      <xdr:colOff>38100</xdr:colOff>
      <xdr:row>38</xdr:row>
      <xdr:rowOff>101803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92930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08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1346</xdr:rowOff>
    </xdr:from>
    <xdr:to>
      <xdr:col>41</xdr:col>
      <xdr:colOff>101600</xdr:colOff>
      <xdr:row>38</xdr:row>
      <xdr:rowOff>102946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94073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09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157251</xdr:rowOff>
    </xdr:from>
    <xdr:to>
      <xdr:col>36</xdr:col>
      <xdr:colOff>165100</xdr:colOff>
      <xdr:row>38</xdr:row>
      <xdr:rowOff>87401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0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78529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93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117754</xdr:rowOff>
    </xdr:from>
    <xdr:to>
      <xdr:col>55</xdr:col>
      <xdr:colOff>0</xdr:colOff>
      <xdr:row>56</xdr:row>
      <xdr:rowOff>125481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18954"/>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154982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114005</xdr:rowOff>
    </xdr:from>
    <xdr:to>
      <xdr:col>50</xdr:col>
      <xdr:colOff>114300</xdr:colOff>
      <xdr:row>56</xdr:row>
      <xdr:rowOff>117754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15205"/>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74988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64674</xdr:rowOff>
    </xdr:from>
    <xdr:to>
      <xdr:col>45</xdr:col>
      <xdr:colOff>177800</xdr:colOff>
      <xdr:row>56</xdr:row>
      <xdr:rowOff>114005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65874"/>
          <a:ext cx="889000" cy="4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100179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64674</xdr:rowOff>
    </xdr:from>
    <xdr:to>
      <xdr:col>41</xdr:col>
      <xdr:colOff>50800</xdr:colOff>
      <xdr:row>56</xdr:row>
      <xdr:rowOff>111262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65874"/>
          <a:ext cx="889000" cy="4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103426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151112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74681</xdr:rowOff>
    </xdr:from>
    <xdr:to>
      <xdr:col>55</xdr:col>
      <xdr:colOff>50800</xdr:colOff>
      <xdr:row>57</xdr:row>
      <xdr:rowOff>4831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7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53108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5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66954</xdr:rowOff>
    </xdr:from>
    <xdr:to>
      <xdr:col>50</xdr:col>
      <xdr:colOff>165100</xdr:colOff>
      <xdr:row>56</xdr:row>
      <xdr:rowOff>168554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159681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76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63205</xdr:rowOff>
    </xdr:from>
    <xdr:to>
      <xdr:col>46</xdr:col>
      <xdr:colOff>38100</xdr:colOff>
      <xdr:row>56</xdr:row>
      <xdr:rowOff>164805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155932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75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13874</xdr:rowOff>
    </xdr:from>
    <xdr:to>
      <xdr:col>41</xdr:col>
      <xdr:colOff>101600</xdr:colOff>
      <xdr:row>56</xdr:row>
      <xdr:rowOff>115474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106601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70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60462</xdr:rowOff>
    </xdr:from>
    <xdr:to>
      <xdr:col>36</xdr:col>
      <xdr:colOff>165100</xdr:colOff>
      <xdr:row>56</xdr:row>
      <xdr:rowOff>162062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153189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75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131394</xdr:rowOff>
    </xdr:from>
    <xdr:to>
      <xdr:col>55</xdr:col>
      <xdr:colOff>0</xdr:colOff>
      <xdr:row>77</xdr:row>
      <xdr:rowOff>153949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33044"/>
          <a:ext cx="8382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48607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73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42354</xdr:rowOff>
    </xdr:from>
    <xdr:to>
      <xdr:col>50</xdr:col>
      <xdr:colOff>114300</xdr:colOff>
      <xdr:row>77</xdr:row>
      <xdr:rowOff>131394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44004"/>
          <a:ext cx="889000" cy="8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6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42354</xdr:rowOff>
    </xdr:from>
    <xdr:to>
      <xdr:col>45</xdr:col>
      <xdr:colOff>177800</xdr:colOff>
      <xdr:row>77</xdr:row>
      <xdr:rowOff>139891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44004"/>
          <a:ext cx="889000" cy="9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98785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6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59461</xdr:rowOff>
    </xdr:from>
    <xdr:to>
      <xdr:col>41</xdr:col>
      <xdr:colOff>50800</xdr:colOff>
      <xdr:row>77</xdr:row>
      <xdr:rowOff>139891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61111"/>
          <a:ext cx="889000" cy="8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78477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59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77716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59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103149</xdr:rowOff>
    </xdr:from>
    <xdr:to>
      <xdr:col>55</xdr:col>
      <xdr:colOff>50800</xdr:colOff>
      <xdr:row>78</xdr:row>
      <xdr:rowOff>33299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0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18076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1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80594</xdr:rowOff>
    </xdr:from>
    <xdr:to>
      <xdr:col>50</xdr:col>
      <xdr:colOff>165100</xdr:colOff>
      <xdr:row>78</xdr:row>
      <xdr:rowOff>10744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1871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7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163004</xdr:rowOff>
    </xdr:from>
    <xdr:to>
      <xdr:col>46</xdr:col>
      <xdr:colOff>38100</xdr:colOff>
      <xdr:row>77</xdr:row>
      <xdr:rowOff>93154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9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84281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28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89091</xdr:rowOff>
    </xdr:from>
    <xdr:to>
      <xdr:col>41</xdr:col>
      <xdr:colOff>101600</xdr:colOff>
      <xdr:row>78</xdr:row>
      <xdr:rowOff>19241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10368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8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8661</xdr:rowOff>
    </xdr:from>
    <xdr:to>
      <xdr:col>36</xdr:col>
      <xdr:colOff>165100</xdr:colOff>
      <xdr:row>77</xdr:row>
      <xdr:rowOff>110261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101388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0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125462</xdr:rowOff>
    </xdr:from>
    <xdr:to>
      <xdr:col>55</xdr:col>
      <xdr:colOff>0</xdr:colOff>
      <xdr:row>97</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13212"/>
          <a:ext cx="838200" cy="24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72486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60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137871</xdr:rowOff>
    </xdr:from>
    <xdr:to>
      <xdr:col>50</xdr:col>
      <xdr:colOff>114300</xdr:colOff>
      <xdr:row>97</xdr:row>
      <xdr:rowOff>25400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97071"/>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156376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137871</xdr:rowOff>
    </xdr:from>
    <xdr:to>
      <xdr:col>45</xdr:col>
      <xdr:colOff>177800</xdr:colOff>
      <xdr:row>97</xdr:row>
      <xdr:rowOff>101394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97071"/>
          <a:ext cx="889000" cy="13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29346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24388</xdr:rowOff>
    </xdr:from>
    <xdr:to>
      <xdr:col>41</xdr:col>
      <xdr:colOff>50800</xdr:colOff>
      <xdr:row>97</xdr:row>
      <xdr:rowOff>101394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55038"/>
          <a:ext cx="889000" cy="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36492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8276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74662</xdr:rowOff>
    </xdr:from>
    <xdr:to>
      <xdr:col>55</xdr:col>
      <xdr:colOff>50800</xdr:colOff>
      <xdr:row>96</xdr:row>
      <xdr:rowOff>4812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6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97539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1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146050</xdr:rowOff>
    </xdr:from>
    <xdr:to>
      <xdr:col>50</xdr:col>
      <xdr:colOff>165100</xdr:colOff>
      <xdr:row>97</xdr:row>
      <xdr:rowOff>76200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67327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87071</xdr:rowOff>
    </xdr:from>
    <xdr:to>
      <xdr:col>46</xdr:col>
      <xdr:colOff>38100</xdr:colOff>
      <xdr:row>97</xdr:row>
      <xdr:rowOff>17221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33748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3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50594</xdr:rowOff>
    </xdr:from>
    <xdr:to>
      <xdr:col>41</xdr:col>
      <xdr:colOff>101600</xdr:colOff>
      <xdr:row>97</xdr:row>
      <xdr:rowOff>152194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8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143321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7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145038</xdr:rowOff>
    </xdr:from>
    <xdr:to>
      <xdr:col>36</xdr:col>
      <xdr:colOff>165100</xdr:colOff>
      <xdr:row>97</xdr:row>
      <xdr:rowOff>75188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0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66315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9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78397</xdr:rowOff>
    </xdr:from>
    <xdr:to>
      <xdr:col>85</xdr:col>
      <xdr:colOff>127000</xdr:colOff>
      <xdr:row>38</xdr:row>
      <xdr:rowOff>84189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93497"/>
          <a:ext cx="8382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94327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167589</xdr:rowOff>
    </xdr:from>
    <xdr:to>
      <xdr:col>81</xdr:col>
      <xdr:colOff>50800</xdr:colOff>
      <xdr:row>38</xdr:row>
      <xdr:rowOff>84189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11239"/>
          <a:ext cx="889000" cy="8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167589</xdr:rowOff>
    </xdr:from>
    <xdr:to>
      <xdr:col>76</xdr:col>
      <xdr:colOff>114300</xdr:colOff>
      <xdr:row>38</xdr:row>
      <xdr:rowOff>82741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11239"/>
          <a:ext cx="889000" cy="8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57866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63500</xdr:rowOff>
    </xdr:from>
    <xdr:to>
      <xdr:col>71</xdr:col>
      <xdr:colOff>177800</xdr:colOff>
      <xdr:row>38</xdr:row>
      <xdr:rowOff>82741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78600"/>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71734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4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15460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27597</xdr:rowOff>
    </xdr:from>
    <xdr:to>
      <xdr:col>85</xdr:col>
      <xdr:colOff>177800</xdr:colOff>
      <xdr:row>38</xdr:row>
      <xdr:rowOff>129197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4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113974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33389</xdr:rowOff>
    </xdr:from>
    <xdr:to>
      <xdr:col>81</xdr:col>
      <xdr:colOff>101600</xdr:colOff>
      <xdr:row>38</xdr:row>
      <xdr:rowOff>134989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4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126116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4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116789</xdr:rowOff>
    </xdr:from>
    <xdr:to>
      <xdr:col>76</xdr:col>
      <xdr:colOff>165100</xdr:colOff>
      <xdr:row>38</xdr:row>
      <xdr:rowOff>46940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38066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31941</xdr:rowOff>
    </xdr:from>
    <xdr:to>
      <xdr:col>72</xdr:col>
      <xdr:colOff>38100</xdr:colOff>
      <xdr:row>38</xdr:row>
      <xdr:rowOff>133541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124668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12700</xdr:rowOff>
    </xdr:from>
    <xdr:to>
      <xdr:col>67</xdr:col>
      <xdr:colOff>101600</xdr:colOff>
      <xdr:row>38</xdr:row>
      <xdr:rowOff>114300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105427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160074</xdr:rowOff>
    </xdr:from>
    <xdr:to>
      <xdr:col>85</xdr:col>
      <xdr:colOff>126364</xdr:colOff>
      <xdr:row>57</xdr:row>
      <xdr:rowOff>119269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32574"/>
          <a:ext cx="1269" cy="1159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123096</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89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119269</xdr:rowOff>
    </xdr:from>
    <xdr:to>
      <xdr:col>86</xdr:col>
      <xdr:colOff>25400</xdr:colOff>
      <xdr:row>57</xdr:row>
      <xdr:rowOff>119269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891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106751</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5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160074</xdr:rowOff>
    </xdr:from>
    <xdr:to>
      <xdr:col>86</xdr:col>
      <xdr:colOff>25400</xdr:colOff>
      <xdr:row>50</xdr:row>
      <xdr:rowOff>160074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3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99295</xdr:rowOff>
    </xdr:from>
    <xdr:to>
      <xdr:col>85</xdr:col>
      <xdr:colOff>127000</xdr:colOff>
      <xdr:row>57</xdr:row>
      <xdr:rowOff>145815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71945"/>
          <a:ext cx="8382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37139</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29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14262</xdr:rowOff>
    </xdr:from>
    <xdr:to>
      <xdr:col>85</xdr:col>
      <xdr:colOff>177800</xdr:colOff>
      <xdr:row>55</xdr:row>
      <xdr:rowOff>115862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4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143243</xdr:rowOff>
    </xdr:from>
    <xdr:to>
      <xdr:col>81</xdr:col>
      <xdr:colOff>50800</xdr:colOff>
      <xdr:row>57</xdr:row>
      <xdr:rowOff>145815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915893"/>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82814</xdr:rowOff>
    </xdr:from>
    <xdr:to>
      <xdr:col>81</xdr:col>
      <xdr:colOff>101600</xdr:colOff>
      <xdr:row>56</xdr:row>
      <xdr:rowOff>12964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51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29491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28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143243</xdr:rowOff>
    </xdr:from>
    <xdr:to>
      <xdr:col>76</xdr:col>
      <xdr:colOff>114300</xdr:colOff>
      <xdr:row>58</xdr:row>
      <xdr:rowOff>136042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915893"/>
          <a:ext cx="889000" cy="16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62868</xdr:rowOff>
    </xdr:from>
    <xdr:to>
      <xdr:col>76</xdr:col>
      <xdr:colOff>165100</xdr:colOff>
      <xdr:row>56</xdr:row>
      <xdr:rowOff>164468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6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3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41802</xdr:rowOff>
    </xdr:from>
    <xdr:to>
      <xdr:col>71</xdr:col>
      <xdr:colOff>177800</xdr:colOff>
      <xdr:row>58</xdr:row>
      <xdr:rowOff>136042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985902"/>
          <a:ext cx="889000" cy="9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102159</xdr:rowOff>
    </xdr:from>
    <xdr:to>
      <xdr:col>72</xdr:col>
      <xdr:colOff>38100</xdr:colOff>
      <xdr:row>57</xdr:row>
      <xdr:rowOff>32309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0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48836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7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78384</xdr:rowOff>
    </xdr:from>
    <xdr:to>
      <xdr:col>67</xdr:col>
      <xdr:colOff>101600</xdr:colOff>
      <xdr:row>56</xdr:row>
      <xdr:rowOff>8534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50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25061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48495</xdr:rowOff>
    </xdr:from>
    <xdr:to>
      <xdr:col>85</xdr:col>
      <xdr:colOff>177800</xdr:colOff>
      <xdr:row>57</xdr:row>
      <xdr:rowOff>150095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134872</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3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95015</xdr:rowOff>
    </xdr:from>
    <xdr:to>
      <xdr:col>81</xdr:col>
      <xdr:colOff>101600</xdr:colOff>
      <xdr:row>58</xdr:row>
      <xdr:rowOff>25165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6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16292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6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92443</xdr:rowOff>
    </xdr:from>
    <xdr:to>
      <xdr:col>76</xdr:col>
      <xdr:colOff>165100</xdr:colOff>
      <xdr:row>58</xdr:row>
      <xdr:rowOff>22593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13720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85242</xdr:rowOff>
    </xdr:from>
    <xdr:to>
      <xdr:col>72</xdr:col>
      <xdr:colOff>38100</xdr:colOff>
      <xdr:row>59</xdr:row>
      <xdr:rowOff>15392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6519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12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162452</xdr:rowOff>
    </xdr:from>
    <xdr:to>
      <xdr:col>67</xdr:col>
      <xdr:colOff>101600</xdr:colOff>
      <xdr:row>58</xdr:row>
      <xdr:rowOff>92602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83729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63064</xdr:rowOff>
    </xdr:from>
    <xdr:to>
      <xdr:col>85</xdr:col>
      <xdr:colOff>127000</xdr:colOff>
      <xdr:row>79</xdr:row>
      <xdr:rowOff>70903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07614"/>
          <a:ext cx="8382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109165</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13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58710</xdr:rowOff>
    </xdr:from>
    <xdr:to>
      <xdr:col>81</xdr:col>
      <xdr:colOff>50800</xdr:colOff>
      <xdr:row>79</xdr:row>
      <xdr:rowOff>63064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0326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162940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0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58710</xdr:rowOff>
    </xdr:from>
    <xdr:to>
      <xdr:col>76</xdr:col>
      <xdr:colOff>114300</xdr:colOff>
      <xdr:row>79</xdr:row>
      <xdr:rowOff>71991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603260"/>
          <a:ext cx="8890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45974</xdr:rowOff>
    </xdr:from>
    <xdr:to>
      <xdr:col>71</xdr:col>
      <xdr:colOff>177800</xdr:colOff>
      <xdr:row>79</xdr:row>
      <xdr:rowOff>71991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90524"/>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20103</xdr:rowOff>
    </xdr:from>
    <xdr:to>
      <xdr:col>85</xdr:col>
      <xdr:colOff>177800</xdr:colOff>
      <xdr:row>79</xdr:row>
      <xdr:rowOff>121703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6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106480</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9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12264</xdr:rowOff>
    </xdr:from>
    <xdr:to>
      <xdr:col>81</xdr:col>
      <xdr:colOff>101600</xdr:colOff>
      <xdr:row>79</xdr:row>
      <xdr:rowOff>113864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5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104991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49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7910</xdr:rowOff>
    </xdr:from>
    <xdr:to>
      <xdr:col>76</xdr:col>
      <xdr:colOff>165100</xdr:colOff>
      <xdr:row>79</xdr:row>
      <xdr:rowOff>109510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5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100637</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45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21191</xdr:rowOff>
    </xdr:from>
    <xdr:to>
      <xdr:col>72</xdr:col>
      <xdr:colOff>38100</xdr:colOff>
      <xdr:row>79</xdr:row>
      <xdr:rowOff>122791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6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113918</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58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166624</xdr:rowOff>
    </xdr:from>
    <xdr:to>
      <xdr:col>67</xdr:col>
      <xdr:colOff>101600</xdr:colOff>
      <xdr:row>79</xdr:row>
      <xdr:rowOff>96774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87901</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32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135654</xdr:rowOff>
    </xdr:from>
    <xdr:to>
      <xdr:col>85</xdr:col>
      <xdr:colOff>127000</xdr:colOff>
      <xdr:row>95</xdr:row>
      <xdr:rowOff>142466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23404"/>
          <a:ext cx="8382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155942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5929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142466</xdr:rowOff>
    </xdr:from>
    <xdr:to>
      <xdr:col>81</xdr:col>
      <xdr:colOff>50800</xdr:colOff>
      <xdr:row>95</xdr:row>
      <xdr:rowOff>143312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430216"/>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71834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84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143312</xdr:rowOff>
    </xdr:from>
    <xdr:to>
      <xdr:col>76</xdr:col>
      <xdr:colOff>114300</xdr:colOff>
      <xdr:row>96</xdr:row>
      <xdr:rowOff>2288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431062"/>
          <a:ext cx="889000" cy="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64563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2288</xdr:rowOff>
    </xdr:from>
    <xdr:to>
      <xdr:col>71</xdr:col>
      <xdr:colOff>177800</xdr:colOff>
      <xdr:row>96</xdr:row>
      <xdr:rowOff>38590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61488"/>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44469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74599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84854</xdr:rowOff>
    </xdr:from>
    <xdr:to>
      <xdr:col>85</xdr:col>
      <xdr:colOff>177800</xdr:colOff>
      <xdr:row>96</xdr:row>
      <xdr:rowOff>15004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3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63281</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91666</xdr:rowOff>
    </xdr:from>
    <xdr:to>
      <xdr:col>81</xdr:col>
      <xdr:colOff>101600</xdr:colOff>
      <xdr:row>96</xdr:row>
      <xdr:rowOff>21816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3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12943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47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92512</xdr:rowOff>
    </xdr:from>
    <xdr:to>
      <xdr:col>76</xdr:col>
      <xdr:colOff>165100</xdr:colOff>
      <xdr:row>96</xdr:row>
      <xdr:rowOff>22662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47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122938</xdr:rowOff>
    </xdr:from>
    <xdr:to>
      <xdr:col>72</xdr:col>
      <xdr:colOff>38100</xdr:colOff>
      <xdr:row>96</xdr:row>
      <xdr:rowOff>53088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1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44215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159240</xdr:rowOff>
    </xdr:from>
    <xdr:to>
      <xdr:col>67</xdr:col>
      <xdr:colOff>101600</xdr:colOff>
      <xdr:row>96</xdr:row>
      <xdr:rowOff>89390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80517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76149</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6419799"/>
          <a:ext cx="1269" cy="23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163237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78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22826</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6195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76149</xdr:rowOff>
    </xdr:from>
    <xdr:to>
      <xdr:col>116</xdr:col>
      <xdr:colOff>152400</xdr:colOff>
      <xdr:row>37</xdr:row>
      <xdr:rowOff>76149</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41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76149</xdr:rowOff>
    </xdr:from>
    <xdr:to>
      <xdr:col>116</xdr:col>
      <xdr:colOff>63500</xdr:colOff>
      <xdr:row>37</xdr:row>
      <xdr:rowOff>77521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1323300" y="641979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36237</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51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57810</xdr:rowOff>
    </xdr:from>
    <xdr:to>
      <xdr:col>116</xdr:col>
      <xdr:colOff>114300</xdr:colOff>
      <xdr:row>38</xdr:row>
      <xdr:rowOff>159410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77521</xdr:rowOff>
    </xdr:from>
    <xdr:to>
      <xdr:col>111</xdr:col>
      <xdr:colOff>177800</xdr:colOff>
      <xdr:row>37</xdr:row>
      <xdr:rowOff>78435</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0434300" y="642117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65583</xdr:rowOff>
    </xdr:from>
    <xdr:to>
      <xdr:col>112</xdr:col>
      <xdr:colOff>38100</xdr:colOff>
      <xdr:row>38</xdr:row>
      <xdr:rowOff>167183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158310</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6734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78435</xdr:rowOff>
    </xdr:from>
    <xdr:to>
      <xdr:col>107</xdr:col>
      <xdr:colOff>50800</xdr:colOff>
      <xdr:row>37</xdr:row>
      <xdr:rowOff>79807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9545300" y="642208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64668</xdr:rowOff>
    </xdr:from>
    <xdr:to>
      <xdr:col>107</xdr:col>
      <xdr:colOff>101600</xdr:colOff>
      <xdr:row>38</xdr:row>
      <xdr:rowOff>166268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157395</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672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40487</xdr:rowOff>
    </xdr:from>
    <xdr:to>
      <xdr:col>102</xdr:col>
      <xdr:colOff>114300</xdr:colOff>
      <xdr:row>37</xdr:row>
      <xdr:rowOff>79807</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5526887"/>
          <a:ext cx="889000" cy="89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60554</xdr:rowOff>
    </xdr:from>
    <xdr:to>
      <xdr:col>102</xdr:col>
      <xdr:colOff>165100</xdr:colOff>
      <xdr:row>38</xdr:row>
      <xdr:rowOff>162154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153281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668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9347</xdr:rowOff>
    </xdr:from>
    <xdr:to>
      <xdr:col>98</xdr:col>
      <xdr:colOff>38100</xdr:colOff>
      <xdr:row>38</xdr:row>
      <xdr:rowOff>110947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102074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25349</xdr:rowOff>
    </xdr:from>
    <xdr:to>
      <xdr:col>116</xdr:col>
      <xdr:colOff>114300</xdr:colOff>
      <xdr:row>37</xdr:row>
      <xdr:rowOff>126949</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36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149826</xdr:rowOff>
    </xdr:from>
    <xdr:ext cx="378565"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322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26721</xdr:rowOff>
    </xdr:from>
    <xdr:to>
      <xdr:col>112</xdr:col>
      <xdr:colOff>38100</xdr:colOff>
      <xdr:row>37</xdr:row>
      <xdr:rowOff>128321</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144848</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4017" y="6145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27635</xdr:rowOff>
    </xdr:from>
    <xdr:to>
      <xdr:col>107</xdr:col>
      <xdr:colOff>101600</xdr:colOff>
      <xdr:row>37</xdr:row>
      <xdr:rowOff>129235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145762</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5017" y="614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29007</xdr:rowOff>
    </xdr:from>
    <xdr:to>
      <xdr:col>102</xdr:col>
      <xdr:colOff>165100</xdr:colOff>
      <xdr:row>37</xdr:row>
      <xdr:rowOff>130607</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147134</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6017" y="6147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161137</xdr:rowOff>
    </xdr:from>
    <xdr:to>
      <xdr:col>98</xdr:col>
      <xdr:colOff>38100</xdr:colOff>
      <xdr:row>32</xdr:row>
      <xdr:rowOff>91287</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54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107814</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21428" y="525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総務費の増加は、文化会館施設整備費の前年度からの繰り越し、定額減税補足給付金給付費による増加等によるもの。</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民生費の増加は、児童手当給付費、障害児通所支援事業費の増額等によるもの。</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衛生費の減少は、予防接種費、新型コロナウイルスワクチン接種体制確保事業費分の減少等によるもの。</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土木費の増加は、地方道路整備事業費分の増加によるもの。</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教育費の増加は、学校給食センター施設改修費の増加等によるもの。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市税（▲</a:t>
          </a:r>
          <a:r>
            <a:rPr kumimoji="1" lang="en-US" altLang="ja-JP" sz="1200">
              <a:solidFill>
                <a:sysClr val="windowText" lastClr="000000"/>
              </a:solidFill>
              <a:latin typeface="ＭＳ ゴシック" pitchFamily="49" charset="-128"/>
              <a:ea typeface="ＭＳ ゴシック" pitchFamily="49" charset="-128"/>
            </a:rPr>
            <a:t>4.2</a:t>
          </a:r>
          <a:r>
            <a:rPr kumimoji="1" lang="ja-JP" altLang="en-US" sz="1200">
              <a:solidFill>
                <a:sysClr val="windowText" lastClr="000000"/>
              </a:solidFill>
              <a:latin typeface="ＭＳ ゴシック" pitchFamily="49" charset="-128"/>
              <a:ea typeface="ＭＳ ゴシック" pitchFamily="49" charset="-128"/>
            </a:rPr>
            <a:t>億円）の減額がある一方で、国庫支出金（</a:t>
          </a:r>
          <a:r>
            <a:rPr kumimoji="1" lang="en-US" altLang="ja-JP" sz="1200">
              <a:solidFill>
                <a:sysClr val="windowText" lastClr="000000"/>
              </a:solidFill>
              <a:latin typeface="ＭＳ ゴシック" pitchFamily="49" charset="-128"/>
              <a:ea typeface="ＭＳ ゴシック" pitchFamily="49" charset="-128"/>
            </a:rPr>
            <a:t>+14.5</a:t>
          </a:r>
          <a:r>
            <a:rPr kumimoji="1" lang="ja-JP" altLang="en-US" sz="1200">
              <a:solidFill>
                <a:sysClr val="windowText" lastClr="000000"/>
              </a:solidFill>
              <a:latin typeface="ＭＳ ゴシック" pitchFamily="49" charset="-128"/>
              <a:ea typeface="ＭＳ ゴシック" pitchFamily="49" charset="-128"/>
            </a:rPr>
            <a:t>億円）や市債（</a:t>
          </a:r>
          <a:r>
            <a:rPr kumimoji="1" lang="en-US" altLang="ja-JP" sz="1200">
              <a:solidFill>
                <a:sysClr val="windowText" lastClr="000000"/>
              </a:solidFill>
              <a:latin typeface="ＭＳ ゴシック" pitchFamily="49" charset="-128"/>
              <a:ea typeface="ＭＳ ゴシック" pitchFamily="49" charset="-128"/>
            </a:rPr>
            <a:t>+21.9</a:t>
          </a:r>
          <a:r>
            <a:rPr kumimoji="1" lang="ja-JP" altLang="en-US" sz="1200">
              <a:solidFill>
                <a:sysClr val="windowText" lastClr="000000"/>
              </a:solidFill>
              <a:latin typeface="ＭＳ ゴシック" pitchFamily="49" charset="-128"/>
              <a:ea typeface="ＭＳ ゴシック" pitchFamily="49" charset="-128"/>
            </a:rPr>
            <a:t>億円）の増額により、前年から増加し、実質単年度収支及び実質収支額ともに増加した。財政調整基金残高については、基金を取り崩さず、決算剰余金を積み立てた結果、標準財政規模比率は減少している。</a:t>
          </a:r>
        </a:p>
        <a:p>
          <a:r>
            <a:rPr kumimoji="1" lang="ja-JP" altLang="en-US" sz="1200">
              <a:solidFill>
                <a:sysClr val="windowText" lastClr="000000"/>
              </a:solidFill>
              <a:latin typeface="ＭＳ ゴシック" pitchFamily="49" charset="-128"/>
              <a:ea typeface="ＭＳ ゴシック" pitchFamily="49" charset="-128"/>
            </a:rPr>
            <a:t>　今後も、財政調整基金については、決算剰余金の積み立てと、最低水準の取り崩しにより適正な額の確保に努め、財政の安定化と健全化に取り組む。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全会計の中では、水道事業会計の黒字額が大部分を占めている。下水道事業会計についてはほぼ横ばいである。</a:t>
          </a:r>
        </a:p>
        <a:p>
          <a:r>
            <a:rPr kumimoji="1" lang="ja-JP" altLang="en-US" sz="1400">
              <a:solidFill>
                <a:sysClr val="windowText" lastClr="000000"/>
              </a:solidFill>
              <a:latin typeface="ＭＳ ゴシック" pitchFamily="49" charset="-128"/>
              <a:ea typeface="ＭＳ ゴシック" pitchFamily="49" charset="-128"/>
            </a:rPr>
            <a:t>　一般会計については、歳入、歳出ともに増額している。要因として、物価高騰対応重点支援地方創生臨時交付金や子どものための教育・保育給付交付金等による国庫支出金の増加、文化会館施設整備債等の市債が増加したことが挙げられる。結果、標準財政規模比は、前年度と比較して増加している。</a:t>
          </a:r>
        </a:p>
        <a:p>
          <a:r>
            <a:rPr kumimoji="1" lang="ja-JP" altLang="en-US" sz="1400">
              <a:solidFill>
                <a:sysClr val="windowText" lastClr="000000"/>
              </a:solidFill>
              <a:latin typeface="ＭＳ ゴシック" pitchFamily="49" charset="-128"/>
              <a:ea typeface="ＭＳ ゴシック" pitchFamily="49" charset="-128"/>
            </a:rPr>
            <a:t>　黒字額の確保のため、引き続き歳出の削減と歳入の確保に努め、計画的な財政運営に取り組んでいく。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77539680</v>
      </c>
      <c r="BO4" s="371"/>
      <c r="BP4" s="371"/>
      <c r="BQ4" s="371"/>
      <c r="BR4" s="371"/>
      <c r="BS4" s="371"/>
      <c r="BT4" s="371"/>
      <c r="BU4" s="372"/>
      <c r="BV4" s="370">
        <v>71944244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1.3</v>
      </c>
      <c r="CU4" s="377"/>
      <c r="CV4" s="377"/>
      <c r="CW4" s="377"/>
      <c r="CX4" s="377"/>
      <c r="CY4" s="377"/>
      <c r="CZ4" s="377"/>
      <c r="DA4" s="378"/>
      <c r="DB4" s="376">
        <v>0.6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76867198</v>
      </c>
      <c r="BO5" s="408"/>
      <c r="BP5" s="408"/>
      <c r="BQ5" s="408"/>
      <c r="BR5" s="408"/>
      <c r="BS5" s="408"/>
      <c r="BT5" s="408"/>
      <c r="BU5" s="409"/>
      <c r="BV5" s="407">
        <v>71136938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95.9</v>
      </c>
      <c r="CU5" s="405"/>
      <c r="CV5" s="405"/>
      <c r="CW5" s="405"/>
      <c r="CX5" s="405"/>
      <c r="CY5" s="405"/>
      <c r="CZ5" s="405"/>
      <c r="DA5" s="406"/>
      <c r="DB5" s="404">
        <v>93.4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672482</v>
      </c>
      <c r="BO6" s="408"/>
      <c r="BP6" s="408"/>
      <c r="BQ6" s="408"/>
      <c r="BR6" s="408"/>
      <c r="BS6" s="408"/>
      <c r="BT6" s="408"/>
      <c r="BU6" s="409"/>
      <c r="BV6" s="407">
        <v>807306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96.3</v>
      </c>
      <c r="CU6" s="445"/>
      <c r="CV6" s="445"/>
      <c r="CW6" s="445"/>
      <c r="CX6" s="445"/>
      <c r="CY6" s="445"/>
      <c r="CZ6" s="445"/>
      <c r="DA6" s="446"/>
      <c r="DB6" s="444">
        <v>94.2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144841</v>
      </c>
      <c r="BO7" s="408"/>
      <c r="BP7" s="408"/>
      <c r="BQ7" s="408"/>
      <c r="BR7" s="408"/>
      <c r="BS7" s="408"/>
      <c r="BT7" s="408"/>
      <c r="BU7" s="409"/>
      <c r="BV7" s="407">
        <v>581362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41652738</v>
      </c>
      <c r="CU7" s="408"/>
      <c r="CV7" s="408"/>
      <c r="CW7" s="408"/>
      <c r="CX7" s="408"/>
      <c r="CY7" s="408"/>
      <c r="CZ7" s="408"/>
      <c r="DA7" s="409"/>
      <c r="DB7" s="407">
        <v>40605647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527641</v>
      </c>
      <c r="BO8" s="408"/>
      <c r="BP8" s="408"/>
      <c r="BQ8" s="408"/>
      <c r="BR8" s="408"/>
      <c r="BS8" s="408"/>
      <c r="BT8" s="408"/>
      <c r="BU8" s="409"/>
      <c r="BV8" s="407">
        <v>225944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0.85</v>
      </c>
      <c r="CU8" s="448"/>
      <c r="CV8" s="448"/>
      <c r="CW8" s="448"/>
      <c r="CX8" s="448"/>
      <c r="CY8" s="448"/>
      <c r="CZ8" s="448"/>
      <c r="DA8" s="449"/>
      <c r="DB8" s="447">
        <v>0.86</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195670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301697</v>
      </c>
      <c r="BO9" s="408"/>
      <c r="BP9" s="408"/>
      <c r="BQ9" s="408"/>
      <c r="BR9" s="408"/>
      <c r="BS9" s="408"/>
      <c r="BT9" s="408"/>
      <c r="BU9" s="409"/>
      <c r="BV9" s="407">
        <v>-721899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8.9</v>
      </c>
      <c r="CU9" s="405"/>
      <c r="CV9" s="405"/>
      <c r="CW9" s="405"/>
      <c r="CX9" s="405"/>
      <c r="CY9" s="405"/>
      <c r="CZ9" s="405"/>
      <c r="DA9" s="406"/>
      <c r="DB9" s="404">
        <v>9.1999999999999993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196403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11378</v>
      </c>
      <c r="BO10" s="408"/>
      <c r="BP10" s="408"/>
      <c r="BQ10" s="408"/>
      <c r="BR10" s="408"/>
      <c r="BS10" s="408"/>
      <c r="BT10" s="408"/>
      <c r="BU10" s="409"/>
      <c r="BV10" s="407">
        <v>463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6156</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194451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300000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184204</v>
      </c>
      <c r="S13" s="492"/>
      <c r="T13" s="492"/>
      <c r="U13" s="492"/>
      <c r="V13" s="493"/>
      <c r="W13" s="423" t="s">
        <v>131</v>
      </c>
      <c r="X13" s="424"/>
      <c r="Y13" s="424"/>
      <c r="Z13" s="424"/>
      <c r="AA13" s="424"/>
      <c r="AB13" s="414"/>
      <c r="AC13" s="458">
        <v>2349</v>
      </c>
      <c r="AD13" s="459"/>
      <c r="AE13" s="459"/>
      <c r="AF13" s="459"/>
      <c r="AG13" s="501"/>
      <c r="AH13" s="458">
        <v>2773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313075</v>
      </c>
      <c r="BO13" s="408"/>
      <c r="BP13" s="408"/>
      <c r="BQ13" s="408"/>
      <c r="BR13" s="408"/>
      <c r="BS13" s="408"/>
      <c r="BT13" s="408"/>
      <c r="BU13" s="409"/>
      <c r="BV13" s="407">
        <v>-1015280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2.2000000000000002</v>
      </c>
      <c r="CU13" s="405"/>
      <c r="CV13" s="405"/>
      <c r="CW13" s="405"/>
      <c r="CX13" s="405"/>
      <c r="CY13" s="405"/>
      <c r="CZ13" s="405"/>
      <c r="DA13" s="406"/>
      <c r="DB13" s="404">
        <v>1.5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195589</v>
      </c>
      <c r="S14" s="492"/>
      <c r="T14" s="492"/>
      <c r="U14" s="492"/>
      <c r="V14" s="493"/>
      <c r="W14" s="397"/>
      <c r="X14" s="398"/>
      <c r="Y14" s="398"/>
      <c r="Z14" s="398"/>
      <c r="AA14" s="398"/>
      <c r="AB14" s="387"/>
      <c r="AC14" s="494">
        <v>2.6</v>
      </c>
      <c r="AD14" s="495"/>
      <c r="AE14" s="495"/>
      <c r="AF14" s="495"/>
      <c r="AG14" s="496"/>
      <c r="AH14" s="494">
        <v>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185805</v>
      </c>
      <c r="S15" s="492"/>
      <c r="T15" s="492"/>
      <c r="U15" s="492"/>
      <c r="V15" s="493"/>
      <c r="W15" s="423" t="s">
        <v>137</v>
      </c>
      <c r="X15" s="424"/>
      <c r="Y15" s="424"/>
      <c r="Z15" s="424"/>
      <c r="AA15" s="424"/>
      <c r="AB15" s="414"/>
      <c r="AC15" s="458">
        <v>32960</v>
      </c>
      <c r="AD15" s="459"/>
      <c r="AE15" s="459"/>
      <c r="AF15" s="459"/>
      <c r="AG15" s="501"/>
      <c r="AH15" s="458">
        <v>32574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28328635</v>
      </c>
      <c r="BO15" s="371"/>
      <c r="BP15" s="371"/>
      <c r="BQ15" s="371"/>
      <c r="BR15" s="371"/>
      <c r="BS15" s="371"/>
      <c r="BT15" s="371"/>
      <c r="BU15" s="372"/>
      <c r="BV15" s="370">
        <v>27923693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36.299999999999997</v>
      </c>
      <c r="AD16" s="495"/>
      <c r="AE16" s="495"/>
      <c r="AF16" s="495"/>
      <c r="AG16" s="496"/>
      <c r="AH16" s="494">
        <v>35.799999999999997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33816963</v>
      </c>
      <c r="BO16" s="408"/>
      <c r="BP16" s="408"/>
      <c r="BQ16" s="408"/>
      <c r="BR16" s="408"/>
      <c r="BS16" s="408"/>
      <c r="BT16" s="408"/>
      <c r="BU16" s="409"/>
      <c r="BV16" s="407">
        <v>32778215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55478</v>
      </c>
      <c r="AD17" s="459"/>
      <c r="AE17" s="459"/>
      <c r="AF17" s="459"/>
      <c r="AG17" s="501"/>
      <c r="AH17" s="458">
        <v>55706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35981511</v>
      </c>
      <c r="BO17" s="408"/>
      <c r="BP17" s="408"/>
      <c r="BQ17" s="408"/>
      <c r="BR17" s="408"/>
      <c r="BS17" s="408"/>
      <c r="BT17" s="408"/>
      <c r="BU17" s="409"/>
      <c r="BV17" s="407">
        <v>35406178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194.46</v>
      </c>
      <c r="M18" s="531"/>
      <c r="N18" s="531"/>
      <c r="O18" s="531"/>
      <c r="P18" s="531"/>
      <c r="Q18" s="531"/>
      <c r="R18" s="532"/>
      <c r="S18" s="532"/>
      <c r="T18" s="532"/>
      <c r="U18" s="532"/>
      <c r="V18" s="533"/>
      <c r="W18" s="425"/>
      <c r="X18" s="426"/>
      <c r="Y18" s="426"/>
      <c r="Z18" s="426"/>
      <c r="AA18" s="426"/>
      <c r="AB18" s="417"/>
      <c r="AC18" s="534">
        <v>61.1</v>
      </c>
      <c r="AD18" s="535"/>
      <c r="AE18" s="535"/>
      <c r="AF18" s="535"/>
      <c r="AG18" s="536"/>
      <c r="AH18" s="534">
        <v>61.2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41407587</v>
      </c>
      <c r="BO18" s="408"/>
      <c r="BP18" s="408"/>
      <c r="BQ18" s="408"/>
      <c r="BR18" s="408"/>
      <c r="BS18" s="408"/>
      <c r="BT18" s="408"/>
      <c r="BU18" s="409"/>
      <c r="BV18" s="407">
        <v>38962064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1006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49127913</v>
      </c>
      <c r="BO19" s="408"/>
      <c r="BP19" s="408"/>
      <c r="BQ19" s="408"/>
      <c r="BR19" s="408"/>
      <c r="BS19" s="408"/>
      <c r="BT19" s="408"/>
      <c r="BU19" s="409"/>
      <c r="BV19" s="407">
        <v>47602489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82158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44335963</v>
      </c>
      <c r="BO22" s="371"/>
      <c r="BP22" s="371"/>
      <c r="BQ22" s="371"/>
      <c r="BR22" s="371"/>
      <c r="BS22" s="371"/>
      <c r="BT22" s="371"/>
      <c r="BU22" s="372"/>
      <c r="BV22" s="370">
        <v>44472365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41827477</v>
      </c>
      <c r="BO23" s="408"/>
      <c r="BP23" s="408"/>
      <c r="BQ23" s="408"/>
      <c r="BR23" s="408"/>
      <c r="BS23" s="408"/>
      <c r="BT23" s="408"/>
      <c r="BU23" s="409"/>
      <c r="BV23" s="407">
        <v>42053717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10580</v>
      </c>
      <c r="R24" s="459"/>
      <c r="S24" s="459"/>
      <c r="T24" s="459"/>
      <c r="U24" s="459"/>
      <c r="V24" s="501"/>
      <c r="W24" s="553"/>
      <c r="X24" s="554"/>
      <c r="Y24" s="555"/>
      <c r="Z24" s="457" t="s">
        <v>162</v>
      </c>
      <c r="AA24" s="437"/>
      <c r="AB24" s="437"/>
      <c r="AC24" s="437"/>
      <c r="AD24" s="437"/>
      <c r="AE24" s="437"/>
      <c r="AF24" s="437"/>
      <c r="AG24" s="438"/>
      <c r="AH24" s="458">
        <v>1238</v>
      </c>
      <c r="AI24" s="459"/>
      <c r="AJ24" s="459"/>
      <c r="AK24" s="459"/>
      <c r="AL24" s="501"/>
      <c r="AM24" s="458">
        <v>3877416</v>
      </c>
      <c r="AN24" s="459"/>
      <c r="AO24" s="459"/>
      <c r="AP24" s="459"/>
      <c r="AQ24" s="459"/>
      <c r="AR24" s="501"/>
      <c r="AS24" s="458">
        <v>3132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22487534</v>
      </c>
      <c r="BO24" s="408"/>
      <c r="BP24" s="408"/>
      <c r="BQ24" s="408"/>
      <c r="BR24" s="408"/>
      <c r="BS24" s="408"/>
      <c r="BT24" s="408"/>
      <c r="BU24" s="409"/>
      <c r="BV24" s="407">
        <v>20459752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8160</v>
      </c>
      <c r="R25" s="459"/>
      <c r="S25" s="459"/>
      <c r="T25" s="459"/>
      <c r="U25" s="459"/>
      <c r="V25" s="501"/>
      <c r="W25" s="553"/>
      <c r="X25" s="554"/>
      <c r="Y25" s="555"/>
      <c r="Z25" s="457" t="s">
        <v>165</v>
      </c>
      <c r="AA25" s="437"/>
      <c r="AB25" s="437"/>
      <c r="AC25" s="437"/>
      <c r="AD25" s="437"/>
      <c r="AE25" s="437"/>
      <c r="AF25" s="437"/>
      <c r="AG25" s="438"/>
      <c r="AH25" s="458">
        <v>216</v>
      </c>
      <c r="AI25" s="459"/>
      <c r="AJ25" s="459"/>
      <c r="AK25" s="459"/>
      <c r="AL25" s="501"/>
      <c r="AM25" s="458">
        <v>694440</v>
      </c>
      <c r="AN25" s="459"/>
      <c r="AO25" s="459"/>
      <c r="AP25" s="459"/>
      <c r="AQ25" s="459"/>
      <c r="AR25" s="501"/>
      <c r="AS25" s="458">
        <v>3215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29750505</v>
      </c>
      <c r="BO25" s="371"/>
      <c r="BP25" s="371"/>
      <c r="BQ25" s="371"/>
      <c r="BR25" s="371"/>
      <c r="BS25" s="371"/>
      <c r="BT25" s="371"/>
      <c r="BU25" s="372"/>
      <c r="BV25" s="370">
        <v>36993229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6330</v>
      </c>
      <c r="R26" s="459"/>
      <c r="S26" s="459"/>
      <c r="T26" s="459"/>
      <c r="U26" s="459"/>
      <c r="V26" s="501"/>
      <c r="W26" s="553"/>
      <c r="X26" s="554"/>
      <c r="Y26" s="555"/>
      <c r="Z26" s="457" t="s">
        <v>168</v>
      </c>
      <c r="AA26" s="559"/>
      <c r="AB26" s="559"/>
      <c r="AC26" s="559"/>
      <c r="AD26" s="559"/>
      <c r="AE26" s="559"/>
      <c r="AF26" s="559"/>
      <c r="AG26" s="560"/>
      <c r="AH26" s="458">
        <v>81</v>
      </c>
      <c r="AI26" s="459"/>
      <c r="AJ26" s="459"/>
      <c r="AK26" s="459"/>
      <c r="AL26" s="501"/>
      <c r="AM26" s="458">
        <v>229797</v>
      </c>
      <c r="AN26" s="459"/>
      <c r="AO26" s="459"/>
      <c r="AP26" s="459"/>
      <c r="AQ26" s="459"/>
      <c r="AR26" s="501"/>
      <c r="AS26" s="458">
        <v>2837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6130</v>
      </c>
      <c r="R27" s="459"/>
      <c r="S27" s="459"/>
      <c r="T27" s="459"/>
      <c r="U27" s="459"/>
      <c r="V27" s="501"/>
      <c r="W27" s="553"/>
      <c r="X27" s="554"/>
      <c r="Y27" s="555"/>
      <c r="Z27" s="457" t="s">
        <v>171</v>
      </c>
      <c r="AA27" s="437"/>
      <c r="AB27" s="437"/>
      <c r="AC27" s="437"/>
      <c r="AD27" s="437"/>
      <c r="AE27" s="437"/>
      <c r="AF27" s="437"/>
      <c r="AG27" s="438"/>
      <c r="AH27" s="458">
        <v>69</v>
      </c>
      <c r="AI27" s="459"/>
      <c r="AJ27" s="459"/>
      <c r="AK27" s="459"/>
      <c r="AL27" s="501"/>
      <c r="AM27" s="458">
        <v>256148</v>
      </c>
      <c r="AN27" s="459"/>
      <c r="AO27" s="459"/>
      <c r="AP27" s="459"/>
      <c r="AQ27" s="459"/>
      <c r="AR27" s="501"/>
      <c r="AS27" s="458">
        <v>3712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154000</v>
      </c>
      <c r="BO27" s="527"/>
      <c r="BP27" s="527"/>
      <c r="BQ27" s="527"/>
      <c r="BR27" s="527"/>
      <c r="BS27" s="527"/>
      <c r="BT27" s="527"/>
      <c r="BU27" s="528"/>
      <c r="BV27" s="526">
        <v>154000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5390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10071208</v>
      </c>
      <c r="BO28" s="371"/>
      <c r="BP28" s="371"/>
      <c r="BQ28" s="371"/>
      <c r="BR28" s="371"/>
      <c r="BS28" s="371"/>
      <c r="BT28" s="371"/>
      <c r="BU28" s="372"/>
      <c r="BV28" s="370">
        <v>9959830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30</v>
      </c>
      <c r="M29" s="459"/>
      <c r="N29" s="459"/>
      <c r="O29" s="459"/>
      <c r="P29" s="501"/>
      <c r="Q29" s="458">
        <v>4850</v>
      </c>
      <c r="R29" s="459"/>
      <c r="S29" s="459"/>
      <c r="T29" s="459"/>
      <c r="U29" s="459"/>
      <c r="V29" s="501"/>
      <c r="W29" s="556"/>
      <c r="X29" s="557"/>
      <c r="Y29" s="558"/>
      <c r="Z29" s="457" t="s">
        <v>177</v>
      </c>
      <c r="AA29" s="437"/>
      <c r="AB29" s="437"/>
      <c r="AC29" s="437"/>
      <c r="AD29" s="437"/>
      <c r="AE29" s="437"/>
      <c r="AF29" s="437"/>
      <c r="AG29" s="438"/>
      <c r="AH29" s="458">
        <v>1307</v>
      </c>
      <c r="AI29" s="459"/>
      <c r="AJ29" s="459"/>
      <c r="AK29" s="459"/>
      <c r="AL29" s="501"/>
      <c r="AM29" s="458">
        <v>4133564</v>
      </c>
      <c r="AN29" s="459"/>
      <c r="AO29" s="459"/>
      <c r="AP29" s="459"/>
      <c r="AQ29" s="459"/>
      <c r="AR29" s="501"/>
      <c r="AS29" s="458">
        <v>3163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2313007</v>
      </c>
      <c r="BO29" s="408"/>
      <c r="BP29" s="408"/>
      <c r="BQ29" s="408"/>
      <c r="BR29" s="408"/>
      <c r="BS29" s="408"/>
      <c r="BT29" s="408"/>
      <c r="BU29" s="409"/>
      <c r="BV29" s="407">
        <v>2310137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2109858</v>
      </c>
      <c r="BO30" s="527"/>
      <c r="BP30" s="527"/>
      <c r="BQ30" s="527"/>
      <c r="BR30" s="527"/>
      <c r="BS30" s="527"/>
      <c r="BT30" s="527"/>
      <c r="BU30" s="528"/>
      <c r="BV30" s="526">
        <v>1828080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三重県市町総合事務組合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鈴鹿市土地開発公社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下水道事業会計（公共下水道事業）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三重県市町総合事務組合　共同研修特別会計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鈴鹿市文化振興事業団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下水道事業会計（農業集落排水事業）</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三重県市町総合事務組合　デジタル地図特別会計</v>
      </c>
      <c r="BZ36" s="598"/>
      <c r="CA36" s="598"/>
      <c r="CB36" s="598"/>
      <c r="CC36" s="598"/>
      <c r="CD36" s="598"/>
      <c r="CE36" s="598"/>
      <c r="CF36" s="598"/>
      <c r="CG36" s="598"/>
      <c r="CH36" s="598"/>
      <c r="CI36" s="598"/>
      <c r="CJ36" s="598"/>
      <c r="CK36" s="598"/>
      <c r="CL36" s="598"/>
      <c r="CM36" s="598"/>
      <c r="CN36" s="169"/>
      <c r="CO36" s="597">
        <f t="shared" si="3"/>
        <v>21</v>
      </c>
      <c r="CP36" s="597"/>
      <c r="CQ36" s="598" t="str">
        <f>IF('各会計、関係団体の財政状況及び健全化判断比率'!BS9="","",'各会計、関係団体の財政状況及び健全化判断比率'!BS9)</f>
        <v>鈴鹿国際交流協会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三重県市町総合事務組合　物品特別会計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三重県市町総合事務組合　退職手当特別会計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三重県市町総合事務組合　消防救急無線特別会計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三重県市町総合事務組合　公平委員会特別会計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鈴鹿亀山地区広域連合　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鈴鹿亀山地区広域連合　介護保険事業特別会計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三重地方税管理回収機構　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kfzFoeDZjxIev8bg/4RvMAbwn+SQaNJgr2I2vHcGLZBk/oWkn6Cad87FBH8FQ5oCUOR+cS+Regz0jDr61PfkcA==" saltValue="W0yDRroQnWtYMSviRi/u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election activeCell="H42" sqref="H4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8.83</v>
      </c>
      <c r="G34" s="33">
        <v>8.9499999999999993</v>
      </c>
      <c r="H34" s="33">
        <v>9.39</v>
      </c>
      <c r="I34" s="33">
        <v>9.85</v>
      </c>
      <c r="J34" s="34">
        <v>9.15</v>
      </c>
      <c r="K34" s="22"/>
      <c r="L34" s="22"/>
      <c r="M34" s="22"/>
      <c r="N34" s="22"/>
      <c r="O34" s="22"/>
      <c r="P34" s="22"/>
    </row>
    <row r="35" spans="1:16" ht="39" customHeight="1" x14ac:dyDescent="0.2">
      <c r="A35" s="22"/>
      <c r="B35" s="35"/>
      <c r="C35" s="1145" t="s">
        <v>535</v>
      </c>
      <c r="D35" s="1146"/>
      <c r="E35" s="1147"/>
      <c r="F35" s="36">
        <v>1.76</v>
      </c>
      <c r="G35" s="37">
        <v>1.87</v>
      </c>
      <c r="H35" s="37">
        <v>2.0499999999999998</v>
      </c>
      <c r="I35" s="37">
        <v>2.2000000000000002</v>
      </c>
      <c r="J35" s="38">
        <v>2.31</v>
      </c>
      <c r="K35" s="22"/>
      <c r="L35" s="22"/>
      <c r="M35" s="22"/>
      <c r="N35" s="22"/>
      <c r="O35" s="22"/>
      <c r="P35" s="22"/>
    </row>
    <row r="36" spans="1:16" ht="39" customHeight="1" x14ac:dyDescent="0.2">
      <c r="A36" s="22"/>
      <c r="B36" s="35"/>
      <c r="C36" s="1145" t="s">
        <v>536</v>
      </c>
      <c r="D36" s="1146"/>
      <c r="E36" s="1147"/>
      <c r="F36" s="36">
        <v>1.39</v>
      </c>
      <c r="G36" s="37">
        <v>7.35</v>
      </c>
      <c r="H36" s="37">
        <v>2.27</v>
      </c>
      <c r="I36" s="37">
        <v>0.45</v>
      </c>
      <c r="J36" s="38">
        <v>1.1599999999999999</v>
      </c>
      <c r="K36" s="22"/>
      <c r="L36" s="22"/>
      <c r="M36" s="22"/>
      <c r="N36" s="22"/>
      <c r="O36" s="22"/>
      <c r="P36" s="22"/>
    </row>
    <row r="37" spans="1:16" ht="39" customHeight="1" x14ac:dyDescent="0.2">
      <c r="A37" s="22"/>
      <c r="B37" s="35"/>
      <c r="C37" s="1145" t="s">
        <v>537</v>
      </c>
      <c r="D37" s="1146"/>
      <c r="E37" s="1147"/>
      <c r="F37" s="36">
        <v>0.21</v>
      </c>
      <c r="G37" s="37">
        <v>0.2</v>
      </c>
      <c r="H37" s="37">
        <v>0.23</v>
      </c>
      <c r="I37" s="37">
        <v>0.24</v>
      </c>
      <c r="J37" s="38">
        <v>0.25</v>
      </c>
      <c r="K37" s="22"/>
      <c r="L37" s="22"/>
      <c r="M37" s="22"/>
      <c r="N37" s="22"/>
      <c r="O37" s="22"/>
      <c r="P37" s="22"/>
    </row>
    <row r="38" spans="1:16" ht="39" customHeight="1" x14ac:dyDescent="0.2">
      <c r="A38" s="22"/>
      <c r="B38" s="35"/>
      <c r="C38" s="1145" t="s">
        <v>538</v>
      </c>
      <c r="D38" s="1146"/>
      <c r="E38" s="1147"/>
      <c r="F38" s="36">
        <v>0.21</v>
      </c>
      <c r="G38" s="37">
        <v>0.04</v>
      </c>
      <c r="H38" s="37">
        <v>0.06</v>
      </c>
      <c r="I38" s="37">
        <v>0.06</v>
      </c>
      <c r="J38" s="38">
        <v>0.12</v>
      </c>
      <c r="K38" s="22"/>
      <c r="L38" s="22"/>
      <c r="M38" s="22"/>
      <c r="N38" s="22"/>
      <c r="O38" s="22"/>
      <c r="P38" s="22"/>
    </row>
    <row r="39" spans="1:16" ht="39" customHeight="1" x14ac:dyDescent="0.2">
      <c r="A39" s="22"/>
      <c r="B39" s="35"/>
      <c r="C39" s="1145" t="s">
        <v>539</v>
      </c>
      <c r="D39" s="1146"/>
      <c r="E39" s="1147"/>
      <c r="F39" s="36">
        <v>0.09</v>
      </c>
      <c r="G39" s="37">
        <v>0.09</v>
      </c>
      <c r="H39" s="37">
        <v>0.1</v>
      </c>
      <c r="I39" s="37">
        <v>0.1</v>
      </c>
      <c r="J39" s="38">
        <v>0.09</v>
      </c>
      <c r="K39" s="22"/>
      <c r="L39" s="22"/>
      <c r="M39" s="22"/>
      <c r="N39" s="22"/>
      <c r="O39" s="22"/>
      <c r="P39" s="22"/>
    </row>
    <row r="40" spans="1:16" ht="39" customHeight="1" x14ac:dyDescent="0.2">
      <c r="A40" s="22"/>
      <c r="B40" s="35"/>
      <c r="C40" s="1145" t="s">
        <v>540</v>
      </c>
      <c r="D40" s="1146"/>
      <c r="E40" s="1147"/>
      <c r="F40" s="36">
        <v>0.67</v>
      </c>
      <c r="G40" s="37">
        <v>0.46</v>
      </c>
      <c r="H40" s="37">
        <v>0.45</v>
      </c>
      <c r="I40" s="37">
        <v>0.01</v>
      </c>
      <c r="J40" s="38">
        <v>0</v>
      </c>
      <c r="K40" s="22"/>
      <c r="L40" s="22"/>
      <c r="M40" s="22"/>
      <c r="N40" s="22"/>
      <c r="O40" s="22"/>
      <c r="P40" s="22"/>
    </row>
    <row r="41" spans="1:16" ht="39" customHeight="1" x14ac:dyDescent="0.2">
      <c r="A41" s="22"/>
      <c r="B41" s="35"/>
      <c r="C41" s="1145" t="s">
        <v>541</v>
      </c>
      <c r="D41" s="1146"/>
      <c r="E41" s="1147"/>
      <c r="F41" s="36">
        <v>0</v>
      </c>
      <c r="G41" s="37">
        <v>0</v>
      </c>
      <c r="H41" s="37">
        <v>0</v>
      </c>
      <c r="I41" s="37">
        <v>0</v>
      </c>
      <c r="J41" s="38">
        <v>0</v>
      </c>
      <c r="K41" s="22"/>
      <c r="L41" s="22"/>
      <c r="M41" s="22"/>
      <c r="N41" s="22"/>
      <c r="O41" s="22"/>
      <c r="P41" s="22"/>
    </row>
    <row r="42" spans="1:16" ht="39" customHeight="1" x14ac:dyDescent="0.2">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543</v>
      </c>
      <c r="D43" s="1149"/>
      <c r="E43" s="1150"/>
      <c r="F43" s="41">
        <v>0.03</v>
      </c>
      <c r="G43" s="42">
        <v>0</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6Np5HQuAdkNOB/l7+74qsgKpPkybFHqWKF1GCnIEJUMjPTDqnMxNWRB7eStWKaSEGdq2XKomCWinICFm9vpTQ==" saltValue="fRdNRCMNlIpE0+wocXjw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C32" zoomScale="90" zoomScaleNormal="9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3857</v>
      </c>
      <c r="L45" s="60">
        <v>4150</v>
      </c>
      <c r="M45" s="60">
        <v>4389</v>
      </c>
      <c r="N45" s="60">
        <v>4371</v>
      </c>
      <c r="O45" s="61">
        <v>4406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1808</v>
      </c>
      <c r="L48" s="64">
        <v>1749</v>
      </c>
      <c r="M48" s="64">
        <v>1842</v>
      </c>
      <c r="N48" s="64">
        <v>1889</v>
      </c>
      <c r="O48" s="65">
        <v>2075</v>
      </c>
      <c r="P48" s="48"/>
      <c r="Q48" s="48"/>
      <c r="R48" s="48"/>
      <c r="S48" s="48"/>
      <c r="T48" s="48"/>
      <c r="U48" s="48"/>
    </row>
    <row r="49" spans="1:21" ht="30.75" customHeight="1" x14ac:dyDescent="0.2">
      <c r="A49" s="48"/>
      <c r="B49" s="1155"/>
      <c r="C49" s="1156"/>
      <c r="D49" s="62"/>
      <c r="E49" s="1161" t="s">
        <v>14</v>
      </c>
      <c r="F49" s="1161"/>
      <c r="G49" s="1161"/>
      <c r="H49" s="1161"/>
      <c r="I49" s="1161"/>
      <c r="J49" s="1162"/>
      <c r="K49" s="63">
        <v>7</v>
      </c>
      <c r="L49" s="64">
        <v>7</v>
      </c>
      <c r="M49" s="64">
        <v>7</v>
      </c>
      <c r="N49" s="64">
        <v>7</v>
      </c>
      <c r="O49" s="65">
        <v>3</v>
      </c>
      <c r="P49" s="48"/>
      <c r="Q49" s="48"/>
      <c r="R49" s="48"/>
      <c r="S49" s="48"/>
      <c r="T49" s="48"/>
      <c r="U49" s="48"/>
    </row>
    <row r="50" spans="1:21" ht="30.75" customHeight="1" x14ac:dyDescent="0.2">
      <c r="A50" s="48"/>
      <c r="B50" s="1155"/>
      <c r="C50" s="1156"/>
      <c r="D50" s="62"/>
      <c r="E50" s="1161" t="s">
        <v>15</v>
      </c>
      <c r="F50" s="1161"/>
      <c r="G50" s="1161"/>
      <c r="H50" s="1161"/>
      <c r="I50" s="1161"/>
      <c r="J50" s="1162"/>
      <c r="K50" s="63">
        <v>318</v>
      </c>
      <c r="L50" s="64">
        <v>315</v>
      </c>
      <c r="M50" s="64">
        <v>314</v>
      </c>
      <c r="N50" s="64">
        <v>316</v>
      </c>
      <c r="O50" s="65">
        <v>322</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5976</v>
      </c>
      <c r="L52" s="64">
        <v>5920</v>
      </c>
      <c r="M52" s="64">
        <v>5894</v>
      </c>
      <c r="N52" s="64">
        <v>5844</v>
      </c>
      <c r="O52" s="65">
        <v>5801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14</v>
      </c>
      <c r="L53" s="69">
        <v>301</v>
      </c>
      <c r="M53" s="69">
        <v>658</v>
      </c>
      <c r="N53" s="69">
        <v>739</v>
      </c>
      <c r="O53" s="70">
        <v>1005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wpR4MLrmKyKfYIybuRvpsFhv9D2PiaQJ7KMvDT1GKYCEhfYBA3mbw5a+4qcyEtj3QreL9N9pagNVFE1ynz9Uw==" saltValue="tV5VSJrph7Iv1ZBYW2gY2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B33" zoomScale="90" zoomScaleNormal="9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47250</v>
      </c>
      <c r="J41" s="344">
        <v>46791</v>
      </c>
      <c r="K41" s="344">
        <v>46780</v>
      </c>
      <c r="L41" s="344">
        <v>44472</v>
      </c>
      <c r="M41" s="345">
        <v>44336</v>
      </c>
    </row>
    <row r="42" spans="2:13" ht="27.75" customHeight="1" x14ac:dyDescent="0.2">
      <c r="B42" s="1186"/>
      <c r="C42" s="1187"/>
      <c r="D42" s="106"/>
      <c r="E42" s="1192" t="s">
        <v>32</v>
      </c>
      <c r="F42" s="1192"/>
      <c r="G42" s="1192"/>
      <c r="H42" s="1193"/>
      <c r="I42" s="346">
        <v>2663</v>
      </c>
      <c r="J42" s="347">
        <v>2219</v>
      </c>
      <c r="K42" s="347">
        <v>1770</v>
      </c>
      <c r="L42" s="347">
        <v>1329</v>
      </c>
      <c r="M42" s="348">
        <v>1299</v>
      </c>
    </row>
    <row r="43" spans="2:13" ht="27.75" customHeight="1" x14ac:dyDescent="0.2">
      <c r="B43" s="1186"/>
      <c r="C43" s="1187"/>
      <c r="D43" s="106"/>
      <c r="E43" s="1192" t="s">
        <v>33</v>
      </c>
      <c r="F43" s="1192"/>
      <c r="G43" s="1192"/>
      <c r="H43" s="1193"/>
      <c r="I43" s="346">
        <v>28825</v>
      </c>
      <c r="J43" s="347">
        <v>25371</v>
      </c>
      <c r="K43" s="347">
        <v>22728</v>
      </c>
      <c r="L43" s="347">
        <v>22935</v>
      </c>
      <c r="M43" s="348">
        <v>24518</v>
      </c>
    </row>
    <row r="44" spans="2:13" ht="27.75" customHeight="1" x14ac:dyDescent="0.2">
      <c r="B44" s="1186"/>
      <c r="C44" s="1187"/>
      <c r="D44" s="106"/>
      <c r="E44" s="1192" t="s">
        <v>34</v>
      </c>
      <c r="F44" s="1192"/>
      <c r="G44" s="1192"/>
      <c r="H44" s="1193"/>
      <c r="I44" s="346">
        <v>33</v>
      </c>
      <c r="J44" s="347">
        <v>24</v>
      </c>
      <c r="K44" s="347">
        <v>14</v>
      </c>
      <c r="L44" s="347">
        <v>5</v>
      </c>
      <c r="M44" s="348" t="s">
        <v>487</v>
      </c>
    </row>
    <row r="45" spans="2:13" ht="27.75" customHeight="1" x14ac:dyDescent="0.2">
      <c r="B45" s="1186"/>
      <c r="C45" s="1187"/>
      <c r="D45" s="106"/>
      <c r="E45" s="1192" t="s">
        <v>35</v>
      </c>
      <c r="F45" s="1192"/>
      <c r="G45" s="1192"/>
      <c r="H45" s="1193"/>
      <c r="I45" s="346">
        <v>9637</v>
      </c>
      <c r="J45" s="347">
        <v>9615</v>
      </c>
      <c r="K45" s="347">
        <v>9677</v>
      </c>
      <c r="L45" s="347">
        <v>10081</v>
      </c>
      <c r="M45" s="348">
        <v>10273</v>
      </c>
    </row>
    <row r="46" spans="2:13" ht="27.75" customHeight="1" x14ac:dyDescent="0.2">
      <c r="B46" s="1186"/>
      <c r="C46" s="1187"/>
      <c r="D46" s="107"/>
      <c r="E46" s="1192" t="s">
        <v>36</v>
      </c>
      <c r="F46" s="1192"/>
      <c r="G46" s="1192"/>
      <c r="H46" s="1193"/>
      <c r="I46" s="346">
        <v>869</v>
      </c>
      <c r="J46" s="347">
        <v>1820</v>
      </c>
      <c r="K46" s="347">
        <v>2168</v>
      </c>
      <c r="L46" s="347">
        <v>2006</v>
      </c>
      <c r="M46" s="348">
        <v>345</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13193</v>
      </c>
      <c r="J50" s="347">
        <v>13870</v>
      </c>
      <c r="K50" s="347">
        <v>15681</v>
      </c>
      <c r="L50" s="347">
        <v>15670</v>
      </c>
      <c r="M50" s="348">
        <v>15643</v>
      </c>
    </row>
    <row r="51" spans="2:13" ht="27.75" customHeight="1" x14ac:dyDescent="0.2">
      <c r="B51" s="1186"/>
      <c r="C51" s="1187"/>
      <c r="D51" s="106"/>
      <c r="E51" s="1192" t="s">
        <v>42</v>
      </c>
      <c r="F51" s="1192"/>
      <c r="G51" s="1192"/>
      <c r="H51" s="1193"/>
      <c r="I51" s="346">
        <v>19611</v>
      </c>
      <c r="J51" s="347">
        <v>19801</v>
      </c>
      <c r="K51" s="347">
        <v>20593</v>
      </c>
      <c r="L51" s="347">
        <v>20509</v>
      </c>
      <c r="M51" s="348">
        <v>20512</v>
      </c>
    </row>
    <row r="52" spans="2:13" ht="27.75" customHeight="1" x14ac:dyDescent="0.2">
      <c r="B52" s="1188"/>
      <c r="C52" s="1189"/>
      <c r="D52" s="106"/>
      <c r="E52" s="1192" t="s">
        <v>43</v>
      </c>
      <c r="F52" s="1192"/>
      <c r="G52" s="1192"/>
      <c r="H52" s="1193"/>
      <c r="I52" s="346">
        <v>60594</v>
      </c>
      <c r="J52" s="347">
        <v>59587</v>
      </c>
      <c r="K52" s="347">
        <v>57773</v>
      </c>
      <c r="L52" s="347">
        <v>55293</v>
      </c>
      <c r="M52" s="348">
        <v>52222</v>
      </c>
    </row>
    <row r="53" spans="2:13" ht="27.75" customHeight="1" thickBot="1" x14ac:dyDescent="0.25">
      <c r="B53" s="1199" t="s">
        <v>19</v>
      </c>
      <c r="C53" s="1200"/>
      <c r="D53" s="110"/>
      <c r="E53" s="1201" t="s">
        <v>44</v>
      </c>
      <c r="F53" s="1201"/>
      <c r="G53" s="1201"/>
      <c r="H53" s="1202"/>
      <c r="I53" s="349">
        <v>-4121</v>
      </c>
      <c r="J53" s="350">
        <v>-7416</v>
      </c>
      <c r="K53" s="350">
        <v>-10910</v>
      </c>
      <c r="L53" s="350">
        <v>-10644</v>
      </c>
      <c r="M53" s="351">
        <v>-7605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IxwpC+APAxtRp2x58TvcslnguyUOYd8SAe1zmjK99d3Q1BDoQtYUHtD5yEkktQi12weB2R1bnEl0H5d9BYGkQ==" saltValue="iWy42lKzgM+RTNJeV/TA8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1"/>
  <sheetViews>
    <sheetView showGridLines="0" topLeftCell="F52" zoomScale="70" zoomScaleNormal="70" zoomScaleSheetLayoutView="100" workbookViewId="0">
      <selection activeCell="C62" sqref="C62:E62"/>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9759</v>
      </c>
      <c r="G55" s="352">
        <v>9960</v>
      </c>
      <c r="H55" s="353">
        <v>10071</v>
      </c>
    </row>
    <row r="56" spans="2:8" ht="52.5" customHeight="1" x14ac:dyDescent="0.2">
      <c r="B56" s="122"/>
      <c r="C56" s="1213" t="s">
        <v>47</v>
      </c>
      <c r="D56" s="1213"/>
      <c r="E56" s="1214"/>
      <c r="F56" s="354">
        <v>2310</v>
      </c>
      <c r="G56" s="354">
        <v>2310</v>
      </c>
      <c r="H56" s="355">
        <v>2313</v>
      </c>
    </row>
    <row r="57" spans="2:8" ht="53.25" customHeight="1" x14ac:dyDescent="0.2">
      <c r="B57" s="122"/>
      <c r="C57" s="1215" t="s">
        <v>48</v>
      </c>
      <c r="D57" s="1215"/>
      <c r="E57" s="1216"/>
      <c r="F57" s="356">
        <v>1895</v>
      </c>
      <c r="G57" s="356">
        <v>1828</v>
      </c>
      <c r="H57" s="357">
        <v>2110</v>
      </c>
    </row>
    <row r="58" spans="2:8" ht="45.75" customHeight="1" x14ac:dyDescent="0.2">
      <c r="B58" s="123"/>
      <c r="C58" s="1203" t="s">
        <v>566</v>
      </c>
      <c r="D58" s="1204"/>
      <c r="E58" s="1205"/>
      <c r="F58" s="358">
        <v>1312</v>
      </c>
      <c r="G58" s="358">
        <v>1112</v>
      </c>
      <c r="H58" s="359">
        <v>1128</v>
      </c>
    </row>
    <row r="59" spans="2:8" ht="45.75" customHeight="1" x14ac:dyDescent="0.2">
      <c r="B59" s="123"/>
      <c r="C59" s="1203" t="s">
        <v>567</v>
      </c>
      <c r="D59" s="1204"/>
      <c r="E59" s="1205"/>
      <c r="F59" s="358">
        <v>449</v>
      </c>
      <c r="G59" s="358">
        <v>614</v>
      </c>
      <c r="H59" s="359">
        <v>789</v>
      </c>
    </row>
    <row r="60" spans="2:8" ht="45.75" customHeight="1" x14ac:dyDescent="0.2">
      <c r="B60" s="123"/>
      <c r="C60" s="1203" t="s">
        <v>568</v>
      </c>
      <c r="D60" s="1204"/>
      <c r="E60" s="1205"/>
      <c r="F60" s="358">
        <v>54</v>
      </c>
      <c r="G60" s="358">
        <v>36</v>
      </c>
      <c r="H60" s="359">
        <v>43</v>
      </c>
    </row>
    <row r="61" spans="2:8" ht="45.75" customHeight="1" x14ac:dyDescent="0.2">
      <c r="B61" s="123"/>
      <c r="C61" s="1203" t="s">
        <v>569</v>
      </c>
      <c r="D61" s="1204"/>
      <c r="E61" s="1205"/>
      <c r="F61" s="358" t="s">
        <v>549</v>
      </c>
      <c r="G61" s="358">
        <v>7</v>
      </c>
      <c r="H61" s="359">
        <v>36</v>
      </c>
    </row>
    <row r="62" spans="2:8" ht="45.75" customHeight="1" thickBot="1" x14ac:dyDescent="0.25">
      <c r="B62" s="124"/>
      <c r="C62" s="1206" t="s">
        <v>570</v>
      </c>
      <c r="D62" s="1207"/>
      <c r="E62" s="1208"/>
      <c r="F62" s="360" t="s">
        <v>549</v>
      </c>
      <c r="G62" s="360" t="s">
        <v>549</v>
      </c>
      <c r="H62" s="361">
        <v>31</v>
      </c>
    </row>
    <row r="63" spans="2:8" ht="52.5" customHeight="1" thickBot="1" x14ac:dyDescent="0.25">
      <c r="B63" s="125"/>
      <c r="C63" s="1209" t="s">
        <v>49</v>
      </c>
      <c r="D63" s="1209"/>
      <c r="E63" s="1210"/>
      <c r="F63" s="362">
        <v>13964</v>
      </c>
      <c r="G63" s="362">
        <v>14098</v>
      </c>
      <c r="H63" s="363">
        <v>14494</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sheetData>
  <sheetProtection algorithmName="SHA-512" hashValue="ZTDQiAO/8+1yp1S2FkXQ+uk8GrkeuLZfJ5RDMjZMOmInBdYEnBDas17onC/lMNCriv/9xyXziZtPlY89zK6dyg==" saltValue="SvnnkPZvvp14eufTenYX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27184</v>
      </c>
      <c r="E3" s="144"/>
      <c r="F3" s="145">
        <v>60285</v>
      </c>
      <c r="G3" s="146"/>
      <c r="H3" s="147"/>
    </row>
    <row r="4" spans="1:8" x14ac:dyDescent="0.2">
      <c r="A4" s="148"/>
      <c r="B4" s="149"/>
      <c r="C4" s="150"/>
      <c r="D4" s="151">
        <v>14790</v>
      </c>
      <c r="E4" s="152"/>
      <c r="F4" s="153">
        <v>36445</v>
      </c>
      <c r="G4" s="154"/>
      <c r="H4" s="155"/>
    </row>
    <row r="5" spans="1:8" x14ac:dyDescent="0.2">
      <c r="A5" s="136" t="s">
        <v>520</v>
      </c>
      <c r="B5" s="141"/>
      <c r="C5" s="142"/>
      <c r="D5" s="143">
        <v>27526</v>
      </c>
      <c r="E5" s="144"/>
      <c r="F5" s="145">
        <v>52714</v>
      </c>
      <c r="G5" s="146"/>
      <c r="H5" s="147"/>
    </row>
    <row r="6" spans="1:8" x14ac:dyDescent="0.2">
      <c r="A6" s="148"/>
      <c r="B6" s="149"/>
      <c r="C6" s="150"/>
      <c r="D6" s="151">
        <v>13417</v>
      </c>
      <c r="E6" s="152"/>
      <c r="F6" s="153">
        <v>29032</v>
      </c>
      <c r="G6" s="154"/>
      <c r="H6" s="155"/>
    </row>
    <row r="7" spans="1:8" x14ac:dyDescent="0.2">
      <c r="A7" s="136" t="s">
        <v>521</v>
      </c>
      <c r="B7" s="141"/>
      <c r="C7" s="142"/>
      <c r="D7" s="143">
        <v>42599</v>
      </c>
      <c r="E7" s="144"/>
      <c r="F7" s="145">
        <v>46001</v>
      </c>
      <c r="G7" s="146"/>
      <c r="H7" s="147"/>
    </row>
    <row r="8" spans="1:8" x14ac:dyDescent="0.2">
      <c r="A8" s="148"/>
      <c r="B8" s="149"/>
      <c r="C8" s="150"/>
      <c r="D8" s="151">
        <v>23300</v>
      </c>
      <c r="E8" s="152"/>
      <c r="F8" s="153">
        <v>27974</v>
      </c>
      <c r="G8" s="154"/>
      <c r="H8" s="155"/>
    </row>
    <row r="9" spans="1:8" x14ac:dyDescent="0.2">
      <c r="A9" s="136" t="s">
        <v>522</v>
      </c>
      <c r="B9" s="141"/>
      <c r="C9" s="142"/>
      <c r="D9" s="143">
        <v>27200</v>
      </c>
      <c r="E9" s="144"/>
      <c r="F9" s="145">
        <v>52878</v>
      </c>
      <c r="G9" s="146"/>
      <c r="H9" s="147"/>
    </row>
    <row r="10" spans="1:8" x14ac:dyDescent="0.2">
      <c r="A10" s="148"/>
      <c r="B10" s="149"/>
      <c r="C10" s="150"/>
      <c r="D10" s="151">
        <v>12214</v>
      </c>
      <c r="E10" s="152"/>
      <c r="F10" s="153">
        <v>32136</v>
      </c>
      <c r="G10" s="154"/>
      <c r="H10" s="155"/>
    </row>
    <row r="11" spans="1:8" x14ac:dyDescent="0.2">
      <c r="A11" s="136" t="s">
        <v>523</v>
      </c>
      <c r="B11" s="141"/>
      <c r="C11" s="142"/>
      <c r="D11" s="143">
        <v>44339</v>
      </c>
      <c r="E11" s="144"/>
      <c r="F11" s="145">
        <v>57911</v>
      </c>
      <c r="G11" s="146"/>
      <c r="H11" s="147"/>
    </row>
    <row r="12" spans="1:8" x14ac:dyDescent="0.2">
      <c r="A12" s="148"/>
      <c r="B12" s="149"/>
      <c r="C12" s="156"/>
      <c r="D12" s="151">
        <v>22318</v>
      </c>
      <c r="E12" s="152"/>
      <c r="F12" s="153">
        <v>35132</v>
      </c>
      <c r="G12" s="154"/>
      <c r="H12" s="155"/>
    </row>
    <row r="13" spans="1:8" x14ac:dyDescent="0.2">
      <c r="A13" s="136"/>
      <c r="B13" s="141"/>
      <c r="C13" s="157"/>
      <c r="D13" s="158">
        <v>33770</v>
      </c>
      <c r="E13" s="159"/>
      <c r="F13" s="160">
        <v>53958</v>
      </c>
      <c r="G13" s="161"/>
      <c r="H13" s="147"/>
    </row>
    <row r="14" spans="1:8" x14ac:dyDescent="0.2">
      <c r="A14" s="148"/>
      <c r="B14" s="149"/>
      <c r="C14" s="150"/>
      <c r="D14" s="151">
        <v>17208</v>
      </c>
      <c r="E14" s="152"/>
      <c r="F14" s="153">
        <v>32144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1.53</v>
      </c>
      <c r="C19" s="162">
        <f>ROUND(VALUE(SUBSTITUTE(実質収支比率等に係る経年分析!G$48,"▲","-")),2)</f>
        <v>7.44</v>
      </c>
      <c r="D19" s="162">
        <f>ROUND(VALUE(SUBSTITUTE(実質収支比率等に係る経年分析!H$48,"▲","-")),2)</f>
        <v>2.38</v>
      </c>
      <c r="E19" s="162">
        <f>ROUND(VALUE(SUBSTITUTE(実質収支比率等に係る経年分析!I$48,"▲","-")),2)</f>
        <v>0.56000000000000005</v>
      </c>
      <c r="F19" s="162">
        <f>ROUND(VALUE(SUBSTITUTE(実質収支比率等に係る経年分析!J$48,"▲","-")),2)</f>
        <v>1.27</v>
      </c>
    </row>
    <row r="20" spans="1:11" x14ac:dyDescent="0.2">
      <c r="A20" s="162" t="s">
        <v>53</v>
      </c>
      <c r="B20" s="162">
        <f>ROUND(VALUE(SUBSTITUTE(実質収支比率等に係る経年分析!F$47,"▲","-")),2)</f>
        <v>20.059999999999999</v>
      </c>
      <c r="C20" s="162">
        <f>ROUND(VALUE(SUBSTITUTE(実質収支比率等に係る経年分析!G$47,"▲","-")),2)</f>
        <v>19.98</v>
      </c>
      <c r="D20" s="162">
        <f>ROUND(VALUE(SUBSTITUTE(実質収支比率等に係る経年分析!H$47,"▲","-")),2)</f>
        <v>24.53</v>
      </c>
      <c r="E20" s="162">
        <f>ROUND(VALUE(SUBSTITUTE(実質収支比率等に係る経年分析!I$47,"▲","-")),2)</f>
        <v>24.53</v>
      </c>
      <c r="F20" s="162">
        <f>ROUND(VALUE(SUBSTITUTE(実質収支比率等に係る経年分析!J$47,"▲","-")),2)</f>
        <v>24.18</v>
      </c>
    </row>
    <row r="21" spans="1:11" x14ac:dyDescent="0.2">
      <c r="A21" s="162" t="s">
        <v>54</v>
      </c>
      <c r="B21" s="162">
        <f>IF(ISNUMBER(VALUE(SUBSTITUTE(実質収支比率等に係る経年分析!F$49,"▲","-"))),ROUND(VALUE(SUBSTITUTE(実質収支比率等に係る経年分析!F$49,"▲","-")),2),NA())</f>
        <v>-0.33</v>
      </c>
      <c r="C21" s="162">
        <f>IF(ISNUMBER(VALUE(SUBSTITUTE(実質収支比率等に係る経年分析!G$49,"▲","-"))),ROUND(VALUE(SUBSTITUTE(実質収支比率等に係る経年分析!G$49,"▲","-")),2),NA())</f>
        <v>5.98</v>
      </c>
      <c r="D21" s="162">
        <f>IF(ISNUMBER(VALUE(SUBSTITUTE(実質収支比率等に係る経年分析!H$49,"▲","-"))),ROUND(VALUE(SUBSTITUTE(実質収支比率等に係る経年分析!H$49,"▲","-")),2),NA())</f>
        <v>-5.26</v>
      </c>
      <c r="E21" s="162">
        <f>IF(ISNUMBER(VALUE(SUBSTITUTE(実質収支比率等に係る経年分析!I$49,"▲","-"))),ROUND(VALUE(SUBSTITUTE(実質収支比率等に係る経年分析!I$49,"▲","-")),2),NA())</f>
        <v>-2.5</v>
      </c>
      <c r="F21" s="162">
        <f>IF(ISNUMBER(VALUE(SUBSTITUTE(実質収支比率等に係る経年分析!J$49,"▲","-"))),ROUND(VALUE(SUBSTITUTE(実質収支比率等に係る経年分析!J$49,"▲","-")),2),NA())</f>
        <v>0.75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0.67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土地取得事業特別会計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0.12</v>
      </c>
    </row>
    <row r="33" spans="1:16" x14ac:dyDescent="0.2">
      <c r="A33" s="163" t="str">
        <f>IF(連結実質赤字比率に係る赤字・黒字の構成分析!C$37="",NA(),連結実質赤字比率に係る赤字・黒字の構成分析!C$37)</f>
        <v>下水道事業会計（農業集落排水事業）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0.25</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0.45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1.1599999999999999</v>
      </c>
    </row>
    <row r="35" spans="1:16" x14ac:dyDescent="0.2">
      <c r="A35" s="163" t="str">
        <f>IF(連結実質赤字比率に係る赤字・黒字の構成分析!C$35="",NA(),連結実質赤字比率に係る赤字・黒字の構成分析!C$35)</f>
        <v>下水道事業会計（公共下水道事業）</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1.76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1.87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2.0499999999999998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2.2000000000000002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2.31</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8.83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8.9499999999999993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9.39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9.85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9.15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5976</v>
      </c>
      <c r="E42" s="164"/>
      <c r="F42" s="164"/>
      <c r="G42" s="164">
        <f>'実質公債費比率（分子）の構造'!L$52</f>
        <v>5920</v>
      </c>
      <c r="H42" s="164"/>
      <c r="I42" s="164"/>
      <c r="J42" s="164">
        <f>'実質公債費比率（分子）の構造'!M$52</f>
        <v>5894</v>
      </c>
      <c r="K42" s="164"/>
      <c r="L42" s="164"/>
      <c r="M42" s="164">
        <f>'実質公債費比率（分子）の構造'!N$52</f>
        <v>5844</v>
      </c>
      <c r="N42" s="164"/>
      <c r="O42" s="164"/>
      <c r="P42" s="164">
        <f>'実質公債費比率（分子）の構造'!O$52</f>
        <v>5801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318</v>
      </c>
      <c r="C44" s="164"/>
      <c r="D44" s="164"/>
      <c r="E44" s="164">
        <f>'実質公債費比率（分子）の構造'!L$50</f>
        <v>315</v>
      </c>
      <c r="F44" s="164"/>
      <c r="G44" s="164"/>
      <c r="H44" s="164">
        <f>'実質公債費比率（分子）の構造'!M$50</f>
        <v>314</v>
      </c>
      <c r="I44" s="164"/>
      <c r="J44" s="164"/>
      <c r="K44" s="164">
        <f>'実質公債費比率（分子）の構造'!N$50</f>
        <v>316</v>
      </c>
      <c r="L44" s="164"/>
      <c r="M44" s="164"/>
      <c r="N44" s="164">
        <f>'実質公債費比率（分子）の構造'!O$50</f>
        <v>322</v>
      </c>
      <c r="O44" s="164"/>
      <c r="P44" s="164"/>
    </row>
    <row r="45" spans="1:16" x14ac:dyDescent="0.2">
      <c r="A45" s="164" t="s">
        <v>63</v>
      </c>
      <c r="B45" s="164">
        <f>'実質公債費比率（分子）の構造'!K$49</f>
        <v>7</v>
      </c>
      <c r="C45" s="164"/>
      <c r="D45" s="164"/>
      <c r="E45" s="164">
        <f>'実質公債費比率（分子）の構造'!L$49</f>
        <v>7</v>
      </c>
      <c r="F45" s="164"/>
      <c r="G45" s="164"/>
      <c r="H45" s="164">
        <f>'実質公債費比率（分子）の構造'!M$49</f>
        <v>7</v>
      </c>
      <c r="I45" s="164"/>
      <c r="J45" s="164"/>
      <c r="K45" s="164">
        <f>'実質公債費比率（分子）の構造'!N$49</f>
        <v>7</v>
      </c>
      <c r="L45" s="164"/>
      <c r="M45" s="164"/>
      <c r="N45" s="164">
        <f>'実質公債費比率（分子）の構造'!O$49</f>
        <v>3</v>
      </c>
      <c r="O45" s="164"/>
      <c r="P45" s="164"/>
    </row>
    <row r="46" spans="1:16" x14ac:dyDescent="0.2">
      <c r="A46" s="164" t="s">
        <v>64</v>
      </c>
      <c r="B46" s="164">
        <f>'実質公債費比率（分子）の構造'!K$48</f>
        <v>1808</v>
      </c>
      <c r="C46" s="164"/>
      <c r="D46" s="164"/>
      <c r="E46" s="164">
        <f>'実質公債費比率（分子）の構造'!L$48</f>
        <v>1749</v>
      </c>
      <c r="F46" s="164"/>
      <c r="G46" s="164"/>
      <c r="H46" s="164">
        <f>'実質公債費比率（分子）の構造'!M$48</f>
        <v>1842</v>
      </c>
      <c r="I46" s="164"/>
      <c r="J46" s="164"/>
      <c r="K46" s="164">
        <f>'実質公債費比率（分子）の構造'!N$48</f>
        <v>1889</v>
      </c>
      <c r="L46" s="164"/>
      <c r="M46" s="164"/>
      <c r="N46" s="164">
        <f>'実質公債費比率（分子）の構造'!O$48</f>
        <v>2075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3857</v>
      </c>
      <c r="C49" s="164"/>
      <c r="D49" s="164"/>
      <c r="E49" s="164">
        <f>'実質公債費比率（分子）の構造'!L$45</f>
        <v>4150</v>
      </c>
      <c r="F49" s="164"/>
      <c r="G49" s="164"/>
      <c r="H49" s="164">
        <f>'実質公債費比率（分子）の構造'!M$45</f>
        <v>4389</v>
      </c>
      <c r="I49" s="164"/>
      <c r="J49" s="164"/>
      <c r="K49" s="164">
        <f>'実質公債費比率（分子）の構造'!N$45</f>
        <v>4371</v>
      </c>
      <c r="L49" s="164"/>
      <c r="M49" s="164"/>
      <c r="N49" s="164">
        <f>'実質公債費比率（分子）の構造'!O$45</f>
        <v>4406</v>
      </c>
      <c r="O49" s="164"/>
      <c r="P49" s="164"/>
    </row>
    <row r="50" spans="1:16" x14ac:dyDescent="0.2">
      <c r="A50" s="164" t="s">
        <v>67</v>
      </c>
      <c r="B50" s="164" t="e">
        <f>NA()</f>
        <v>#N/A</v>
      </c>
      <c r="C50" s="164">
        <f>IF(ISNUMBER('実質公債費比率（分子）の構造'!K$53),'実質公債費比率（分子）の構造'!K$53,NA())</f>
        <v>14</v>
      </c>
      <c r="D50" s="164" t="e">
        <f>NA()</f>
        <v>#N/A</v>
      </c>
      <c r="E50" s="164" t="e">
        <f>NA()</f>
        <v>#N/A</v>
      </c>
      <c r="F50" s="164">
        <f>IF(ISNUMBER('実質公債費比率（分子）の構造'!L$53),'実質公債費比率（分子）の構造'!L$53,NA())</f>
        <v>301</v>
      </c>
      <c r="G50" s="164" t="e">
        <f>NA()</f>
        <v>#N/A</v>
      </c>
      <c r="H50" s="164" t="e">
        <f>NA()</f>
        <v>#N/A</v>
      </c>
      <c r="I50" s="164">
        <f>IF(ISNUMBER('実質公債費比率（分子）の構造'!M$53),'実質公債費比率（分子）の構造'!M$53,NA())</f>
        <v>658</v>
      </c>
      <c r="J50" s="164" t="e">
        <f>NA()</f>
        <v>#N/A</v>
      </c>
      <c r="K50" s="164" t="e">
        <f>NA()</f>
        <v>#N/A</v>
      </c>
      <c r="L50" s="164">
        <f>IF(ISNUMBER('実質公債費比率（分子）の構造'!N$53),'実質公債費比率（分子）の構造'!N$53,NA())</f>
        <v>739</v>
      </c>
      <c r="M50" s="164" t="e">
        <f>NA()</f>
        <v>#N/A</v>
      </c>
      <c r="N50" s="164" t="e">
        <f>NA()</f>
        <v>#N/A</v>
      </c>
      <c r="O50" s="164">
        <f>IF(ISNUMBER('実質公債費比率（分子）の構造'!O$53),'実質公債費比率（分子）の構造'!O$53,NA())</f>
        <v>1005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60594</v>
      </c>
      <c r="E56" s="163"/>
      <c r="F56" s="163"/>
      <c r="G56" s="163">
        <f>'将来負担比率（分子）の構造'!J$52</f>
        <v>59587</v>
      </c>
      <c r="H56" s="163"/>
      <c r="I56" s="163"/>
      <c r="J56" s="163">
        <f>'将来負担比率（分子）の構造'!K$52</f>
        <v>57773</v>
      </c>
      <c r="K56" s="163"/>
      <c r="L56" s="163"/>
      <c r="M56" s="163">
        <f>'将来負担比率（分子）の構造'!L$52</f>
        <v>55293</v>
      </c>
      <c r="N56" s="163"/>
      <c r="O56" s="163"/>
      <c r="P56" s="163">
        <f>'将来負担比率（分子）の構造'!M$52</f>
        <v>52222</v>
      </c>
    </row>
    <row r="57" spans="1:16" x14ac:dyDescent="0.2">
      <c r="A57" s="163" t="s">
        <v>42</v>
      </c>
      <c r="B57" s="163"/>
      <c r="C57" s="163"/>
      <c r="D57" s="163">
        <f>'将来負担比率（分子）の構造'!I$51</f>
        <v>19611</v>
      </c>
      <c r="E57" s="163"/>
      <c r="F57" s="163"/>
      <c r="G57" s="163">
        <f>'将来負担比率（分子）の構造'!J$51</f>
        <v>19801</v>
      </c>
      <c r="H57" s="163"/>
      <c r="I57" s="163"/>
      <c r="J57" s="163">
        <f>'将来負担比率（分子）の構造'!K$51</f>
        <v>20593</v>
      </c>
      <c r="K57" s="163"/>
      <c r="L57" s="163"/>
      <c r="M57" s="163">
        <f>'将来負担比率（分子）の構造'!L$51</f>
        <v>20509</v>
      </c>
      <c r="N57" s="163"/>
      <c r="O57" s="163"/>
      <c r="P57" s="163">
        <f>'将来負担比率（分子）の構造'!M$51</f>
        <v>20512</v>
      </c>
    </row>
    <row r="58" spans="1:16" x14ac:dyDescent="0.2">
      <c r="A58" s="163" t="s">
        <v>41</v>
      </c>
      <c r="B58" s="163"/>
      <c r="C58" s="163"/>
      <c r="D58" s="163">
        <f>'将来負担比率（分子）の構造'!I$50</f>
        <v>13193</v>
      </c>
      <c r="E58" s="163"/>
      <c r="F58" s="163"/>
      <c r="G58" s="163">
        <f>'将来負担比率（分子）の構造'!J$50</f>
        <v>13870</v>
      </c>
      <c r="H58" s="163"/>
      <c r="I58" s="163"/>
      <c r="J58" s="163">
        <f>'将来負担比率（分子）の構造'!K$50</f>
        <v>15681</v>
      </c>
      <c r="K58" s="163"/>
      <c r="L58" s="163"/>
      <c r="M58" s="163">
        <f>'将来負担比率（分子）の構造'!L$50</f>
        <v>15670</v>
      </c>
      <c r="N58" s="163"/>
      <c r="O58" s="163"/>
      <c r="P58" s="163">
        <f>'将来負担比率（分子）の構造'!M$50</f>
        <v>15643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869</v>
      </c>
      <c r="C61" s="163"/>
      <c r="D61" s="163"/>
      <c r="E61" s="163">
        <f>'将来負担比率（分子）の構造'!J$46</f>
        <v>1820</v>
      </c>
      <c r="F61" s="163"/>
      <c r="G61" s="163"/>
      <c r="H61" s="163">
        <f>'将来負担比率（分子）の構造'!K$46</f>
        <v>2168</v>
      </c>
      <c r="I61" s="163"/>
      <c r="J61" s="163"/>
      <c r="K61" s="163">
        <f>'将来負担比率（分子）の構造'!L$46</f>
        <v>2006</v>
      </c>
      <c r="L61" s="163"/>
      <c r="M61" s="163"/>
      <c r="N61" s="163">
        <f>'将来負担比率（分子）の構造'!M$46</f>
        <v>345</v>
      </c>
      <c r="O61" s="163"/>
      <c r="P61" s="163"/>
    </row>
    <row r="62" spans="1:16" x14ac:dyDescent="0.2">
      <c r="A62" s="163" t="s">
        <v>35</v>
      </c>
      <c r="B62" s="163">
        <f>'将来負担比率（分子）の構造'!I$45</f>
        <v>9637</v>
      </c>
      <c r="C62" s="163"/>
      <c r="D62" s="163"/>
      <c r="E62" s="163">
        <f>'将来負担比率（分子）の構造'!J$45</f>
        <v>9615</v>
      </c>
      <c r="F62" s="163"/>
      <c r="G62" s="163"/>
      <c r="H62" s="163">
        <f>'将来負担比率（分子）の構造'!K$45</f>
        <v>9677</v>
      </c>
      <c r="I62" s="163"/>
      <c r="J62" s="163"/>
      <c r="K62" s="163">
        <f>'将来負担比率（分子）の構造'!L$45</f>
        <v>10081</v>
      </c>
      <c r="L62" s="163"/>
      <c r="M62" s="163"/>
      <c r="N62" s="163">
        <f>'将来負担比率（分子）の構造'!M$45</f>
        <v>10273</v>
      </c>
      <c r="O62" s="163"/>
      <c r="P62" s="163"/>
    </row>
    <row r="63" spans="1:16" x14ac:dyDescent="0.2">
      <c r="A63" s="163" t="s">
        <v>34</v>
      </c>
      <c r="B63" s="163">
        <f>'将来負担比率（分子）の構造'!I$44</f>
        <v>33</v>
      </c>
      <c r="C63" s="163"/>
      <c r="D63" s="163"/>
      <c r="E63" s="163">
        <f>'将来負担比率（分子）の構造'!J$44</f>
        <v>24</v>
      </c>
      <c r="F63" s="163"/>
      <c r="G63" s="163"/>
      <c r="H63" s="163">
        <f>'将来負担比率（分子）の構造'!K$44</f>
        <v>14</v>
      </c>
      <c r="I63" s="163"/>
      <c r="J63" s="163"/>
      <c r="K63" s="163">
        <f>'将来負担比率（分子）の構造'!L$44</f>
        <v>5</v>
      </c>
      <c r="L63" s="163"/>
      <c r="M63" s="163"/>
      <c r="N63" s="163" t="str">
        <f>'将来負担比率（分子）の構造'!M$44</f>
        <v>-</v>
      </c>
      <c r="O63" s="163"/>
      <c r="P63" s="163"/>
    </row>
    <row r="64" spans="1:16" x14ac:dyDescent="0.2">
      <c r="A64" s="163" t="s">
        <v>33</v>
      </c>
      <c r="B64" s="163">
        <f>'将来負担比率（分子）の構造'!I$43</f>
        <v>28825</v>
      </c>
      <c r="C64" s="163"/>
      <c r="D64" s="163"/>
      <c r="E64" s="163">
        <f>'将来負担比率（分子）の構造'!J$43</f>
        <v>25371</v>
      </c>
      <c r="F64" s="163"/>
      <c r="G64" s="163"/>
      <c r="H64" s="163">
        <f>'将来負担比率（分子）の構造'!K$43</f>
        <v>22728</v>
      </c>
      <c r="I64" s="163"/>
      <c r="J64" s="163"/>
      <c r="K64" s="163">
        <f>'将来負担比率（分子）の構造'!L$43</f>
        <v>22935</v>
      </c>
      <c r="L64" s="163"/>
      <c r="M64" s="163"/>
      <c r="N64" s="163">
        <f>'将来負担比率（分子）の構造'!M$43</f>
        <v>24518</v>
      </c>
      <c r="O64" s="163"/>
      <c r="P64" s="163"/>
    </row>
    <row r="65" spans="1:16" x14ac:dyDescent="0.2">
      <c r="A65" s="163" t="s">
        <v>32</v>
      </c>
      <c r="B65" s="163">
        <f>'将来負担比率（分子）の構造'!I$42</f>
        <v>2663</v>
      </c>
      <c r="C65" s="163"/>
      <c r="D65" s="163"/>
      <c r="E65" s="163">
        <f>'将来負担比率（分子）の構造'!J$42</f>
        <v>2219</v>
      </c>
      <c r="F65" s="163"/>
      <c r="G65" s="163"/>
      <c r="H65" s="163">
        <f>'将来負担比率（分子）の構造'!K$42</f>
        <v>1770</v>
      </c>
      <c r="I65" s="163"/>
      <c r="J65" s="163"/>
      <c r="K65" s="163">
        <f>'将来負担比率（分子）の構造'!L$42</f>
        <v>1329</v>
      </c>
      <c r="L65" s="163"/>
      <c r="M65" s="163"/>
      <c r="N65" s="163">
        <f>'将来負担比率（分子）の構造'!M$42</f>
        <v>1299</v>
      </c>
      <c r="O65" s="163"/>
      <c r="P65" s="163"/>
    </row>
    <row r="66" spans="1:16" x14ac:dyDescent="0.2">
      <c r="A66" s="163" t="s">
        <v>31</v>
      </c>
      <c r="B66" s="163">
        <f>'将来負担比率（分子）の構造'!I$41</f>
        <v>47250</v>
      </c>
      <c r="C66" s="163"/>
      <c r="D66" s="163"/>
      <c r="E66" s="163">
        <f>'将来負担比率（分子）の構造'!J$41</f>
        <v>46791</v>
      </c>
      <c r="F66" s="163"/>
      <c r="G66" s="163"/>
      <c r="H66" s="163">
        <f>'将来負担比率（分子）の構造'!K$41</f>
        <v>46780</v>
      </c>
      <c r="I66" s="163"/>
      <c r="J66" s="163"/>
      <c r="K66" s="163">
        <f>'将来負担比率（分子）の構造'!L$41</f>
        <v>44472</v>
      </c>
      <c r="L66" s="163"/>
      <c r="M66" s="163"/>
      <c r="N66" s="163">
        <f>'将来負担比率（分子）の構造'!M$41</f>
        <v>44336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9759</v>
      </c>
      <c r="C72" s="167">
        <f>基金残高に係る経年分析!G55</f>
        <v>9960</v>
      </c>
      <c r="D72" s="167">
        <f>基金残高に係る経年分析!H55</f>
        <v>10071</v>
      </c>
    </row>
    <row r="73" spans="1:16" x14ac:dyDescent="0.2">
      <c r="A73" s="166" t="s">
        <v>74</v>
      </c>
      <c r="B73" s="167">
        <f>基金残高に係る経年分析!F56</f>
        <v>2310</v>
      </c>
      <c r="C73" s="167">
        <f>基金残高に係る経年分析!G56</f>
        <v>2310</v>
      </c>
      <c r="D73" s="167">
        <f>基金残高に係る経年分析!H56</f>
        <v>2313</v>
      </c>
    </row>
    <row r="74" spans="1:16" x14ac:dyDescent="0.2">
      <c r="A74" s="166" t="s">
        <v>75</v>
      </c>
      <c r="B74" s="167">
        <f>基金残高に係る経年分析!F57</f>
        <v>1895</v>
      </c>
      <c r="C74" s="167">
        <f>基金残高に係る経年分析!G57</f>
        <v>1828</v>
      </c>
      <c r="D74" s="167">
        <f>基金残高に係る経年分析!H57</f>
        <v>2110</v>
      </c>
    </row>
  </sheetData>
  <sheetProtection algorithmName="SHA-512" hashValue="oRAM0woV1jsCi7/ro/pGWmtb1ij4/qCR0cOdByGyuwMUc86UoU0gbboGZxftKmTX1NDh7A5gRPxv1ZHb/eNAMQ==" saltValue="tM3ul1t3qwiVp+1w/9gZ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30064221</v>
      </c>
      <c r="S5" s="613"/>
      <c r="T5" s="613"/>
      <c r="U5" s="613"/>
      <c r="V5" s="613"/>
      <c r="W5" s="613"/>
      <c r="X5" s="613"/>
      <c r="Y5" s="614"/>
      <c r="Z5" s="615">
        <v>38.799999999999997</v>
      </c>
      <c r="AA5" s="615"/>
      <c r="AB5" s="615"/>
      <c r="AC5" s="615"/>
      <c r="AD5" s="616">
        <v>28833009</v>
      </c>
      <c r="AE5" s="616"/>
      <c r="AF5" s="616"/>
      <c r="AG5" s="616"/>
      <c r="AH5" s="616"/>
      <c r="AI5" s="616"/>
      <c r="AJ5" s="616"/>
      <c r="AK5" s="616"/>
      <c r="AL5" s="617">
        <v>67.099999999999994</v>
      </c>
      <c r="AM5" s="618"/>
      <c r="AN5" s="618"/>
      <c r="AO5" s="619"/>
      <c r="AP5" s="609" t="s">
        <v>216</v>
      </c>
      <c r="AQ5" s="610"/>
      <c r="AR5" s="610"/>
      <c r="AS5" s="610"/>
      <c r="AT5" s="610"/>
      <c r="AU5" s="610"/>
      <c r="AV5" s="610"/>
      <c r="AW5" s="610"/>
      <c r="AX5" s="610"/>
      <c r="AY5" s="610"/>
      <c r="AZ5" s="610"/>
      <c r="BA5" s="610"/>
      <c r="BB5" s="610"/>
      <c r="BC5" s="610"/>
      <c r="BD5" s="610"/>
      <c r="BE5" s="610"/>
      <c r="BF5" s="611"/>
      <c r="BG5" s="623">
        <v>28818160</v>
      </c>
      <c r="BH5" s="624"/>
      <c r="BI5" s="624"/>
      <c r="BJ5" s="624"/>
      <c r="BK5" s="624"/>
      <c r="BL5" s="624"/>
      <c r="BM5" s="624"/>
      <c r="BN5" s="625"/>
      <c r="BO5" s="626">
        <v>95.9</v>
      </c>
      <c r="BP5" s="626"/>
      <c r="BQ5" s="626"/>
      <c r="BR5" s="626"/>
      <c r="BS5" s="627">
        <v>264230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623201</v>
      </c>
      <c r="S6" s="624"/>
      <c r="T6" s="624"/>
      <c r="U6" s="624"/>
      <c r="V6" s="624"/>
      <c r="W6" s="624"/>
      <c r="X6" s="624"/>
      <c r="Y6" s="625"/>
      <c r="Z6" s="626">
        <v>0.8</v>
      </c>
      <c r="AA6" s="626"/>
      <c r="AB6" s="626"/>
      <c r="AC6" s="626"/>
      <c r="AD6" s="627">
        <v>623201</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28818160</v>
      </c>
      <c r="BH6" s="624"/>
      <c r="BI6" s="624"/>
      <c r="BJ6" s="624"/>
      <c r="BK6" s="624"/>
      <c r="BL6" s="624"/>
      <c r="BM6" s="624"/>
      <c r="BN6" s="625"/>
      <c r="BO6" s="626">
        <v>95.9</v>
      </c>
      <c r="BP6" s="626"/>
      <c r="BQ6" s="626"/>
      <c r="BR6" s="626"/>
      <c r="BS6" s="627">
        <v>264230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415349</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415236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14572</v>
      </c>
      <c r="S7" s="624"/>
      <c r="T7" s="624"/>
      <c r="U7" s="624"/>
      <c r="V7" s="624"/>
      <c r="W7" s="624"/>
      <c r="X7" s="624"/>
      <c r="Y7" s="625"/>
      <c r="Z7" s="626">
        <v>0</v>
      </c>
      <c r="AA7" s="626"/>
      <c r="AB7" s="626"/>
      <c r="AC7" s="626"/>
      <c r="AD7" s="627">
        <v>14572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13455328</v>
      </c>
      <c r="BH7" s="624"/>
      <c r="BI7" s="624"/>
      <c r="BJ7" s="624"/>
      <c r="BK7" s="624"/>
      <c r="BL7" s="624"/>
      <c r="BM7" s="624"/>
      <c r="BN7" s="625"/>
      <c r="BO7" s="626">
        <v>44.8</v>
      </c>
      <c r="BP7" s="626"/>
      <c r="BQ7" s="626"/>
      <c r="BR7" s="626"/>
      <c r="BS7" s="627">
        <v>264230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9729469</v>
      </c>
      <c r="CS7" s="624"/>
      <c r="CT7" s="624"/>
      <c r="CU7" s="624"/>
      <c r="CV7" s="624"/>
      <c r="CW7" s="624"/>
      <c r="CX7" s="624"/>
      <c r="CY7" s="625"/>
      <c r="CZ7" s="626">
        <v>12.7</v>
      </c>
      <c r="DA7" s="626"/>
      <c r="DB7" s="626"/>
      <c r="DC7" s="626"/>
      <c r="DD7" s="632">
        <v>1469193</v>
      </c>
      <c r="DE7" s="624"/>
      <c r="DF7" s="624"/>
      <c r="DG7" s="624"/>
      <c r="DH7" s="624"/>
      <c r="DI7" s="624"/>
      <c r="DJ7" s="624"/>
      <c r="DK7" s="624"/>
      <c r="DL7" s="624"/>
      <c r="DM7" s="624"/>
      <c r="DN7" s="624"/>
      <c r="DO7" s="624"/>
      <c r="DP7" s="625"/>
      <c r="DQ7" s="632">
        <v>6909499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340815</v>
      </c>
      <c r="S8" s="624"/>
      <c r="T8" s="624"/>
      <c r="U8" s="624"/>
      <c r="V8" s="624"/>
      <c r="W8" s="624"/>
      <c r="X8" s="624"/>
      <c r="Y8" s="625"/>
      <c r="Z8" s="626">
        <v>0.4</v>
      </c>
      <c r="AA8" s="626"/>
      <c r="AB8" s="626"/>
      <c r="AC8" s="626"/>
      <c r="AD8" s="627">
        <v>340815</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323323</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32078768</v>
      </c>
      <c r="CS8" s="624"/>
      <c r="CT8" s="624"/>
      <c r="CU8" s="624"/>
      <c r="CV8" s="624"/>
      <c r="CW8" s="624"/>
      <c r="CX8" s="624"/>
      <c r="CY8" s="625"/>
      <c r="CZ8" s="626">
        <v>41.7</v>
      </c>
      <c r="DA8" s="626"/>
      <c r="DB8" s="626"/>
      <c r="DC8" s="626"/>
      <c r="DD8" s="632">
        <v>341414</v>
      </c>
      <c r="DE8" s="624"/>
      <c r="DF8" s="624"/>
      <c r="DG8" s="624"/>
      <c r="DH8" s="624"/>
      <c r="DI8" s="624"/>
      <c r="DJ8" s="624"/>
      <c r="DK8" s="624"/>
      <c r="DL8" s="624"/>
      <c r="DM8" s="624"/>
      <c r="DN8" s="624"/>
      <c r="DO8" s="624"/>
      <c r="DP8" s="625"/>
      <c r="DQ8" s="632">
        <v>15662639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471512</v>
      </c>
      <c r="S9" s="624"/>
      <c r="T9" s="624"/>
      <c r="U9" s="624"/>
      <c r="V9" s="624"/>
      <c r="W9" s="624"/>
      <c r="X9" s="624"/>
      <c r="Y9" s="625"/>
      <c r="Z9" s="626">
        <v>0.6</v>
      </c>
      <c r="AA9" s="626"/>
      <c r="AB9" s="626"/>
      <c r="AC9" s="626"/>
      <c r="AD9" s="627">
        <v>471512</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11029491</v>
      </c>
      <c r="BH9" s="624"/>
      <c r="BI9" s="624"/>
      <c r="BJ9" s="624"/>
      <c r="BK9" s="624"/>
      <c r="BL9" s="624"/>
      <c r="BM9" s="624"/>
      <c r="BN9" s="625"/>
      <c r="BO9" s="626">
        <v>36.700000000000003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6440327</v>
      </c>
      <c r="CS9" s="624"/>
      <c r="CT9" s="624"/>
      <c r="CU9" s="624"/>
      <c r="CV9" s="624"/>
      <c r="CW9" s="624"/>
      <c r="CX9" s="624"/>
      <c r="CY9" s="625"/>
      <c r="CZ9" s="626">
        <v>8.4</v>
      </c>
      <c r="DA9" s="626"/>
      <c r="DB9" s="626"/>
      <c r="DC9" s="626"/>
      <c r="DD9" s="632">
        <v>708175</v>
      </c>
      <c r="DE9" s="624"/>
      <c r="DF9" s="624"/>
      <c r="DG9" s="624"/>
      <c r="DH9" s="624"/>
      <c r="DI9" s="624"/>
      <c r="DJ9" s="624"/>
      <c r="DK9" s="624"/>
      <c r="DL9" s="624"/>
      <c r="DM9" s="624"/>
      <c r="DN9" s="624"/>
      <c r="DO9" s="624"/>
      <c r="DP9" s="625"/>
      <c r="DQ9" s="632">
        <v>5310100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513662</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86756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56515</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5005769</v>
      </c>
      <c r="S11" s="624"/>
      <c r="T11" s="624"/>
      <c r="U11" s="624"/>
      <c r="V11" s="624"/>
      <c r="W11" s="624"/>
      <c r="X11" s="624"/>
      <c r="Y11" s="625"/>
      <c r="Z11" s="628">
        <v>6.5</v>
      </c>
      <c r="AA11" s="629"/>
      <c r="AB11" s="629"/>
      <c r="AC11" s="635"/>
      <c r="AD11" s="632">
        <v>5005769</v>
      </c>
      <c r="AE11" s="624"/>
      <c r="AF11" s="624"/>
      <c r="AG11" s="624"/>
      <c r="AH11" s="624"/>
      <c r="AI11" s="624"/>
      <c r="AJ11" s="624"/>
      <c r="AK11" s="625"/>
      <c r="AL11" s="628">
        <v>11.6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1588852</v>
      </c>
      <c r="BH11" s="624"/>
      <c r="BI11" s="624"/>
      <c r="BJ11" s="624"/>
      <c r="BK11" s="624"/>
      <c r="BL11" s="624"/>
      <c r="BM11" s="624"/>
      <c r="BN11" s="625"/>
      <c r="BO11" s="626">
        <v>5.3</v>
      </c>
      <c r="BP11" s="626"/>
      <c r="BQ11" s="626"/>
      <c r="BR11" s="626"/>
      <c r="BS11" s="627">
        <v>264230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1518839</v>
      </c>
      <c r="CS11" s="624"/>
      <c r="CT11" s="624"/>
      <c r="CU11" s="624"/>
      <c r="CV11" s="624"/>
      <c r="CW11" s="624"/>
      <c r="CX11" s="624"/>
      <c r="CY11" s="625"/>
      <c r="CZ11" s="626">
        <v>2</v>
      </c>
      <c r="DA11" s="626"/>
      <c r="DB11" s="626"/>
      <c r="DC11" s="626"/>
      <c r="DD11" s="632">
        <v>350174</v>
      </c>
      <c r="DE11" s="624"/>
      <c r="DF11" s="624"/>
      <c r="DG11" s="624"/>
      <c r="DH11" s="624"/>
      <c r="DI11" s="624"/>
      <c r="DJ11" s="624"/>
      <c r="DK11" s="624"/>
      <c r="DL11" s="624"/>
      <c r="DM11" s="624"/>
      <c r="DN11" s="624"/>
      <c r="DO11" s="624"/>
      <c r="DP11" s="625"/>
      <c r="DQ11" s="632">
        <v>1159906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82930</v>
      </c>
      <c r="S12" s="624"/>
      <c r="T12" s="624"/>
      <c r="U12" s="624"/>
      <c r="V12" s="624"/>
      <c r="W12" s="624"/>
      <c r="X12" s="624"/>
      <c r="Y12" s="625"/>
      <c r="Z12" s="626">
        <v>0.1</v>
      </c>
      <c r="AA12" s="626"/>
      <c r="AB12" s="626"/>
      <c r="AC12" s="626"/>
      <c r="AD12" s="627">
        <v>82930</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13159966</v>
      </c>
      <c r="BH12" s="624"/>
      <c r="BI12" s="624"/>
      <c r="BJ12" s="624"/>
      <c r="BK12" s="624"/>
      <c r="BL12" s="624"/>
      <c r="BM12" s="624"/>
      <c r="BN12" s="625"/>
      <c r="BO12" s="626">
        <v>43.8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1191303</v>
      </c>
      <c r="CS12" s="624"/>
      <c r="CT12" s="624"/>
      <c r="CU12" s="624"/>
      <c r="CV12" s="624"/>
      <c r="CW12" s="624"/>
      <c r="CX12" s="624"/>
      <c r="CY12" s="625"/>
      <c r="CZ12" s="626">
        <v>1.5</v>
      </c>
      <c r="DA12" s="626"/>
      <c r="DB12" s="626"/>
      <c r="DC12" s="626"/>
      <c r="DD12" s="632">
        <v>229240</v>
      </c>
      <c r="DE12" s="624"/>
      <c r="DF12" s="624"/>
      <c r="DG12" s="624"/>
      <c r="DH12" s="624"/>
      <c r="DI12" s="624"/>
      <c r="DJ12" s="624"/>
      <c r="DK12" s="624"/>
      <c r="DL12" s="624"/>
      <c r="DM12" s="624"/>
      <c r="DN12" s="624"/>
      <c r="DO12" s="624"/>
      <c r="DP12" s="625"/>
      <c r="DQ12" s="632">
        <v>993626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13148365</v>
      </c>
      <c r="BH13" s="624"/>
      <c r="BI13" s="624"/>
      <c r="BJ13" s="624"/>
      <c r="BK13" s="624"/>
      <c r="BL13" s="624"/>
      <c r="BM13" s="624"/>
      <c r="BN13" s="625"/>
      <c r="BO13" s="626">
        <v>43.7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9758668</v>
      </c>
      <c r="CS13" s="624"/>
      <c r="CT13" s="624"/>
      <c r="CU13" s="624"/>
      <c r="CV13" s="624"/>
      <c r="CW13" s="624"/>
      <c r="CX13" s="624"/>
      <c r="CY13" s="625"/>
      <c r="CZ13" s="626">
        <v>12.7</v>
      </c>
      <c r="DA13" s="626"/>
      <c r="DB13" s="626"/>
      <c r="DC13" s="626"/>
      <c r="DD13" s="632">
        <v>3568815</v>
      </c>
      <c r="DE13" s="624"/>
      <c r="DF13" s="624"/>
      <c r="DG13" s="624"/>
      <c r="DH13" s="624"/>
      <c r="DI13" s="624"/>
      <c r="DJ13" s="624"/>
      <c r="DK13" s="624"/>
      <c r="DL13" s="624"/>
      <c r="DM13" s="624"/>
      <c r="DN13" s="624"/>
      <c r="DO13" s="624"/>
      <c r="DP13" s="625"/>
      <c r="DQ13" s="632">
        <v>4876624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785929</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2646296</v>
      </c>
      <c r="CS14" s="624"/>
      <c r="CT14" s="624"/>
      <c r="CU14" s="624"/>
      <c r="CV14" s="624"/>
      <c r="CW14" s="624"/>
      <c r="CX14" s="624"/>
      <c r="CY14" s="625"/>
      <c r="CZ14" s="626">
        <v>3.4</v>
      </c>
      <c r="DA14" s="626"/>
      <c r="DB14" s="626"/>
      <c r="DC14" s="626"/>
      <c r="DD14" s="632">
        <v>183355</v>
      </c>
      <c r="DE14" s="624"/>
      <c r="DF14" s="624"/>
      <c r="DG14" s="624"/>
      <c r="DH14" s="624"/>
      <c r="DI14" s="624"/>
      <c r="DJ14" s="624"/>
      <c r="DK14" s="624"/>
      <c r="DL14" s="624"/>
      <c r="DM14" s="624"/>
      <c r="DN14" s="624"/>
      <c r="DO14" s="624"/>
      <c r="DP14" s="625"/>
      <c r="DQ14" s="632">
        <v>2494690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109124</v>
      </c>
      <c r="S15" s="624"/>
      <c r="T15" s="624"/>
      <c r="U15" s="624"/>
      <c r="V15" s="624"/>
      <c r="W15" s="624"/>
      <c r="X15" s="624"/>
      <c r="Y15" s="625"/>
      <c r="Z15" s="626">
        <v>0.1</v>
      </c>
      <c r="AA15" s="626"/>
      <c r="AB15" s="626"/>
      <c r="AC15" s="626"/>
      <c r="AD15" s="627">
        <v>109124</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1416930</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8441901</v>
      </c>
      <c r="CS15" s="624"/>
      <c r="CT15" s="624"/>
      <c r="CU15" s="624"/>
      <c r="CV15" s="624"/>
      <c r="CW15" s="624"/>
      <c r="CX15" s="624"/>
      <c r="CY15" s="625"/>
      <c r="CZ15" s="626">
        <v>11</v>
      </c>
      <c r="DA15" s="626"/>
      <c r="DB15" s="626"/>
      <c r="DC15" s="626"/>
      <c r="DD15" s="632">
        <v>1671358</v>
      </c>
      <c r="DE15" s="624"/>
      <c r="DF15" s="624"/>
      <c r="DG15" s="624"/>
      <c r="DH15" s="624"/>
      <c r="DI15" s="624"/>
      <c r="DJ15" s="624"/>
      <c r="DK15" s="624"/>
      <c r="DL15" s="624"/>
      <c r="DM15" s="624"/>
      <c r="DN15" s="624"/>
      <c r="DO15" s="624"/>
      <c r="DP15" s="625"/>
      <c r="DQ15" s="632">
        <v>6133212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564662</v>
      </c>
      <c r="S16" s="624"/>
      <c r="T16" s="624"/>
      <c r="U16" s="624"/>
      <c r="V16" s="624"/>
      <c r="W16" s="624"/>
      <c r="X16" s="624"/>
      <c r="Y16" s="625"/>
      <c r="Z16" s="626">
        <v>0.7</v>
      </c>
      <c r="AA16" s="626"/>
      <c r="AB16" s="626"/>
      <c r="AC16" s="626"/>
      <c r="AD16" s="627">
        <v>564662</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7</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49992</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47633</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1231102</v>
      </c>
      <c r="S17" s="624"/>
      <c r="T17" s="624"/>
      <c r="U17" s="624"/>
      <c r="V17" s="624"/>
      <c r="W17" s="624"/>
      <c r="X17" s="624"/>
      <c r="Y17" s="625"/>
      <c r="Z17" s="626">
        <v>1.6</v>
      </c>
      <c r="AA17" s="626"/>
      <c r="AB17" s="626"/>
      <c r="AC17" s="626"/>
      <c r="AD17" s="627">
        <v>1231102</v>
      </c>
      <c r="AE17" s="627"/>
      <c r="AF17" s="627"/>
      <c r="AG17" s="627"/>
      <c r="AH17" s="627"/>
      <c r="AI17" s="627"/>
      <c r="AJ17" s="627"/>
      <c r="AK17" s="627"/>
      <c r="AL17" s="628">
        <v>2.9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4409530</v>
      </c>
      <c r="CS17" s="624"/>
      <c r="CT17" s="624"/>
      <c r="CU17" s="624"/>
      <c r="CV17" s="624"/>
      <c r="CW17" s="624"/>
      <c r="CX17" s="624"/>
      <c r="CY17" s="625"/>
      <c r="CZ17" s="626">
        <v>5.7</v>
      </c>
      <c r="DA17" s="626"/>
      <c r="DB17" s="626"/>
      <c r="DC17" s="626"/>
      <c r="DD17" s="632" t="s">
        <v>122</v>
      </c>
      <c r="DE17" s="624"/>
      <c r="DF17" s="624"/>
      <c r="DG17" s="624"/>
      <c r="DH17" s="624"/>
      <c r="DI17" s="624"/>
      <c r="DJ17" s="624"/>
      <c r="DK17" s="624"/>
      <c r="DL17" s="624"/>
      <c r="DM17" s="624"/>
      <c r="DN17" s="624"/>
      <c r="DO17" s="624"/>
      <c r="DP17" s="625"/>
      <c r="DQ17" s="632">
        <v>4395751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205465</v>
      </c>
      <c r="S18" s="624"/>
      <c r="T18" s="624"/>
      <c r="U18" s="624"/>
      <c r="V18" s="624"/>
      <c r="W18" s="624"/>
      <c r="X18" s="624"/>
      <c r="Y18" s="625"/>
      <c r="Z18" s="626">
        <v>0.3</v>
      </c>
      <c r="AA18" s="626"/>
      <c r="AB18" s="626"/>
      <c r="AC18" s="626"/>
      <c r="AD18" s="627">
        <v>205465</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100000</v>
      </c>
      <c r="CS18" s="624"/>
      <c r="CT18" s="624"/>
      <c r="CU18" s="624"/>
      <c r="CV18" s="624"/>
      <c r="CW18" s="624"/>
      <c r="CX18" s="624"/>
      <c r="CY18" s="625"/>
      <c r="CZ18" s="626">
        <v>0.1</v>
      </c>
      <c r="DA18" s="626"/>
      <c r="DB18" s="626"/>
      <c r="DC18" s="626"/>
      <c r="DD18" s="632">
        <v>100000</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923595</v>
      </c>
      <c r="S19" s="624"/>
      <c r="T19" s="624"/>
      <c r="U19" s="624"/>
      <c r="V19" s="624"/>
      <c r="W19" s="624"/>
      <c r="X19" s="624"/>
      <c r="Y19" s="625"/>
      <c r="Z19" s="626">
        <v>1.2</v>
      </c>
      <c r="AA19" s="626"/>
      <c r="AB19" s="626"/>
      <c r="AC19" s="626"/>
      <c r="AD19" s="627">
        <v>923595</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1246061</v>
      </c>
      <c r="BH19" s="624"/>
      <c r="BI19" s="624"/>
      <c r="BJ19" s="624"/>
      <c r="BK19" s="624"/>
      <c r="BL19" s="624"/>
      <c r="BM19" s="624"/>
      <c r="BN19" s="625"/>
      <c r="BO19" s="626">
        <v>4.0999999999999996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102042</v>
      </c>
      <c r="S20" s="624"/>
      <c r="T20" s="624"/>
      <c r="U20" s="624"/>
      <c r="V20" s="624"/>
      <c r="W20" s="624"/>
      <c r="X20" s="624"/>
      <c r="Y20" s="625"/>
      <c r="Z20" s="626">
        <v>0.1</v>
      </c>
      <c r="AA20" s="626"/>
      <c r="AB20" s="626"/>
      <c r="AC20" s="626"/>
      <c r="AD20" s="627">
        <v>102042</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1246061</v>
      </c>
      <c r="BH20" s="624"/>
      <c r="BI20" s="624"/>
      <c r="BJ20" s="624"/>
      <c r="BK20" s="624"/>
      <c r="BL20" s="624"/>
      <c r="BM20" s="624"/>
      <c r="BN20" s="625"/>
      <c r="BO20" s="626">
        <v>4.0999999999999996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76867198</v>
      </c>
      <c r="CS20" s="624"/>
      <c r="CT20" s="624"/>
      <c r="CU20" s="624"/>
      <c r="CV20" s="624"/>
      <c r="CW20" s="624"/>
      <c r="CX20" s="624"/>
      <c r="CY20" s="625"/>
      <c r="CZ20" s="626">
        <v>100</v>
      </c>
      <c r="DA20" s="626"/>
      <c r="DB20" s="626"/>
      <c r="DC20" s="626"/>
      <c r="DD20" s="632">
        <v>8621724</v>
      </c>
      <c r="DE20" s="624"/>
      <c r="DF20" s="624"/>
      <c r="DG20" s="624"/>
      <c r="DH20" s="624"/>
      <c r="DI20" s="624"/>
      <c r="DJ20" s="624"/>
      <c r="DK20" s="624"/>
      <c r="DL20" s="624"/>
      <c r="DM20" s="624"/>
      <c r="DN20" s="624"/>
      <c r="DO20" s="624"/>
      <c r="DP20" s="625"/>
      <c r="DQ20" s="632">
        <v>48455431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6003445</v>
      </c>
      <c r="S21" s="624"/>
      <c r="T21" s="624"/>
      <c r="U21" s="624"/>
      <c r="V21" s="624"/>
      <c r="W21" s="624"/>
      <c r="X21" s="624"/>
      <c r="Y21" s="625"/>
      <c r="Z21" s="626">
        <v>7.7</v>
      </c>
      <c r="AA21" s="626"/>
      <c r="AB21" s="626"/>
      <c r="AC21" s="626"/>
      <c r="AD21" s="627">
        <v>5488328</v>
      </c>
      <c r="AE21" s="627"/>
      <c r="AF21" s="627"/>
      <c r="AG21" s="627"/>
      <c r="AH21" s="627"/>
      <c r="AI21" s="627"/>
      <c r="AJ21" s="627"/>
      <c r="AK21" s="627"/>
      <c r="AL21" s="628">
        <v>12.8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14849</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5488328</v>
      </c>
      <c r="S22" s="624"/>
      <c r="T22" s="624"/>
      <c r="U22" s="624"/>
      <c r="V22" s="624"/>
      <c r="W22" s="624"/>
      <c r="X22" s="624"/>
      <c r="Y22" s="625"/>
      <c r="Z22" s="626">
        <v>7.1</v>
      </c>
      <c r="AA22" s="626"/>
      <c r="AB22" s="626"/>
      <c r="AC22" s="626"/>
      <c r="AD22" s="627">
        <v>5488328</v>
      </c>
      <c r="AE22" s="627"/>
      <c r="AF22" s="627"/>
      <c r="AG22" s="627"/>
      <c r="AH22" s="627"/>
      <c r="AI22" s="627"/>
      <c r="AJ22" s="627"/>
      <c r="AK22" s="627"/>
      <c r="AL22" s="628">
        <v>12.8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515117</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1231212</v>
      </c>
      <c r="BH23" s="624"/>
      <c r="BI23" s="624"/>
      <c r="BJ23" s="624"/>
      <c r="BK23" s="624"/>
      <c r="BL23" s="624"/>
      <c r="BM23" s="624"/>
      <c r="BN23" s="625"/>
      <c r="BO23" s="626">
        <v>4.0999999999999996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40504545</v>
      </c>
      <c r="CS24" s="613"/>
      <c r="CT24" s="613"/>
      <c r="CU24" s="613"/>
      <c r="CV24" s="613"/>
      <c r="CW24" s="613"/>
      <c r="CX24" s="613"/>
      <c r="CY24" s="614"/>
      <c r="CZ24" s="617">
        <v>52.7</v>
      </c>
      <c r="DA24" s="618"/>
      <c r="DB24" s="618"/>
      <c r="DC24" s="634"/>
      <c r="DD24" s="655">
        <v>25034702</v>
      </c>
      <c r="DE24" s="613"/>
      <c r="DF24" s="613"/>
      <c r="DG24" s="613"/>
      <c r="DH24" s="613"/>
      <c r="DI24" s="613"/>
      <c r="DJ24" s="613"/>
      <c r="DK24" s="614"/>
      <c r="DL24" s="655">
        <v>23537193</v>
      </c>
      <c r="DM24" s="613"/>
      <c r="DN24" s="613"/>
      <c r="DO24" s="613"/>
      <c r="DP24" s="613"/>
      <c r="DQ24" s="613"/>
      <c r="DR24" s="613"/>
      <c r="DS24" s="613"/>
      <c r="DT24" s="613"/>
      <c r="DU24" s="613"/>
      <c r="DV24" s="614"/>
      <c r="DW24" s="617">
        <v>54.5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44511353</v>
      </c>
      <c r="S25" s="624"/>
      <c r="T25" s="624"/>
      <c r="U25" s="624"/>
      <c r="V25" s="624"/>
      <c r="W25" s="624"/>
      <c r="X25" s="624"/>
      <c r="Y25" s="625"/>
      <c r="Z25" s="626">
        <v>57.4</v>
      </c>
      <c r="AA25" s="626"/>
      <c r="AB25" s="626"/>
      <c r="AC25" s="626"/>
      <c r="AD25" s="627">
        <v>42765024</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14833582</v>
      </c>
      <c r="CS25" s="644"/>
      <c r="CT25" s="644"/>
      <c r="CU25" s="644"/>
      <c r="CV25" s="644"/>
      <c r="CW25" s="644"/>
      <c r="CX25" s="644"/>
      <c r="CY25" s="645"/>
      <c r="CZ25" s="628">
        <v>19.3</v>
      </c>
      <c r="DA25" s="656"/>
      <c r="DB25" s="656"/>
      <c r="DC25" s="658"/>
      <c r="DD25" s="632">
        <v>13760325</v>
      </c>
      <c r="DE25" s="644"/>
      <c r="DF25" s="644"/>
      <c r="DG25" s="644"/>
      <c r="DH25" s="644"/>
      <c r="DI25" s="644"/>
      <c r="DJ25" s="644"/>
      <c r="DK25" s="645"/>
      <c r="DL25" s="632">
        <v>13430674</v>
      </c>
      <c r="DM25" s="644"/>
      <c r="DN25" s="644"/>
      <c r="DO25" s="644"/>
      <c r="DP25" s="644"/>
      <c r="DQ25" s="644"/>
      <c r="DR25" s="644"/>
      <c r="DS25" s="644"/>
      <c r="DT25" s="644"/>
      <c r="DU25" s="644"/>
      <c r="DV25" s="645"/>
      <c r="DW25" s="628">
        <v>31.1</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16505</v>
      </c>
      <c r="S26" s="624"/>
      <c r="T26" s="624"/>
      <c r="U26" s="624"/>
      <c r="V26" s="624"/>
      <c r="W26" s="624"/>
      <c r="X26" s="624"/>
      <c r="Y26" s="625"/>
      <c r="Z26" s="626">
        <v>0</v>
      </c>
      <c r="AA26" s="626"/>
      <c r="AB26" s="626"/>
      <c r="AC26" s="626"/>
      <c r="AD26" s="627">
        <v>16505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10415147</v>
      </c>
      <c r="CS26" s="624"/>
      <c r="CT26" s="624"/>
      <c r="CU26" s="624"/>
      <c r="CV26" s="624"/>
      <c r="CW26" s="624"/>
      <c r="CX26" s="624"/>
      <c r="CY26" s="625"/>
      <c r="CZ26" s="628">
        <v>13.5</v>
      </c>
      <c r="DA26" s="656"/>
      <c r="DB26" s="656"/>
      <c r="DC26" s="658"/>
      <c r="DD26" s="632">
        <v>9581437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350368</v>
      </c>
      <c r="S27" s="624"/>
      <c r="T27" s="624"/>
      <c r="U27" s="624"/>
      <c r="V27" s="624"/>
      <c r="W27" s="624"/>
      <c r="X27" s="624"/>
      <c r="Y27" s="625"/>
      <c r="Z27" s="626">
        <v>0.5</v>
      </c>
      <c r="AA27" s="626"/>
      <c r="AB27" s="626"/>
      <c r="AC27" s="626"/>
      <c r="AD27" s="627">
        <v>84</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30064221</v>
      </c>
      <c r="BH27" s="624"/>
      <c r="BI27" s="624"/>
      <c r="BJ27" s="624"/>
      <c r="BK27" s="624"/>
      <c r="BL27" s="624"/>
      <c r="BM27" s="624"/>
      <c r="BN27" s="625"/>
      <c r="BO27" s="626">
        <v>100</v>
      </c>
      <c r="BP27" s="626"/>
      <c r="BQ27" s="626"/>
      <c r="BR27" s="626"/>
      <c r="BS27" s="627">
        <v>264230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21261433</v>
      </c>
      <c r="CS27" s="644"/>
      <c r="CT27" s="644"/>
      <c r="CU27" s="644"/>
      <c r="CV27" s="644"/>
      <c r="CW27" s="644"/>
      <c r="CX27" s="644"/>
      <c r="CY27" s="645"/>
      <c r="CZ27" s="628">
        <v>27.7</v>
      </c>
      <c r="DA27" s="656"/>
      <c r="DB27" s="656"/>
      <c r="DC27" s="658"/>
      <c r="DD27" s="632">
        <v>6878626</v>
      </c>
      <c r="DE27" s="644"/>
      <c r="DF27" s="644"/>
      <c r="DG27" s="644"/>
      <c r="DH27" s="644"/>
      <c r="DI27" s="644"/>
      <c r="DJ27" s="644"/>
      <c r="DK27" s="645"/>
      <c r="DL27" s="632">
        <v>5710768</v>
      </c>
      <c r="DM27" s="644"/>
      <c r="DN27" s="644"/>
      <c r="DO27" s="644"/>
      <c r="DP27" s="644"/>
      <c r="DQ27" s="644"/>
      <c r="DR27" s="644"/>
      <c r="DS27" s="644"/>
      <c r="DT27" s="644"/>
      <c r="DU27" s="644"/>
      <c r="DV27" s="645"/>
      <c r="DW27" s="628">
        <v>13.2</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622435</v>
      </c>
      <c r="S28" s="624"/>
      <c r="T28" s="624"/>
      <c r="U28" s="624"/>
      <c r="V28" s="624"/>
      <c r="W28" s="624"/>
      <c r="X28" s="624"/>
      <c r="Y28" s="625"/>
      <c r="Z28" s="626">
        <v>0.8</v>
      </c>
      <c r="AA28" s="626"/>
      <c r="AB28" s="626"/>
      <c r="AC28" s="626"/>
      <c r="AD28" s="627">
        <v>118457</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4409530</v>
      </c>
      <c r="CS28" s="624"/>
      <c r="CT28" s="624"/>
      <c r="CU28" s="624"/>
      <c r="CV28" s="624"/>
      <c r="CW28" s="624"/>
      <c r="CX28" s="624"/>
      <c r="CY28" s="625"/>
      <c r="CZ28" s="628">
        <v>5.7</v>
      </c>
      <c r="DA28" s="656"/>
      <c r="DB28" s="656"/>
      <c r="DC28" s="658"/>
      <c r="DD28" s="632">
        <v>4395751</v>
      </c>
      <c r="DE28" s="624"/>
      <c r="DF28" s="624"/>
      <c r="DG28" s="624"/>
      <c r="DH28" s="624"/>
      <c r="DI28" s="624"/>
      <c r="DJ28" s="624"/>
      <c r="DK28" s="625"/>
      <c r="DL28" s="632">
        <v>4395751</v>
      </c>
      <c r="DM28" s="624"/>
      <c r="DN28" s="624"/>
      <c r="DO28" s="624"/>
      <c r="DP28" s="624"/>
      <c r="DQ28" s="624"/>
      <c r="DR28" s="624"/>
      <c r="DS28" s="624"/>
      <c r="DT28" s="624"/>
      <c r="DU28" s="624"/>
      <c r="DV28" s="625"/>
      <c r="DW28" s="628">
        <v>10.199999999999999</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449170</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4406039</v>
      </c>
      <c r="CS29" s="644"/>
      <c r="CT29" s="644"/>
      <c r="CU29" s="644"/>
      <c r="CV29" s="644"/>
      <c r="CW29" s="644"/>
      <c r="CX29" s="644"/>
      <c r="CY29" s="645"/>
      <c r="CZ29" s="628">
        <v>5.7</v>
      </c>
      <c r="DA29" s="656"/>
      <c r="DB29" s="656"/>
      <c r="DC29" s="658"/>
      <c r="DD29" s="632">
        <v>4392260</v>
      </c>
      <c r="DE29" s="644"/>
      <c r="DF29" s="644"/>
      <c r="DG29" s="644"/>
      <c r="DH29" s="644"/>
      <c r="DI29" s="644"/>
      <c r="DJ29" s="644"/>
      <c r="DK29" s="645"/>
      <c r="DL29" s="632">
        <v>4392260</v>
      </c>
      <c r="DM29" s="644"/>
      <c r="DN29" s="644"/>
      <c r="DO29" s="644"/>
      <c r="DP29" s="644"/>
      <c r="DQ29" s="644"/>
      <c r="DR29" s="644"/>
      <c r="DS29" s="644"/>
      <c r="DT29" s="644"/>
      <c r="DU29" s="644"/>
      <c r="DV29" s="645"/>
      <c r="DW29" s="628">
        <v>10.199999999999999</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15904777</v>
      </c>
      <c r="S30" s="624"/>
      <c r="T30" s="624"/>
      <c r="U30" s="624"/>
      <c r="V30" s="624"/>
      <c r="W30" s="624"/>
      <c r="X30" s="624"/>
      <c r="Y30" s="625"/>
      <c r="Z30" s="626">
        <v>20.5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4262002</v>
      </c>
      <c r="CS30" s="624"/>
      <c r="CT30" s="624"/>
      <c r="CU30" s="624"/>
      <c r="CV30" s="624"/>
      <c r="CW30" s="624"/>
      <c r="CX30" s="624"/>
      <c r="CY30" s="625"/>
      <c r="CZ30" s="628">
        <v>5.5</v>
      </c>
      <c r="DA30" s="656"/>
      <c r="DB30" s="656"/>
      <c r="DC30" s="658"/>
      <c r="DD30" s="632">
        <v>4249801</v>
      </c>
      <c r="DE30" s="624"/>
      <c r="DF30" s="624"/>
      <c r="DG30" s="624"/>
      <c r="DH30" s="624"/>
      <c r="DI30" s="624"/>
      <c r="DJ30" s="624"/>
      <c r="DK30" s="625"/>
      <c r="DL30" s="632">
        <v>4249801</v>
      </c>
      <c r="DM30" s="624"/>
      <c r="DN30" s="624"/>
      <c r="DO30" s="624"/>
      <c r="DP30" s="624"/>
      <c r="DQ30" s="624"/>
      <c r="DR30" s="624"/>
      <c r="DS30" s="624"/>
      <c r="DT30" s="624"/>
      <c r="DU30" s="624"/>
      <c r="DV30" s="625"/>
      <c r="DW30" s="628">
        <v>9.8000000000000007</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98</v>
      </c>
      <c r="BN31" s="667"/>
      <c r="BO31" s="667"/>
      <c r="BP31" s="667"/>
      <c r="BQ31" s="668"/>
      <c r="BR31" s="670">
        <v>99.2</v>
      </c>
      <c r="BS31" s="667"/>
      <c r="BT31" s="667"/>
      <c r="BU31" s="667"/>
      <c r="BV31" s="667"/>
      <c r="BW31" s="667"/>
      <c r="BX31" s="618">
        <v>97.8</v>
      </c>
      <c r="BY31" s="667"/>
      <c r="BZ31" s="667"/>
      <c r="CA31" s="667"/>
      <c r="CB31" s="668"/>
      <c r="CD31" s="663"/>
      <c r="CE31" s="664"/>
      <c r="CF31" s="620" t="s">
        <v>300</v>
      </c>
      <c r="CG31" s="621"/>
      <c r="CH31" s="621"/>
      <c r="CI31" s="621"/>
      <c r="CJ31" s="621"/>
      <c r="CK31" s="621"/>
      <c r="CL31" s="621"/>
      <c r="CM31" s="621"/>
      <c r="CN31" s="621"/>
      <c r="CO31" s="621"/>
      <c r="CP31" s="621"/>
      <c r="CQ31" s="622"/>
      <c r="CR31" s="623">
        <v>144037</v>
      </c>
      <c r="CS31" s="644"/>
      <c r="CT31" s="644"/>
      <c r="CU31" s="644"/>
      <c r="CV31" s="644"/>
      <c r="CW31" s="644"/>
      <c r="CX31" s="644"/>
      <c r="CY31" s="645"/>
      <c r="CZ31" s="628">
        <v>0.2</v>
      </c>
      <c r="DA31" s="656"/>
      <c r="DB31" s="656"/>
      <c r="DC31" s="658"/>
      <c r="DD31" s="632">
        <v>142459</v>
      </c>
      <c r="DE31" s="644"/>
      <c r="DF31" s="644"/>
      <c r="DG31" s="644"/>
      <c r="DH31" s="644"/>
      <c r="DI31" s="644"/>
      <c r="DJ31" s="644"/>
      <c r="DK31" s="645"/>
      <c r="DL31" s="632">
        <v>142459</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5755689</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98.9</v>
      </c>
      <c r="BH32" s="644"/>
      <c r="BI32" s="644"/>
      <c r="BJ32" s="644"/>
      <c r="BK32" s="644"/>
      <c r="BL32" s="644"/>
      <c r="BM32" s="629">
        <v>97.4</v>
      </c>
      <c r="BN32" s="644"/>
      <c r="BO32" s="644"/>
      <c r="BP32" s="644"/>
      <c r="BQ32" s="669"/>
      <c r="BR32" s="680">
        <v>99</v>
      </c>
      <c r="BS32" s="644"/>
      <c r="BT32" s="644"/>
      <c r="BU32" s="644"/>
      <c r="BV32" s="644"/>
      <c r="BW32" s="644"/>
      <c r="BX32" s="629">
        <v>97.2</v>
      </c>
      <c r="BY32" s="644"/>
      <c r="BZ32" s="644"/>
      <c r="CA32" s="644"/>
      <c r="CB32" s="669"/>
      <c r="CD32" s="665"/>
      <c r="CE32" s="666"/>
      <c r="CF32" s="620" t="s">
        <v>304</v>
      </c>
      <c r="CG32" s="621"/>
      <c r="CH32" s="621"/>
      <c r="CI32" s="621"/>
      <c r="CJ32" s="621"/>
      <c r="CK32" s="621"/>
      <c r="CL32" s="621"/>
      <c r="CM32" s="621"/>
      <c r="CN32" s="621"/>
      <c r="CO32" s="621"/>
      <c r="CP32" s="621"/>
      <c r="CQ32" s="622"/>
      <c r="CR32" s="623">
        <v>3491</v>
      </c>
      <c r="CS32" s="624"/>
      <c r="CT32" s="624"/>
      <c r="CU32" s="624"/>
      <c r="CV32" s="624"/>
      <c r="CW32" s="624"/>
      <c r="CX32" s="624"/>
      <c r="CY32" s="625"/>
      <c r="CZ32" s="628">
        <v>0</v>
      </c>
      <c r="DA32" s="656"/>
      <c r="DB32" s="656"/>
      <c r="DC32" s="658"/>
      <c r="DD32" s="632">
        <v>3491</v>
      </c>
      <c r="DE32" s="624"/>
      <c r="DF32" s="624"/>
      <c r="DG32" s="624"/>
      <c r="DH32" s="624"/>
      <c r="DI32" s="624"/>
      <c r="DJ32" s="624"/>
      <c r="DK32" s="625"/>
      <c r="DL32" s="632">
        <v>3491</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624531</v>
      </c>
      <c r="S33" s="624"/>
      <c r="T33" s="624"/>
      <c r="U33" s="624"/>
      <c r="V33" s="624"/>
      <c r="W33" s="624"/>
      <c r="X33" s="624"/>
      <c r="Y33" s="625"/>
      <c r="Z33" s="626">
        <v>0.8</v>
      </c>
      <c r="AA33" s="626"/>
      <c r="AB33" s="626"/>
      <c r="AC33" s="626"/>
      <c r="AD33" s="627">
        <v>1624</v>
      </c>
      <c r="AE33" s="627"/>
      <c r="AF33" s="627"/>
      <c r="AG33" s="627"/>
      <c r="AH33" s="627"/>
      <c r="AI33" s="627"/>
      <c r="AJ33" s="627"/>
      <c r="AK33" s="627"/>
      <c r="AL33" s="628">
        <v>0</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99.4</v>
      </c>
      <c r="BH33" s="682"/>
      <c r="BI33" s="682"/>
      <c r="BJ33" s="682"/>
      <c r="BK33" s="682"/>
      <c r="BL33" s="682"/>
      <c r="BM33" s="683">
        <v>98.6</v>
      </c>
      <c r="BN33" s="682"/>
      <c r="BO33" s="682"/>
      <c r="BP33" s="682"/>
      <c r="BQ33" s="684"/>
      <c r="BR33" s="681">
        <v>99.4</v>
      </c>
      <c r="BS33" s="682"/>
      <c r="BT33" s="682"/>
      <c r="BU33" s="682"/>
      <c r="BV33" s="682"/>
      <c r="BW33" s="682"/>
      <c r="BX33" s="683">
        <v>98.5</v>
      </c>
      <c r="BY33" s="682"/>
      <c r="BZ33" s="682"/>
      <c r="CA33" s="682"/>
      <c r="CB33" s="684"/>
      <c r="CD33" s="620" t="s">
        <v>307</v>
      </c>
      <c r="CE33" s="621"/>
      <c r="CF33" s="621"/>
      <c r="CG33" s="621"/>
      <c r="CH33" s="621"/>
      <c r="CI33" s="621"/>
      <c r="CJ33" s="621"/>
      <c r="CK33" s="621"/>
      <c r="CL33" s="621"/>
      <c r="CM33" s="621"/>
      <c r="CN33" s="621"/>
      <c r="CO33" s="621"/>
      <c r="CP33" s="621"/>
      <c r="CQ33" s="622"/>
      <c r="CR33" s="623">
        <v>27690937</v>
      </c>
      <c r="CS33" s="644"/>
      <c r="CT33" s="644"/>
      <c r="CU33" s="644"/>
      <c r="CV33" s="644"/>
      <c r="CW33" s="644"/>
      <c r="CX33" s="644"/>
      <c r="CY33" s="645"/>
      <c r="CZ33" s="628">
        <v>36</v>
      </c>
      <c r="DA33" s="656"/>
      <c r="DB33" s="656"/>
      <c r="DC33" s="658"/>
      <c r="DD33" s="632">
        <v>21222450</v>
      </c>
      <c r="DE33" s="644"/>
      <c r="DF33" s="644"/>
      <c r="DG33" s="644"/>
      <c r="DH33" s="644"/>
      <c r="DI33" s="644"/>
      <c r="DJ33" s="644"/>
      <c r="DK33" s="645"/>
      <c r="DL33" s="632">
        <v>17870394</v>
      </c>
      <c r="DM33" s="644"/>
      <c r="DN33" s="644"/>
      <c r="DO33" s="644"/>
      <c r="DP33" s="644"/>
      <c r="DQ33" s="644"/>
      <c r="DR33" s="644"/>
      <c r="DS33" s="644"/>
      <c r="DT33" s="644"/>
      <c r="DU33" s="644"/>
      <c r="DV33" s="645"/>
      <c r="DW33" s="628">
        <v>41.4</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678104</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11504773</v>
      </c>
      <c r="CS34" s="624"/>
      <c r="CT34" s="624"/>
      <c r="CU34" s="624"/>
      <c r="CV34" s="624"/>
      <c r="CW34" s="624"/>
      <c r="CX34" s="624"/>
      <c r="CY34" s="625"/>
      <c r="CZ34" s="628">
        <v>15</v>
      </c>
      <c r="DA34" s="656"/>
      <c r="DB34" s="656"/>
      <c r="DC34" s="658"/>
      <c r="DD34" s="632">
        <v>9135341</v>
      </c>
      <c r="DE34" s="624"/>
      <c r="DF34" s="624"/>
      <c r="DG34" s="624"/>
      <c r="DH34" s="624"/>
      <c r="DI34" s="624"/>
      <c r="DJ34" s="624"/>
      <c r="DK34" s="625"/>
      <c r="DL34" s="632">
        <v>8922357</v>
      </c>
      <c r="DM34" s="624"/>
      <c r="DN34" s="624"/>
      <c r="DO34" s="624"/>
      <c r="DP34" s="624"/>
      <c r="DQ34" s="624"/>
      <c r="DR34" s="624"/>
      <c r="DS34" s="624"/>
      <c r="DT34" s="624"/>
      <c r="DU34" s="624"/>
      <c r="DV34" s="625"/>
      <c r="DW34" s="628">
        <v>20.7</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381440</v>
      </c>
      <c r="S35" s="624"/>
      <c r="T35" s="624"/>
      <c r="U35" s="624"/>
      <c r="V35" s="624"/>
      <c r="W35" s="624"/>
      <c r="X35" s="624"/>
      <c r="Y35" s="625"/>
      <c r="Z35" s="626">
        <v>0.5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1212151</v>
      </c>
      <c r="CS35" s="644"/>
      <c r="CT35" s="644"/>
      <c r="CU35" s="644"/>
      <c r="CV35" s="644"/>
      <c r="CW35" s="644"/>
      <c r="CX35" s="644"/>
      <c r="CY35" s="645"/>
      <c r="CZ35" s="628">
        <v>1.6</v>
      </c>
      <c r="DA35" s="656"/>
      <c r="DB35" s="656"/>
      <c r="DC35" s="658"/>
      <c r="DD35" s="632">
        <v>1034651</v>
      </c>
      <c r="DE35" s="644"/>
      <c r="DF35" s="644"/>
      <c r="DG35" s="644"/>
      <c r="DH35" s="644"/>
      <c r="DI35" s="644"/>
      <c r="DJ35" s="644"/>
      <c r="DK35" s="645"/>
      <c r="DL35" s="632">
        <v>964676</v>
      </c>
      <c r="DM35" s="644"/>
      <c r="DN35" s="644"/>
      <c r="DO35" s="644"/>
      <c r="DP35" s="644"/>
      <c r="DQ35" s="644"/>
      <c r="DR35" s="644"/>
      <c r="DS35" s="644"/>
      <c r="DT35" s="644"/>
      <c r="DU35" s="644"/>
      <c r="DV35" s="645"/>
      <c r="DW35" s="628">
        <v>2.2000000000000002</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707306</v>
      </c>
      <c r="S36" s="624"/>
      <c r="T36" s="624"/>
      <c r="U36" s="624"/>
      <c r="V36" s="624"/>
      <c r="W36" s="624"/>
      <c r="X36" s="624"/>
      <c r="Y36" s="625"/>
      <c r="Z36" s="626">
        <v>0.9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8523975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2643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6694341</v>
      </c>
      <c r="CS36" s="624"/>
      <c r="CT36" s="624"/>
      <c r="CU36" s="624"/>
      <c r="CV36" s="624"/>
      <c r="CW36" s="624"/>
      <c r="CX36" s="624"/>
      <c r="CY36" s="625"/>
      <c r="CZ36" s="628">
        <v>8.6999999999999993</v>
      </c>
      <c r="DA36" s="656"/>
      <c r="DB36" s="656"/>
      <c r="DC36" s="658"/>
      <c r="DD36" s="632">
        <v>5853498</v>
      </c>
      <c r="DE36" s="624"/>
      <c r="DF36" s="624"/>
      <c r="DG36" s="624"/>
      <c r="DH36" s="624"/>
      <c r="DI36" s="624"/>
      <c r="DJ36" s="624"/>
      <c r="DK36" s="625"/>
      <c r="DL36" s="632">
        <v>3161042</v>
      </c>
      <c r="DM36" s="624"/>
      <c r="DN36" s="624"/>
      <c r="DO36" s="624"/>
      <c r="DP36" s="624"/>
      <c r="DQ36" s="624"/>
      <c r="DR36" s="624"/>
      <c r="DS36" s="624"/>
      <c r="DT36" s="624"/>
      <c r="DU36" s="624"/>
      <c r="DV36" s="625"/>
      <c r="DW36" s="628">
        <v>7.3</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3412402</v>
      </c>
      <c r="S37" s="624"/>
      <c r="T37" s="624"/>
      <c r="U37" s="624"/>
      <c r="V37" s="624"/>
      <c r="W37" s="624"/>
      <c r="X37" s="624"/>
      <c r="Y37" s="625"/>
      <c r="Z37" s="626">
        <v>4.4000000000000004</v>
      </c>
      <c r="AA37" s="626"/>
      <c r="AB37" s="626"/>
      <c r="AC37" s="626"/>
      <c r="AD37" s="627">
        <v>99972</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2670762</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-45896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215648</v>
      </c>
      <c r="CS37" s="644"/>
      <c r="CT37" s="644"/>
      <c r="CU37" s="644"/>
      <c r="CV37" s="644"/>
      <c r="CW37" s="644"/>
      <c r="CX37" s="644"/>
      <c r="CY37" s="645"/>
      <c r="CZ37" s="628">
        <v>0.3</v>
      </c>
      <c r="DA37" s="656"/>
      <c r="DB37" s="656"/>
      <c r="DC37" s="658"/>
      <c r="DD37" s="632">
        <v>215648</v>
      </c>
      <c r="DE37" s="644"/>
      <c r="DF37" s="644"/>
      <c r="DG37" s="644"/>
      <c r="DH37" s="644"/>
      <c r="DI37" s="644"/>
      <c r="DJ37" s="644"/>
      <c r="DK37" s="645"/>
      <c r="DL37" s="632">
        <v>215648</v>
      </c>
      <c r="DM37" s="644"/>
      <c r="DN37" s="644"/>
      <c r="DO37" s="644"/>
      <c r="DP37" s="644"/>
      <c r="DQ37" s="644"/>
      <c r="DR37" s="644"/>
      <c r="DS37" s="644"/>
      <c r="DT37" s="644"/>
      <c r="DU37" s="644"/>
      <c r="DV37" s="645"/>
      <c r="DW37" s="628">
        <v>0.5</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4125600</v>
      </c>
      <c r="S38" s="624"/>
      <c r="T38" s="624"/>
      <c r="U38" s="624"/>
      <c r="V38" s="624"/>
      <c r="W38" s="624"/>
      <c r="X38" s="624"/>
      <c r="Y38" s="625"/>
      <c r="Z38" s="626">
        <v>5.3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33247</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20977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5819966</v>
      </c>
      <c r="CS38" s="624"/>
      <c r="CT38" s="624"/>
      <c r="CU38" s="624"/>
      <c r="CV38" s="624"/>
      <c r="CW38" s="624"/>
      <c r="CX38" s="624"/>
      <c r="CY38" s="625"/>
      <c r="CZ38" s="628">
        <v>7.6</v>
      </c>
      <c r="DA38" s="656"/>
      <c r="DB38" s="656"/>
      <c r="DC38" s="658"/>
      <c r="DD38" s="632">
        <v>4822319</v>
      </c>
      <c r="DE38" s="624"/>
      <c r="DF38" s="624"/>
      <c r="DG38" s="624"/>
      <c r="DH38" s="624"/>
      <c r="DI38" s="624"/>
      <c r="DJ38" s="624"/>
      <c r="DK38" s="625"/>
      <c r="DL38" s="632">
        <v>4822319</v>
      </c>
      <c r="DM38" s="624"/>
      <c r="DN38" s="624"/>
      <c r="DO38" s="624"/>
      <c r="DP38" s="624"/>
      <c r="DQ38" s="624"/>
      <c r="DR38" s="624"/>
      <c r="DS38" s="624"/>
      <c r="DT38" s="624"/>
      <c r="DU38" s="624"/>
      <c r="DV38" s="625"/>
      <c r="DW38" s="628">
        <v>11.2</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30270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677466</v>
      </c>
      <c r="CS39" s="644"/>
      <c r="CT39" s="644"/>
      <c r="CU39" s="644"/>
      <c r="CV39" s="644"/>
      <c r="CW39" s="644"/>
      <c r="CX39" s="644"/>
      <c r="CY39" s="645"/>
      <c r="CZ39" s="628">
        <v>0.9</v>
      </c>
      <c r="DA39" s="656"/>
      <c r="DB39" s="656"/>
      <c r="DC39" s="658"/>
      <c r="DD39" s="632">
        <v>9401</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182000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1782240</v>
      </c>
      <c r="CS40" s="624"/>
      <c r="CT40" s="624"/>
      <c r="CU40" s="624"/>
      <c r="CV40" s="624"/>
      <c r="CW40" s="624"/>
      <c r="CX40" s="624"/>
      <c r="CY40" s="625"/>
      <c r="CZ40" s="628">
        <v>2.2999999999999998</v>
      </c>
      <c r="DA40" s="656"/>
      <c r="DB40" s="656"/>
      <c r="DC40" s="658"/>
      <c r="DD40" s="632">
        <v>367240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77539680</v>
      </c>
      <c r="S41" s="696"/>
      <c r="T41" s="696"/>
      <c r="U41" s="696"/>
      <c r="V41" s="696"/>
      <c r="W41" s="696"/>
      <c r="X41" s="696"/>
      <c r="Y41" s="700"/>
      <c r="Z41" s="701">
        <v>100</v>
      </c>
      <c r="AA41" s="701"/>
      <c r="AB41" s="701"/>
      <c r="AC41" s="701"/>
      <c r="AD41" s="702">
        <v>43001666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1202986</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4616980</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385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8671716</v>
      </c>
      <c r="CS42" s="644"/>
      <c r="CT42" s="644"/>
      <c r="CU42" s="644"/>
      <c r="CV42" s="644"/>
      <c r="CW42" s="644"/>
      <c r="CX42" s="644"/>
      <c r="CY42" s="645"/>
      <c r="CZ42" s="628">
        <v>11.3</v>
      </c>
      <c r="DA42" s="656"/>
      <c r="DB42" s="656"/>
      <c r="DC42" s="658"/>
      <c r="DD42" s="632">
        <v>2198279</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t="s">
        <v>122</v>
      </c>
      <c r="CS43" s="644"/>
      <c r="CT43" s="644"/>
      <c r="CU43" s="644"/>
      <c r="CV43" s="644"/>
      <c r="CW43" s="644"/>
      <c r="CX43" s="644"/>
      <c r="CY43" s="645"/>
      <c r="CZ43" s="628" t="s">
        <v>122</v>
      </c>
      <c r="DA43" s="656"/>
      <c r="DB43" s="656"/>
      <c r="DC43" s="658"/>
      <c r="DD43" s="632" t="s">
        <v>122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8621724</v>
      </c>
      <c r="CS44" s="624"/>
      <c r="CT44" s="624"/>
      <c r="CU44" s="624"/>
      <c r="CV44" s="624"/>
      <c r="CW44" s="624"/>
      <c r="CX44" s="624"/>
      <c r="CY44" s="625"/>
      <c r="CZ44" s="628">
        <v>11.2</v>
      </c>
      <c r="DA44" s="629"/>
      <c r="DB44" s="629"/>
      <c r="DC44" s="635"/>
      <c r="DD44" s="632">
        <v>2150646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4057210</v>
      </c>
      <c r="CS45" s="644"/>
      <c r="CT45" s="644"/>
      <c r="CU45" s="644"/>
      <c r="CV45" s="644"/>
      <c r="CW45" s="644"/>
      <c r="CX45" s="644"/>
      <c r="CY45" s="645"/>
      <c r="CZ45" s="628">
        <v>5.3</v>
      </c>
      <c r="DA45" s="656"/>
      <c r="DB45" s="656"/>
      <c r="DC45" s="658"/>
      <c r="DD45" s="632">
        <v>597348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4339765</v>
      </c>
      <c r="CS46" s="624"/>
      <c r="CT46" s="624"/>
      <c r="CU46" s="624"/>
      <c r="CV46" s="624"/>
      <c r="CW46" s="624"/>
      <c r="CX46" s="624"/>
      <c r="CY46" s="625"/>
      <c r="CZ46" s="628">
        <v>5.6</v>
      </c>
      <c r="DA46" s="629"/>
      <c r="DB46" s="629"/>
      <c r="DC46" s="635"/>
      <c r="DD46" s="632">
        <v>1535559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49992</v>
      </c>
      <c r="CS47" s="644"/>
      <c r="CT47" s="644"/>
      <c r="CU47" s="644"/>
      <c r="CV47" s="644"/>
      <c r="CW47" s="644"/>
      <c r="CX47" s="644"/>
      <c r="CY47" s="645"/>
      <c r="CZ47" s="628">
        <v>0.1</v>
      </c>
      <c r="DA47" s="656"/>
      <c r="DB47" s="656"/>
      <c r="DC47" s="658"/>
      <c r="DD47" s="632">
        <v>47633</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76867198</v>
      </c>
      <c r="CS49" s="682"/>
      <c r="CT49" s="682"/>
      <c r="CU49" s="682"/>
      <c r="CV49" s="682"/>
      <c r="CW49" s="682"/>
      <c r="CX49" s="682"/>
      <c r="CY49" s="711"/>
      <c r="CZ49" s="703">
        <v>100</v>
      </c>
      <c r="DA49" s="712"/>
      <c r="DB49" s="712"/>
      <c r="DC49" s="713"/>
      <c r="DD49" s="714">
        <v>48455431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VKn21RobU4/3cF0zeOHFADoC3uU43mkq1Q9UbvRvTlPFvwnJRYxHEX85W8+Mk1wROg/dGaOUp/dCyL3fKi6ug==" saltValue="D+Yx7J+BM3Fow0gv/0iL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2" zoomScale="70" zoomScaleNormal="25" zoomScaleSheetLayoutView="70" workbookViewId="0">
      <selection activeCell="A18" sqref="A1:XFD1048576"/>
    </sheetView>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77448</v>
      </c>
      <c r="R7" s="753"/>
      <c r="S7" s="753"/>
      <c r="T7" s="753"/>
      <c r="U7" s="753"/>
      <c r="V7" s="753">
        <v>76817</v>
      </c>
      <c r="W7" s="753"/>
      <c r="X7" s="753"/>
      <c r="Y7" s="753"/>
      <c r="Z7" s="753"/>
      <c r="AA7" s="753">
        <v>632</v>
      </c>
      <c r="AB7" s="753"/>
      <c r="AC7" s="753"/>
      <c r="AD7" s="753"/>
      <c r="AE7" s="754"/>
      <c r="AF7" s="755">
        <v>487</v>
      </c>
      <c r="AG7" s="756"/>
      <c r="AH7" s="756"/>
      <c r="AI7" s="756"/>
      <c r="AJ7" s="757"/>
      <c r="AK7" s="758">
        <v>0</v>
      </c>
      <c r="AL7" s="759"/>
      <c r="AM7" s="759"/>
      <c r="AN7" s="759"/>
      <c r="AO7" s="759"/>
      <c r="AP7" s="759">
        <v>44336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563</v>
      </c>
      <c r="BT7" s="747"/>
      <c r="BU7" s="747"/>
      <c r="BV7" s="747"/>
      <c r="BW7" s="747"/>
      <c r="BX7" s="747"/>
      <c r="BY7" s="747"/>
      <c r="BZ7" s="747"/>
      <c r="CA7" s="747"/>
      <c r="CB7" s="747"/>
      <c r="CC7" s="747"/>
      <c r="CD7" s="747"/>
      <c r="CE7" s="747"/>
      <c r="CF7" s="747"/>
      <c r="CG7" s="762"/>
      <c r="CH7" s="743">
        <v>63</v>
      </c>
      <c r="CI7" s="744"/>
      <c r="CJ7" s="744"/>
      <c r="CK7" s="744"/>
      <c r="CL7" s="745"/>
      <c r="CM7" s="743">
        <v>1064</v>
      </c>
      <c r="CN7" s="744"/>
      <c r="CO7" s="744"/>
      <c r="CP7" s="744"/>
      <c r="CQ7" s="745"/>
      <c r="CR7" s="743">
        <v>10</v>
      </c>
      <c r="CS7" s="744"/>
      <c r="CT7" s="744"/>
      <c r="CU7" s="744"/>
      <c r="CV7" s="745"/>
      <c r="CW7" s="743" t="s">
        <v>549</v>
      </c>
      <c r="CX7" s="744"/>
      <c r="CY7" s="744"/>
      <c r="CZ7" s="744"/>
      <c r="DA7" s="745"/>
      <c r="DB7" s="743" t="s">
        <v>549</v>
      </c>
      <c r="DC7" s="744"/>
      <c r="DD7" s="744"/>
      <c r="DE7" s="744"/>
      <c r="DF7" s="745"/>
      <c r="DG7" s="743">
        <v>310</v>
      </c>
      <c r="DH7" s="744"/>
      <c r="DI7" s="744"/>
      <c r="DJ7" s="744"/>
      <c r="DK7" s="745"/>
      <c r="DL7" s="743" t="s">
        <v>549</v>
      </c>
      <c r="DM7" s="744"/>
      <c r="DN7" s="744"/>
      <c r="DO7" s="744"/>
      <c r="DP7" s="745"/>
      <c r="DQ7" s="743">
        <v>345</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41</v>
      </c>
      <c r="R8" s="784"/>
      <c r="S8" s="784"/>
      <c r="T8" s="784"/>
      <c r="U8" s="784"/>
      <c r="V8" s="784" t="s">
        <v>549</v>
      </c>
      <c r="W8" s="784"/>
      <c r="X8" s="784"/>
      <c r="Y8" s="784"/>
      <c r="Z8" s="784"/>
      <c r="AA8" s="784">
        <v>41</v>
      </c>
      <c r="AB8" s="784"/>
      <c r="AC8" s="784"/>
      <c r="AD8" s="784"/>
      <c r="AE8" s="785"/>
      <c r="AF8" s="786">
        <v>41</v>
      </c>
      <c r="AG8" s="787"/>
      <c r="AH8" s="787"/>
      <c r="AI8" s="787"/>
      <c r="AJ8" s="788"/>
      <c r="AK8" s="769" t="s">
        <v>549</v>
      </c>
      <c r="AL8" s="770"/>
      <c r="AM8" s="770"/>
      <c r="AN8" s="770"/>
      <c r="AO8" s="770"/>
      <c r="AP8" s="770" t="s">
        <v>549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564</v>
      </c>
      <c r="BT8" s="774"/>
      <c r="BU8" s="774"/>
      <c r="BV8" s="774"/>
      <c r="BW8" s="774"/>
      <c r="BX8" s="774"/>
      <c r="BY8" s="774"/>
      <c r="BZ8" s="774"/>
      <c r="CA8" s="774"/>
      <c r="CB8" s="774"/>
      <c r="CC8" s="774"/>
      <c r="CD8" s="774"/>
      <c r="CE8" s="774"/>
      <c r="CF8" s="774"/>
      <c r="CG8" s="775"/>
      <c r="CH8" s="776">
        <v>0</v>
      </c>
      <c r="CI8" s="777"/>
      <c r="CJ8" s="777"/>
      <c r="CK8" s="777"/>
      <c r="CL8" s="778"/>
      <c r="CM8" s="776">
        <v>66</v>
      </c>
      <c r="CN8" s="777"/>
      <c r="CO8" s="777"/>
      <c r="CP8" s="777"/>
      <c r="CQ8" s="778"/>
      <c r="CR8" s="776">
        <v>50</v>
      </c>
      <c r="CS8" s="777"/>
      <c r="CT8" s="777"/>
      <c r="CU8" s="777"/>
      <c r="CV8" s="778"/>
      <c r="CW8" s="776">
        <v>25</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565</v>
      </c>
      <c r="BT9" s="774"/>
      <c r="BU9" s="774"/>
      <c r="BV9" s="774"/>
      <c r="BW9" s="774"/>
      <c r="BX9" s="774"/>
      <c r="BY9" s="774"/>
      <c r="BZ9" s="774"/>
      <c r="CA9" s="774"/>
      <c r="CB9" s="774"/>
      <c r="CC9" s="774"/>
      <c r="CD9" s="774"/>
      <c r="CE9" s="774"/>
      <c r="CF9" s="774"/>
      <c r="CG9" s="775"/>
      <c r="CH9" s="776">
        <v>1</v>
      </c>
      <c r="CI9" s="777"/>
      <c r="CJ9" s="777"/>
      <c r="CK9" s="777"/>
      <c r="CL9" s="778"/>
      <c r="CM9" s="776">
        <v>160</v>
      </c>
      <c r="CN9" s="777"/>
      <c r="CO9" s="777"/>
      <c r="CP9" s="777"/>
      <c r="CQ9" s="778"/>
      <c r="CR9" s="776">
        <v>150</v>
      </c>
      <c r="CS9" s="777"/>
      <c r="CT9" s="777"/>
      <c r="CU9" s="777"/>
      <c r="CV9" s="778"/>
      <c r="CW9" s="776">
        <v>31</v>
      </c>
      <c r="CX9" s="777"/>
      <c r="CY9" s="777"/>
      <c r="CZ9" s="777"/>
      <c r="DA9" s="778"/>
      <c r="DB9" s="776" t="s">
        <v>549</v>
      </c>
      <c r="DC9" s="777"/>
      <c r="DD9" s="777"/>
      <c r="DE9" s="777"/>
      <c r="DF9" s="778"/>
      <c r="DG9" s="776" t="s">
        <v>549</v>
      </c>
      <c r="DH9" s="777"/>
      <c r="DI9" s="777"/>
      <c r="DJ9" s="777"/>
      <c r="DK9" s="778"/>
      <c r="DL9" s="776" t="s">
        <v>549</v>
      </c>
      <c r="DM9" s="777"/>
      <c r="DN9" s="777"/>
      <c r="DO9" s="777"/>
      <c r="DP9" s="778"/>
      <c r="DQ9" s="776" t="s">
        <v>549</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77489</v>
      </c>
      <c r="R23" s="793"/>
      <c r="S23" s="793"/>
      <c r="T23" s="793"/>
      <c r="U23" s="793"/>
      <c r="V23" s="793">
        <v>76817</v>
      </c>
      <c r="W23" s="793"/>
      <c r="X23" s="793"/>
      <c r="Y23" s="793"/>
      <c r="Z23" s="793"/>
      <c r="AA23" s="793">
        <v>672</v>
      </c>
      <c r="AB23" s="793"/>
      <c r="AC23" s="793"/>
      <c r="AD23" s="793"/>
      <c r="AE23" s="794"/>
      <c r="AF23" s="795">
        <v>528</v>
      </c>
      <c r="AG23" s="793"/>
      <c r="AH23" s="793"/>
      <c r="AI23" s="793"/>
      <c r="AJ23" s="796"/>
      <c r="AK23" s="797"/>
      <c r="AL23" s="798"/>
      <c r="AM23" s="798"/>
      <c r="AN23" s="798"/>
      <c r="AO23" s="798"/>
      <c r="AP23" s="793">
        <v>44336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16931</v>
      </c>
      <c r="R28" s="823"/>
      <c r="S28" s="823"/>
      <c r="T28" s="823"/>
      <c r="U28" s="823"/>
      <c r="V28" s="823">
        <v>16928</v>
      </c>
      <c r="W28" s="823"/>
      <c r="X28" s="823"/>
      <c r="Y28" s="823"/>
      <c r="Z28" s="823"/>
      <c r="AA28" s="823">
        <v>3</v>
      </c>
      <c r="AB28" s="823"/>
      <c r="AC28" s="823"/>
      <c r="AD28" s="823"/>
      <c r="AE28" s="824"/>
      <c r="AF28" s="825">
        <v>3</v>
      </c>
      <c r="AG28" s="823"/>
      <c r="AH28" s="823"/>
      <c r="AI28" s="823"/>
      <c r="AJ28" s="826"/>
      <c r="AK28" s="827">
        <v>1202</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51</v>
      </c>
      <c r="R29" s="784"/>
      <c r="S29" s="784"/>
      <c r="T29" s="784"/>
      <c r="U29" s="784"/>
      <c r="V29" s="784">
        <v>51</v>
      </c>
      <c r="W29" s="784"/>
      <c r="X29" s="784"/>
      <c r="Y29" s="784"/>
      <c r="Z29" s="784"/>
      <c r="AA29" s="784" t="s">
        <v>549</v>
      </c>
      <c r="AB29" s="784"/>
      <c r="AC29" s="784"/>
      <c r="AD29" s="784"/>
      <c r="AE29" s="785"/>
      <c r="AF29" s="786" t="s">
        <v>487</v>
      </c>
      <c r="AG29" s="787"/>
      <c r="AH29" s="787"/>
      <c r="AI29" s="787"/>
      <c r="AJ29" s="788"/>
      <c r="AK29" s="834" t="s">
        <v>549</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5139</v>
      </c>
      <c r="R30" s="784"/>
      <c r="S30" s="784"/>
      <c r="T30" s="784"/>
      <c r="U30" s="784"/>
      <c r="V30" s="784">
        <v>5086</v>
      </c>
      <c r="W30" s="784"/>
      <c r="X30" s="784"/>
      <c r="Y30" s="784"/>
      <c r="Z30" s="784"/>
      <c r="AA30" s="784">
        <v>53</v>
      </c>
      <c r="AB30" s="784"/>
      <c r="AC30" s="784"/>
      <c r="AD30" s="784"/>
      <c r="AE30" s="785"/>
      <c r="AF30" s="786">
        <v>53</v>
      </c>
      <c r="AG30" s="787"/>
      <c r="AH30" s="787"/>
      <c r="AI30" s="787"/>
      <c r="AJ30" s="788"/>
      <c r="AK30" s="834">
        <v>2383</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4291</v>
      </c>
      <c r="R31" s="784"/>
      <c r="S31" s="784"/>
      <c r="T31" s="784"/>
      <c r="U31" s="784"/>
      <c r="V31" s="784">
        <v>3788</v>
      </c>
      <c r="W31" s="784"/>
      <c r="X31" s="784"/>
      <c r="Y31" s="784"/>
      <c r="Z31" s="784"/>
      <c r="AA31" s="784">
        <v>502</v>
      </c>
      <c r="AB31" s="784"/>
      <c r="AC31" s="784"/>
      <c r="AD31" s="784"/>
      <c r="AE31" s="785"/>
      <c r="AF31" s="786">
        <v>3814</v>
      </c>
      <c r="AG31" s="787"/>
      <c r="AH31" s="787"/>
      <c r="AI31" s="787"/>
      <c r="AJ31" s="788"/>
      <c r="AK31" s="834">
        <v>33</v>
      </c>
      <c r="AL31" s="830"/>
      <c r="AM31" s="830"/>
      <c r="AN31" s="830"/>
      <c r="AO31" s="830"/>
      <c r="AP31" s="830">
        <v>11750</v>
      </c>
      <c r="AQ31" s="830"/>
      <c r="AR31" s="830"/>
      <c r="AS31" s="830"/>
      <c r="AT31" s="830"/>
      <c r="AU31" s="830">
        <v>141</v>
      </c>
      <c r="AV31" s="830"/>
      <c r="AW31" s="830"/>
      <c r="AX31" s="830"/>
      <c r="AY31" s="830"/>
      <c r="AZ31" s="831" t="s">
        <v>549</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4983</v>
      </c>
      <c r="R32" s="784"/>
      <c r="S32" s="784"/>
      <c r="T32" s="784"/>
      <c r="U32" s="784"/>
      <c r="V32" s="784">
        <v>4682</v>
      </c>
      <c r="W32" s="784"/>
      <c r="X32" s="784"/>
      <c r="Y32" s="784"/>
      <c r="Z32" s="784"/>
      <c r="AA32" s="784">
        <v>301</v>
      </c>
      <c r="AB32" s="784"/>
      <c r="AC32" s="784"/>
      <c r="AD32" s="784"/>
      <c r="AE32" s="785"/>
      <c r="AF32" s="786">
        <v>963</v>
      </c>
      <c r="AG32" s="787"/>
      <c r="AH32" s="787"/>
      <c r="AI32" s="787"/>
      <c r="AJ32" s="788"/>
      <c r="AK32" s="834">
        <v>2127</v>
      </c>
      <c r="AL32" s="830"/>
      <c r="AM32" s="830"/>
      <c r="AN32" s="830"/>
      <c r="AO32" s="830"/>
      <c r="AP32" s="830">
        <v>39371</v>
      </c>
      <c r="AQ32" s="830"/>
      <c r="AR32" s="830"/>
      <c r="AS32" s="830"/>
      <c r="AT32" s="830"/>
      <c r="AU32" s="830">
        <v>22560</v>
      </c>
      <c r="AV32" s="830"/>
      <c r="AW32" s="830"/>
      <c r="AX32" s="830"/>
      <c r="AY32" s="830"/>
      <c r="AZ32" s="831" t="s">
        <v>549</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871</v>
      </c>
      <c r="R33" s="784"/>
      <c r="S33" s="784"/>
      <c r="T33" s="784"/>
      <c r="U33" s="784"/>
      <c r="V33" s="784">
        <v>843</v>
      </c>
      <c r="W33" s="784"/>
      <c r="X33" s="784"/>
      <c r="Y33" s="784"/>
      <c r="Z33" s="784"/>
      <c r="AA33" s="784">
        <v>28</v>
      </c>
      <c r="AB33" s="784"/>
      <c r="AC33" s="784"/>
      <c r="AD33" s="784"/>
      <c r="AE33" s="785"/>
      <c r="AF33" s="786">
        <v>105</v>
      </c>
      <c r="AG33" s="787"/>
      <c r="AH33" s="787"/>
      <c r="AI33" s="787"/>
      <c r="AJ33" s="788"/>
      <c r="AK33" s="834">
        <v>544</v>
      </c>
      <c r="AL33" s="830"/>
      <c r="AM33" s="830"/>
      <c r="AN33" s="830"/>
      <c r="AO33" s="830"/>
      <c r="AP33" s="830">
        <v>2582</v>
      </c>
      <c r="AQ33" s="830"/>
      <c r="AR33" s="830"/>
      <c r="AS33" s="830"/>
      <c r="AT33" s="830"/>
      <c r="AU33" s="830">
        <v>1818</v>
      </c>
      <c r="AV33" s="830"/>
      <c r="AW33" s="830"/>
      <c r="AX33" s="830"/>
      <c r="AY33" s="830"/>
      <c r="AZ33" s="831" t="s">
        <v>549</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4937</v>
      </c>
      <c r="AG63" s="844"/>
      <c r="AH63" s="844"/>
      <c r="AI63" s="844"/>
      <c r="AJ63" s="845"/>
      <c r="AK63" s="846"/>
      <c r="AL63" s="841"/>
      <c r="AM63" s="841"/>
      <c r="AN63" s="841"/>
      <c r="AO63" s="841"/>
      <c r="AP63" s="844">
        <v>53703</v>
      </c>
      <c r="AQ63" s="844"/>
      <c r="AR63" s="844"/>
      <c r="AS63" s="844"/>
      <c r="AT63" s="844"/>
      <c r="AU63" s="844">
        <v>24519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550</v>
      </c>
      <c r="C68" s="870"/>
      <c r="D68" s="870"/>
      <c r="E68" s="870"/>
      <c r="F68" s="870"/>
      <c r="G68" s="870"/>
      <c r="H68" s="870"/>
      <c r="I68" s="870"/>
      <c r="J68" s="870"/>
      <c r="K68" s="870"/>
      <c r="L68" s="870"/>
      <c r="M68" s="870"/>
      <c r="N68" s="870"/>
      <c r="O68" s="870"/>
      <c r="P68" s="871"/>
      <c r="Q68" s="872">
        <v>313</v>
      </c>
      <c r="R68" s="866"/>
      <c r="S68" s="866"/>
      <c r="T68" s="866"/>
      <c r="U68" s="866"/>
      <c r="V68" s="866">
        <v>303</v>
      </c>
      <c r="W68" s="866"/>
      <c r="X68" s="866"/>
      <c r="Y68" s="866"/>
      <c r="Z68" s="866"/>
      <c r="AA68" s="866">
        <v>10</v>
      </c>
      <c r="AB68" s="866"/>
      <c r="AC68" s="866"/>
      <c r="AD68" s="866"/>
      <c r="AE68" s="866"/>
      <c r="AF68" s="866">
        <v>10</v>
      </c>
      <c r="AG68" s="866"/>
      <c r="AH68" s="866"/>
      <c r="AI68" s="866"/>
      <c r="AJ68" s="866"/>
      <c r="AK68" s="866">
        <v>82</v>
      </c>
      <c r="AL68" s="866"/>
      <c r="AM68" s="866"/>
      <c r="AN68" s="866"/>
      <c r="AO68" s="866"/>
      <c r="AP68" s="866" t="s">
        <v>549</v>
      </c>
      <c r="AQ68" s="866"/>
      <c r="AR68" s="866"/>
      <c r="AS68" s="866"/>
      <c r="AT68" s="866"/>
      <c r="AU68" s="866" t="s">
        <v>549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551</v>
      </c>
      <c r="C69" s="874"/>
      <c r="D69" s="874"/>
      <c r="E69" s="874"/>
      <c r="F69" s="874"/>
      <c r="G69" s="874"/>
      <c r="H69" s="874"/>
      <c r="I69" s="874"/>
      <c r="J69" s="874"/>
      <c r="K69" s="874"/>
      <c r="L69" s="874"/>
      <c r="M69" s="874"/>
      <c r="N69" s="874"/>
      <c r="O69" s="874"/>
      <c r="P69" s="875"/>
      <c r="Q69" s="876">
        <v>64</v>
      </c>
      <c r="R69" s="830"/>
      <c r="S69" s="830"/>
      <c r="T69" s="830"/>
      <c r="U69" s="830"/>
      <c r="V69" s="830">
        <v>62</v>
      </c>
      <c r="W69" s="830"/>
      <c r="X69" s="830"/>
      <c r="Y69" s="830"/>
      <c r="Z69" s="830"/>
      <c r="AA69" s="830">
        <v>2</v>
      </c>
      <c r="AB69" s="830"/>
      <c r="AC69" s="830"/>
      <c r="AD69" s="830"/>
      <c r="AE69" s="830"/>
      <c r="AF69" s="830">
        <v>2</v>
      </c>
      <c r="AG69" s="830"/>
      <c r="AH69" s="830"/>
      <c r="AI69" s="830"/>
      <c r="AJ69" s="830"/>
      <c r="AK69" s="830" t="s">
        <v>549</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552</v>
      </c>
      <c r="C70" s="874"/>
      <c r="D70" s="874"/>
      <c r="E70" s="874"/>
      <c r="F70" s="874"/>
      <c r="G70" s="874"/>
      <c r="H70" s="874"/>
      <c r="I70" s="874"/>
      <c r="J70" s="874"/>
      <c r="K70" s="874"/>
      <c r="L70" s="874"/>
      <c r="M70" s="874"/>
      <c r="N70" s="874"/>
      <c r="O70" s="874"/>
      <c r="P70" s="875"/>
      <c r="Q70" s="876">
        <v>134</v>
      </c>
      <c r="R70" s="830"/>
      <c r="S70" s="830"/>
      <c r="T70" s="830"/>
      <c r="U70" s="830"/>
      <c r="V70" s="830">
        <v>120</v>
      </c>
      <c r="W70" s="830"/>
      <c r="X70" s="830"/>
      <c r="Y70" s="830"/>
      <c r="Z70" s="830"/>
      <c r="AA70" s="830">
        <v>14</v>
      </c>
      <c r="AB70" s="830"/>
      <c r="AC70" s="830"/>
      <c r="AD70" s="830"/>
      <c r="AE70" s="830"/>
      <c r="AF70" s="830">
        <v>14</v>
      </c>
      <c r="AG70" s="830"/>
      <c r="AH70" s="830"/>
      <c r="AI70" s="830"/>
      <c r="AJ70" s="830"/>
      <c r="AK70" s="830" t="s">
        <v>549</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553</v>
      </c>
      <c r="C71" s="874"/>
      <c r="D71" s="874"/>
      <c r="E71" s="874"/>
      <c r="F71" s="874"/>
      <c r="G71" s="874"/>
      <c r="H71" s="874"/>
      <c r="I71" s="874"/>
      <c r="J71" s="874"/>
      <c r="K71" s="874"/>
      <c r="L71" s="874"/>
      <c r="M71" s="874"/>
      <c r="N71" s="874"/>
      <c r="O71" s="874"/>
      <c r="P71" s="875"/>
      <c r="Q71" s="876">
        <v>7</v>
      </c>
      <c r="R71" s="830"/>
      <c r="S71" s="830"/>
      <c r="T71" s="830"/>
      <c r="U71" s="830"/>
      <c r="V71" s="830">
        <v>5</v>
      </c>
      <c r="W71" s="830"/>
      <c r="X71" s="830"/>
      <c r="Y71" s="830"/>
      <c r="Z71" s="830"/>
      <c r="AA71" s="830">
        <v>2</v>
      </c>
      <c r="AB71" s="830"/>
      <c r="AC71" s="830"/>
      <c r="AD71" s="830"/>
      <c r="AE71" s="830"/>
      <c r="AF71" s="830">
        <v>2</v>
      </c>
      <c r="AG71" s="830"/>
      <c r="AH71" s="830"/>
      <c r="AI71" s="830"/>
      <c r="AJ71" s="830"/>
      <c r="AK71" s="830" t="s">
        <v>549</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554</v>
      </c>
      <c r="C72" s="874"/>
      <c r="D72" s="874"/>
      <c r="E72" s="874"/>
      <c r="F72" s="874"/>
      <c r="G72" s="874"/>
      <c r="H72" s="874"/>
      <c r="I72" s="874"/>
      <c r="J72" s="874"/>
      <c r="K72" s="874"/>
      <c r="L72" s="874"/>
      <c r="M72" s="874"/>
      <c r="N72" s="874"/>
      <c r="O72" s="874"/>
      <c r="P72" s="875"/>
      <c r="Q72" s="876">
        <v>6749</v>
      </c>
      <c r="R72" s="830"/>
      <c r="S72" s="830"/>
      <c r="T72" s="830"/>
      <c r="U72" s="830"/>
      <c r="V72" s="830">
        <v>5729</v>
      </c>
      <c r="W72" s="830"/>
      <c r="X72" s="830"/>
      <c r="Y72" s="830"/>
      <c r="Z72" s="830"/>
      <c r="AA72" s="830">
        <v>1019</v>
      </c>
      <c r="AB72" s="830"/>
      <c r="AC72" s="830"/>
      <c r="AD72" s="830"/>
      <c r="AE72" s="830"/>
      <c r="AF72" s="830">
        <v>1019</v>
      </c>
      <c r="AG72" s="830"/>
      <c r="AH72" s="830"/>
      <c r="AI72" s="830"/>
      <c r="AJ72" s="830"/>
      <c r="AK72" s="830">
        <v>17</v>
      </c>
      <c r="AL72" s="830"/>
      <c r="AM72" s="830"/>
      <c r="AN72" s="830"/>
      <c r="AO72" s="830"/>
      <c r="AP72" s="830" t="s">
        <v>549</v>
      </c>
      <c r="AQ72" s="830"/>
      <c r="AR72" s="830"/>
      <c r="AS72" s="830"/>
      <c r="AT72" s="830"/>
      <c r="AU72" s="830" t="s">
        <v>549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555</v>
      </c>
      <c r="C73" s="874"/>
      <c r="D73" s="874"/>
      <c r="E73" s="874"/>
      <c r="F73" s="874"/>
      <c r="G73" s="874"/>
      <c r="H73" s="874"/>
      <c r="I73" s="874"/>
      <c r="J73" s="874"/>
      <c r="K73" s="874"/>
      <c r="L73" s="874"/>
      <c r="M73" s="874"/>
      <c r="N73" s="874"/>
      <c r="O73" s="874"/>
      <c r="P73" s="875"/>
      <c r="Q73" s="876">
        <v>223</v>
      </c>
      <c r="R73" s="830"/>
      <c r="S73" s="830"/>
      <c r="T73" s="830"/>
      <c r="U73" s="830"/>
      <c r="V73" s="830">
        <v>213</v>
      </c>
      <c r="W73" s="830"/>
      <c r="X73" s="830"/>
      <c r="Y73" s="830"/>
      <c r="Z73" s="830"/>
      <c r="AA73" s="830">
        <v>10</v>
      </c>
      <c r="AB73" s="830"/>
      <c r="AC73" s="830"/>
      <c r="AD73" s="830"/>
      <c r="AE73" s="830"/>
      <c r="AF73" s="830">
        <v>10</v>
      </c>
      <c r="AG73" s="830"/>
      <c r="AH73" s="830"/>
      <c r="AI73" s="830"/>
      <c r="AJ73" s="830"/>
      <c r="AK73" s="830" t="s">
        <v>549</v>
      </c>
      <c r="AL73" s="830"/>
      <c r="AM73" s="830"/>
      <c r="AN73" s="830"/>
      <c r="AO73" s="830"/>
      <c r="AP73" s="830" t="s">
        <v>549</v>
      </c>
      <c r="AQ73" s="830"/>
      <c r="AR73" s="830"/>
      <c r="AS73" s="830"/>
      <c r="AT73" s="830"/>
      <c r="AU73" s="830" t="s">
        <v>549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556</v>
      </c>
      <c r="C74" s="874"/>
      <c r="D74" s="874"/>
      <c r="E74" s="874"/>
      <c r="F74" s="874"/>
      <c r="G74" s="874"/>
      <c r="H74" s="874"/>
      <c r="I74" s="874"/>
      <c r="J74" s="874"/>
      <c r="K74" s="874"/>
      <c r="L74" s="874"/>
      <c r="M74" s="874"/>
      <c r="N74" s="874"/>
      <c r="O74" s="874"/>
      <c r="P74" s="875"/>
      <c r="Q74" s="876">
        <v>5</v>
      </c>
      <c r="R74" s="830"/>
      <c r="S74" s="830"/>
      <c r="T74" s="830"/>
      <c r="U74" s="830"/>
      <c r="V74" s="830">
        <v>2</v>
      </c>
      <c r="W74" s="830"/>
      <c r="X74" s="830"/>
      <c r="Y74" s="830"/>
      <c r="Z74" s="830"/>
      <c r="AA74" s="830">
        <v>2</v>
      </c>
      <c r="AB74" s="830"/>
      <c r="AC74" s="830"/>
      <c r="AD74" s="830"/>
      <c r="AE74" s="830"/>
      <c r="AF74" s="830">
        <v>2</v>
      </c>
      <c r="AG74" s="830"/>
      <c r="AH74" s="830"/>
      <c r="AI74" s="830"/>
      <c r="AJ74" s="830"/>
      <c r="AK74" s="830">
        <v>0</v>
      </c>
      <c r="AL74" s="830"/>
      <c r="AM74" s="830"/>
      <c r="AN74" s="830"/>
      <c r="AO74" s="830"/>
      <c r="AP74" s="830" t="s">
        <v>549</v>
      </c>
      <c r="AQ74" s="830"/>
      <c r="AR74" s="830"/>
      <c r="AS74" s="830"/>
      <c r="AT74" s="830"/>
      <c r="AU74" s="830" t="s">
        <v>549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557</v>
      </c>
      <c r="C75" s="874"/>
      <c r="D75" s="874"/>
      <c r="E75" s="874"/>
      <c r="F75" s="874"/>
      <c r="G75" s="874"/>
      <c r="H75" s="874"/>
      <c r="I75" s="874"/>
      <c r="J75" s="874"/>
      <c r="K75" s="874"/>
      <c r="L75" s="874"/>
      <c r="M75" s="874"/>
      <c r="N75" s="874"/>
      <c r="O75" s="874"/>
      <c r="P75" s="875"/>
      <c r="Q75" s="877">
        <v>684</v>
      </c>
      <c r="R75" s="878"/>
      <c r="S75" s="878"/>
      <c r="T75" s="878"/>
      <c r="U75" s="834"/>
      <c r="V75" s="879">
        <v>684</v>
      </c>
      <c r="W75" s="878"/>
      <c r="X75" s="878"/>
      <c r="Y75" s="878"/>
      <c r="Z75" s="834"/>
      <c r="AA75" s="879" t="s">
        <v>549</v>
      </c>
      <c r="AB75" s="878"/>
      <c r="AC75" s="878"/>
      <c r="AD75" s="878"/>
      <c r="AE75" s="834"/>
      <c r="AF75" s="879" t="s">
        <v>549</v>
      </c>
      <c r="AG75" s="878"/>
      <c r="AH75" s="878"/>
      <c r="AI75" s="878"/>
      <c r="AJ75" s="834"/>
      <c r="AK75" s="879">
        <v>123</v>
      </c>
      <c r="AL75" s="878"/>
      <c r="AM75" s="878"/>
      <c r="AN75" s="878"/>
      <c r="AO75" s="834"/>
      <c r="AP75" s="879" t="s">
        <v>549</v>
      </c>
      <c r="AQ75" s="878"/>
      <c r="AR75" s="878"/>
      <c r="AS75" s="878"/>
      <c r="AT75" s="834"/>
      <c r="AU75" s="879" t="s">
        <v>549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558</v>
      </c>
      <c r="C76" s="874"/>
      <c r="D76" s="874"/>
      <c r="E76" s="874"/>
      <c r="F76" s="874"/>
      <c r="G76" s="874"/>
      <c r="H76" s="874"/>
      <c r="I76" s="874"/>
      <c r="J76" s="874"/>
      <c r="K76" s="874"/>
      <c r="L76" s="874"/>
      <c r="M76" s="874"/>
      <c r="N76" s="874"/>
      <c r="O76" s="874"/>
      <c r="P76" s="875"/>
      <c r="Q76" s="877">
        <v>20142</v>
      </c>
      <c r="R76" s="878"/>
      <c r="S76" s="878"/>
      <c r="T76" s="878"/>
      <c r="U76" s="834"/>
      <c r="V76" s="879">
        <v>19918</v>
      </c>
      <c r="W76" s="878"/>
      <c r="X76" s="878"/>
      <c r="Y76" s="878"/>
      <c r="Z76" s="834"/>
      <c r="AA76" s="879">
        <v>224</v>
      </c>
      <c r="AB76" s="878"/>
      <c r="AC76" s="878"/>
      <c r="AD76" s="878"/>
      <c r="AE76" s="834"/>
      <c r="AF76" s="879">
        <v>224</v>
      </c>
      <c r="AG76" s="878"/>
      <c r="AH76" s="878"/>
      <c r="AI76" s="878"/>
      <c r="AJ76" s="834"/>
      <c r="AK76" s="879">
        <v>235</v>
      </c>
      <c r="AL76" s="878"/>
      <c r="AM76" s="878"/>
      <c r="AN76" s="878"/>
      <c r="AO76" s="834"/>
      <c r="AP76" s="879" t="s">
        <v>549</v>
      </c>
      <c r="AQ76" s="878"/>
      <c r="AR76" s="878"/>
      <c r="AS76" s="878"/>
      <c r="AT76" s="834"/>
      <c r="AU76" s="879" t="s">
        <v>549</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559</v>
      </c>
      <c r="C77" s="874"/>
      <c r="D77" s="874"/>
      <c r="E77" s="874"/>
      <c r="F77" s="874"/>
      <c r="G77" s="874"/>
      <c r="H77" s="874"/>
      <c r="I77" s="874"/>
      <c r="J77" s="874"/>
      <c r="K77" s="874"/>
      <c r="L77" s="874"/>
      <c r="M77" s="874"/>
      <c r="N77" s="874"/>
      <c r="O77" s="874"/>
      <c r="P77" s="875"/>
      <c r="Q77" s="877">
        <v>258</v>
      </c>
      <c r="R77" s="878"/>
      <c r="S77" s="878"/>
      <c r="T77" s="878"/>
      <c r="U77" s="834"/>
      <c r="V77" s="879">
        <v>174</v>
      </c>
      <c r="W77" s="878"/>
      <c r="X77" s="878"/>
      <c r="Y77" s="878"/>
      <c r="Z77" s="834"/>
      <c r="AA77" s="879">
        <v>84</v>
      </c>
      <c r="AB77" s="878"/>
      <c r="AC77" s="878"/>
      <c r="AD77" s="878"/>
      <c r="AE77" s="834"/>
      <c r="AF77" s="879">
        <v>84</v>
      </c>
      <c r="AG77" s="878"/>
      <c r="AH77" s="878"/>
      <c r="AI77" s="878"/>
      <c r="AJ77" s="834"/>
      <c r="AK77" s="879" t="s">
        <v>549</v>
      </c>
      <c r="AL77" s="878"/>
      <c r="AM77" s="878"/>
      <c r="AN77" s="878"/>
      <c r="AO77" s="834"/>
      <c r="AP77" s="879" t="s">
        <v>549</v>
      </c>
      <c r="AQ77" s="878"/>
      <c r="AR77" s="878"/>
      <c r="AS77" s="878"/>
      <c r="AT77" s="834"/>
      <c r="AU77" s="879" t="s">
        <v>549</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560</v>
      </c>
      <c r="C78" s="874"/>
      <c r="D78" s="874"/>
      <c r="E78" s="874"/>
      <c r="F78" s="874"/>
      <c r="G78" s="874"/>
      <c r="H78" s="874"/>
      <c r="I78" s="874"/>
      <c r="J78" s="874"/>
      <c r="K78" s="874"/>
      <c r="L78" s="874"/>
      <c r="M78" s="874"/>
      <c r="N78" s="874"/>
      <c r="O78" s="874"/>
      <c r="P78" s="875"/>
      <c r="Q78" s="876">
        <v>46</v>
      </c>
      <c r="R78" s="830"/>
      <c r="S78" s="830"/>
      <c r="T78" s="830"/>
      <c r="U78" s="830"/>
      <c r="V78" s="830">
        <v>25</v>
      </c>
      <c r="W78" s="830"/>
      <c r="X78" s="830"/>
      <c r="Y78" s="830"/>
      <c r="Z78" s="830"/>
      <c r="AA78" s="830">
        <v>22</v>
      </c>
      <c r="AB78" s="830"/>
      <c r="AC78" s="830"/>
      <c r="AD78" s="830"/>
      <c r="AE78" s="830"/>
      <c r="AF78" s="830">
        <v>22</v>
      </c>
      <c r="AG78" s="830"/>
      <c r="AH78" s="830"/>
      <c r="AI78" s="830"/>
      <c r="AJ78" s="830"/>
      <c r="AK78" s="830" t="s">
        <v>549</v>
      </c>
      <c r="AL78" s="830"/>
      <c r="AM78" s="830"/>
      <c r="AN78" s="830"/>
      <c r="AO78" s="830"/>
      <c r="AP78" s="830" t="s">
        <v>549</v>
      </c>
      <c r="AQ78" s="830"/>
      <c r="AR78" s="830"/>
      <c r="AS78" s="830"/>
      <c r="AT78" s="830"/>
      <c r="AU78" s="830" t="s">
        <v>549</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561</v>
      </c>
      <c r="C79" s="874"/>
      <c r="D79" s="874"/>
      <c r="E79" s="874"/>
      <c r="F79" s="874"/>
      <c r="G79" s="874"/>
      <c r="H79" s="874"/>
      <c r="I79" s="874"/>
      <c r="J79" s="874"/>
      <c r="K79" s="874"/>
      <c r="L79" s="874"/>
      <c r="M79" s="874"/>
      <c r="N79" s="874"/>
      <c r="O79" s="874"/>
      <c r="P79" s="875"/>
      <c r="Q79" s="876">
        <v>247</v>
      </c>
      <c r="R79" s="830"/>
      <c r="S79" s="830"/>
      <c r="T79" s="830"/>
      <c r="U79" s="830"/>
      <c r="V79" s="830">
        <v>243</v>
      </c>
      <c r="W79" s="830"/>
      <c r="X79" s="830"/>
      <c r="Y79" s="830"/>
      <c r="Z79" s="830"/>
      <c r="AA79" s="830">
        <v>4</v>
      </c>
      <c r="AB79" s="830"/>
      <c r="AC79" s="830"/>
      <c r="AD79" s="830"/>
      <c r="AE79" s="830"/>
      <c r="AF79" s="830">
        <v>4</v>
      </c>
      <c r="AG79" s="830"/>
      <c r="AH79" s="830"/>
      <c r="AI79" s="830"/>
      <c r="AJ79" s="830"/>
      <c r="AK79" s="830">
        <v>12</v>
      </c>
      <c r="AL79" s="830"/>
      <c r="AM79" s="830"/>
      <c r="AN79" s="830"/>
      <c r="AO79" s="830"/>
      <c r="AP79" s="830" t="s">
        <v>549</v>
      </c>
      <c r="AQ79" s="830"/>
      <c r="AR79" s="830"/>
      <c r="AS79" s="830"/>
      <c r="AT79" s="830"/>
      <c r="AU79" s="830" t="s">
        <v>549</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t="s">
        <v>562</v>
      </c>
      <c r="C80" s="874"/>
      <c r="D80" s="874"/>
      <c r="E80" s="874"/>
      <c r="F80" s="874"/>
      <c r="G80" s="874"/>
      <c r="H80" s="874"/>
      <c r="I80" s="874"/>
      <c r="J80" s="874"/>
      <c r="K80" s="874"/>
      <c r="L80" s="874"/>
      <c r="M80" s="874"/>
      <c r="N80" s="874"/>
      <c r="O80" s="874"/>
      <c r="P80" s="875"/>
      <c r="Q80" s="876">
        <v>261956</v>
      </c>
      <c r="R80" s="830"/>
      <c r="S80" s="830"/>
      <c r="T80" s="830"/>
      <c r="U80" s="830"/>
      <c r="V80" s="830">
        <v>256155</v>
      </c>
      <c r="W80" s="830"/>
      <c r="X80" s="830"/>
      <c r="Y80" s="830"/>
      <c r="Z80" s="830"/>
      <c r="AA80" s="830">
        <v>5801</v>
      </c>
      <c r="AB80" s="830"/>
      <c r="AC80" s="830"/>
      <c r="AD80" s="830"/>
      <c r="AE80" s="830"/>
      <c r="AF80" s="830">
        <v>5801</v>
      </c>
      <c r="AG80" s="830"/>
      <c r="AH80" s="830"/>
      <c r="AI80" s="830"/>
      <c r="AJ80" s="830"/>
      <c r="AK80" s="830" t="s">
        <v>549</v>
      </c>
      <c r="AL80" s="830"/>
      <c r="AM80" s="830"/>
      <c r="AN80" s="830"/>
      <c r="AO80" s="830"/>
      <c r="AP80" s="830" t="s">
        <v>549</v>
      </c>
      <c r="AQ80" s="830"/>
      <c r="AR80" s="830"/>
      <c r="AS80" s="830"/>
      <c r="AT80" s="830"/>
      <c r="AU80" s="830" t="s">
        <v>549</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7194</v>
      </c>
      <c r="AG88" s="844"/>
      <c r="AH88" s="844"/>
      <c r="AI88" s="844"/>
      <c r="AJ88" s="844"/>
      <c r="AK88" s="841"/>
      <c r="AL88" s="841"/>
      <c r="AM88" s="841"/>
      <c r="AN88" s="841"/>
      <c r="AO88" s="841"/>
      <c r="AP88" s="844" t="s">
        <v>549</v>
      </c>
      <c r="AQ88" s="844"/>
      <c r="AR88" s="844"/>
      <c r="AS88" s="844"/>
      <c r="AT88" s="844"/>
      <c r="AU88" s="844" t="s">
        <v>549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210</v>
      </c>
      <c r="CS102" s="852"/>
      <c r="CT102" s="852"/>
      <c r="CU102" s="852"/>
      <c r="CV102" s="891"/>
      <c r="CW102" s="890">
        <v>56</v>
      </c>
      <c r="CX102" s="852"/>
      <c r="CY102" s="852"/>
      <c r="CZ102" s="852"/>
      <c r="DA102" s="891"/>
      <c r="DB102" s="890" t="s">
        <v>549</v>
      </c>
      <c r="DC102" s="852"/>
      <c r="DD102" s="852"/>
      <c r="DE102" s="852"/>
      <c r="DF102" s="891"/>
      <c r="DG102" s="890">
        <v>310</v>
      </c>
      <c r="DH102" s="852"/>
      <c r="DI102" s="852"/>
      <c r="DJ102" s="852"/>
      <c r="DK102" s="891"/>
      <c r="DL102" s="890" t="s">
        <v>549</v>
      </c>
      <c r="DM102" s="852"/>
      <c r="DN102" s="852"/>
      <c r="DO102" s="852"/>
      <c r="DP102" s="891"/>
      <c r="DQ102" s="890">
        <v>345</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4389341</v>
      </c>
      <c r="AB110" s="900"/>
      <c r="AC110" s="900"/>
      <c r="AD110" s="900"/>
      <c r="AE110" s="901"/>
      <c r="AF110" s="902">
        <v>4370896</v>
      </c>
      <c r="AG110" s="900"/>
      <c r="AH110" s="900"/>
      <c r="AI110" s="900"/>
      <c r="AJ110" s="901"/>
      <c r="AK110" s="902">
        <v>4406039</v>
      </c>
      <c r="AL110" s="900"/>
      <c r="AM110" s="900"/>
      <c r="AN110" s="900"/>
      <c r="AO110" s="901"/>
      <c r="AP110" s="903">
        <v>11.9</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46780156</v>
      </c>
      <c r="BR110" s="931"/>
      <c r="BS110" s="931"/>
      <c r="BT110" s="931"/>
      <c r="BU110" s="931"/>
      <c r="BV110" s="931">
        <v>44472365</v>
      </c>
      <c r="BW110" s="931"/>
      <c r="BX110" s="931"/>
      <c r="BY110" s="931"/>
      <c r="BZ110" s="931"/>
      <c r="CA110" s="931">
        <v>44335963</v>
      </c>
      <c r="CB110" s="931"/>
      <c r="CC110" s="931"/>
      <c r="CD110" s="931"/>
      <c r="CE110" s="931"/>
      <c r="CF110" s="944">
        <v>120.2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1040150</v>
      </c>
      <c r="DH110" s="931"/>
      <c r="DI110" s="931"/>
      <c r="DJ110" s="931"/>
      <c r="DK110" s="931"/>
      <c r="DL110" s="931">
        <v>744533</v>
      </c>
      <c r="DM110" s="931"/>
      <c r="DN110" s="931"/>
      <c r="DO110" s="931"/>
      <c r="DP110" s="931"/>
      <c r="DQ110" s="931">
        <v>448594</v>
      </c>
      <c r="DR110" s="931"/>
      <c r="DS110" s="931"/>
      <c r="DT110" s="931"/>
      <c r="DU110" s="931"/>
      <c r="DV110" s="932">
        <v>1.2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1770247</v>
      </c>
      <c r="BR111" s="926"/>
      <c r="BS111" s="926"/>
      <c r="BT111" s="926"/>
      <c r="BU111" s="926"/>
      <c r="BV111" s="926">
        <v>1328956</v>
      </c>
      <c r="BW111" s="926"/>
      <c r="BX111" s="926"/>
      <c r="BY111" s="926"/>
      <c r="BZ111" s="926"/>
      <c r="CA111" s="926">
        <v>1299425</v>
      </c>
      <c r="CB111" s="926"/>
      <c r="CC111" s="926"/>
      <c r="CD111" s="926"/>
      <c r="CE111" s="926"/>
      <c r="CF111" s="920">
        <v>3.5</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60792</v>
      </c>
      <c r="DH111" s="926"/>
      <c r="DI111" s="926"/>
      <c r="DJ111" s="926"/>
      <c r="DK111" s="926"/>
      <c r="DL111" s="926">
        <v>55726</v>
      </c>
      <c r="DM111" s="926"/>
      <c r="DN111" s="926"/>
      <c r="DO111" s="926"/>
      <c r="DP111" s="926"/>
      <c r="DQ111" s="926">
        <v>50660</v>
      </c>
      <c r="DR111" s="926"/>
      <c r="DS111" s="926"/>
      <c r="DT111" s="926"/>
      <c r="DU111" s="926"/>
      <c r="DV111" s="927">
        <v>0.1</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22728034</v>
      </c>
      <c r="BR112" s="926"/>
      <c r="BS112" s="926"/>
      <c r="BT112" s="926"/>
      <c r="BU112" s="926"/>
      <c r="BV112" s="926">
        <v>22934926</v>
      </c>
      <c r="BW112" s="926"/>
      <c r="BX112" s="926"/>
      <c r="BY112" s="926"/>
      <c r="BZ112" s="926"/>
      <c r="CA112" s="926">
        <v>24518468</v>
      </c>
      <c r="CB112" s="926"/>
      <c r="CC112" s="926"/>
      <c r="CD112" s="926"/>
      <c r="CE112" s="926"/>
      <c r="CF112" s="920">
        <v>66.5</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1841616</v>
      </c>
      <c r="AB113" s="938"/>
      <c r="AC113" s="938"/>
      <c r="AD113" s="938"/>
      <c r="AE113" s="939"/>
      <c r="AF113" s="940">
        <v>1889218</v>
      </c>
      <c r="AG113" s="938"/>
      <c r="AH113" s="938"/>
      <c r="AI113" s="938"/>
      <c r="AJ113" s="939"/>
      <c r="AK113" s="940">
        <v>2075336</v>
      </c>
      <c r="AL113" s="938"/>
      <c r="AM113" s="938"/>
      <c r="AN113" s="938"/>
      <c r="AO113" s="939"/>
      <c r="AP113" s="941">
        <v>5.6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14142</v>
      </c>
      <c r="BR113" s="926"/>
      <c r="BS113" s="926"/>
      <c r="BT113" s="926"/>
      <c r="BU113" s="926"/>
      <c r="BV113" s="926">
        <v>4541</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6703</v>
      </c>
      <c r="AB114" s="959"/>
      <c r="AC114" s="959"/>
      <c r="AD114" s="959"/>
      <c r="AE114" s="960"/>
      <c r="AF114" s="961">
        <v>6703</v>
      </c>
      <c r="AG114" s="959"/>
      <c r="AH114" s="959"/>
      <c r="AI114" s="959"/>
      <c r="AJ114" s="960"/>
      <c r="AK114" s="961">
        <v>3171</v>
      </c>
      <c r="AL114" s="959"/>
      <c r="AM114" s="959"/>
      <c r="AN114" s="959"/>
      <c r="AO114" s="960"/>
      <c r="AP114" s="962">
        <v>0</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9676858</v>
      </c>
      <c r="BR114" s="926"/>
      <c r="BS114" s="926"/>
      <c r="BT114" s="926"/>
      <c r="BU114" s="926"/>
      <c r="BV114" s="926">
        <v>10081050</v>
      </c>
      <c r="BW114" s="926"/>
      <c r="BX114" s="926"/>
      <c r="BY114" s="926"/>
      <c r="BZ114" s="926"/>
      <c r="CA114" s="926">
        <v>10272869</v>
      </c>
      <c r="CB114" s="926"/>
      <c r="CC114" s="926"/>
      <c r="CD114" s="926"/>
      <c r="CE114" s="926"/>
      <c r="CF114" s="920">
        <v>27.9</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313611</v>
      </c>
      <c r="AB115" s="938"/>
      <c r="AC115" s="938"/>
      <c r="AD115" s="938"/>
      <c r="AE115" s="939"/>
      <c r="AF115" s="940">
        <v>316405</v>
      </c>
      <c r="AG115" s="938"/>
      <c r="AH115" s="938"/>
      <c r="AI115" s="938"/>
      <c r="AJ115" s="939"/>
      <c r="AK115" s="940">
        <v>321683</v>
      </c>
      <c r="AL115" s="938"/>
      <c r="AM115" s="938"/>
      <c r="AN115" s="938"/>
      <c r="AO115" s="939"/>
      <c r="AP115" s="941">
        <v>0.9</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v>2167951</v>
      </c>
      <c r="BR115" s="926"/>
      <c r="BS115" s="926"/>
      <c r="BT115" s="926"/>
      <c r="BU115" s="926"/>
      <c r="BV115" s="926">
        <v>2005960</v>
      </c>
      <c r="BW115" s="926"/>
      <c r="BX115" s="926"/>
      <c r="BY115" s="926"/>
      <c r="BZ115" s="926"/>
      <c r="CA115" s="926">
        <v>345389</v>
      </c>
      <c r="CB115" s="926"/>
      <c r="CC115" s="926"/>
      <c r="CD115" s="926"/>
      <c r="CE115" s="926"/>
      <c r="CF115" s="920">
        <v>0.9</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6551271</v>
      </c>
      <c r="AB117" s="979"/>
      <c r="AC117" s="979"/>
      <c r="AD117" s="979"/>
      <c r="AE117" s="980"/>
      <c r="AF117" s="981">
        <v>6583222</v>
      </c>
      <c r="AG117" s="979"/>
      <c r="AH117" s="979"/>
      <c r="AI117" s="979"/>
      <c r="AJ117" s="980"/>
      <c r="AK117" s="981">
        <v>6806229</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295302</v>
      </c>
      <c r="AB119" s="900"/>
      <c r="AC119" s="900"/>
      <c r="AD119" s="900"/>
      <c r="AE119" s="901"/>
      <c r="AF119" s="902">
        <v>295617</v>
      </c>
      <c r="AG119" s="900"/>
      <c r="AH119" s="900"/>
      <c r="AI119" s="900"/>
      <c r="AJ119" s="901"/>
      <c r="AK119" s="902">
        <v>295940</v>
      </c>
      <c r="AL119" s="900"/>
      <c r="AM119" s="900"/>
      <c r="AN119" s="900"/>
      <c r="AO119" s="901"/>
      <c r="AP119" s="903">
        <v>0.8</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83137388</v>
      </c>
      <c r="BR119" s="1000"/>
      <c r="BS119" s="1000"/>
      <c r="BT119" s="1000"/>
      <c r="BU119" s="1000"/>
      <c r="BV119" s="1000">
        <v>80827798</v>
      </c>
      <c r="BW119" s="1000"/>
      <c r="BX119" s="1000"/>
      <c r="BY119" s="1000"/>
      <c r="BZ119" s="1000"/>
      <c r="CA119" s="1000">
        <v>80772114</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669305</v>
      </c>
      <c r="DH119" s="986"/>
      <c r="DI119" s="986"/>
      <c r="DJ119" s="986"/>
      <c r="DK119" s="987"/>
      <c r="DL119" s="985">
        <v>528697</v>
      </c>
      <c r="DM119" s="986"/>
      <c r="DN119" s="986"/>
      <c r="DO119" s="986"/>
      <c r="DP119" s="987"/>
      <c r="DQ119" s="985">
        <v>800171</v>
      </c>
      <c r="DR119" s="986"/>
      <c r="DS119" s="986"/>
      <c r="DT119" s="986"/>
      <c r="DU119" s="987"/>
      <c r="DV119" s="988">
        <v>2.2000000000000002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5066</v>
      </c>
      <c r="AB120" s="959"/>
      <c r="AC120" s="959"/>
      <c r="AD120" s="959"/>
      <c r="AE120" s="960"/>
      <c r="AF120" s="961">
        <v>5066</v>
      </c>
      <c r="AG120" s="959"/>
      <c r="AH120" s="959"/>
      <c r="AI120" s="959"/>
      <c r="AJ120" s="960"/>
      <c r="AK120" s="961">
        <v>5066</v>
      </c>
      <c r="AL120" s="959"/>
      <c r="AM120" s="959"/>
      <c r="AN120" s="959"/>
      <c r="AO120" s="960"/>
      <c r="AP120" s="962">
        <v>0</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15680809</v>
      </c>
      <c r="BR120" s="931"/>
      <c r="BS120" s="931"/>
      <c r="BT120" s="931"/>
      <c r="BU120" s="931"/>
      <c r="BV120" s="931">
        <v>15669626</v>
      </c>
      <c r="BW120" s="931"/>
      <c r="BX120" s="931"/>
      <c r="BY120" s="931"/>
      <c r="BZ120" s="931"/>
      <c r="CA120" s="931">
        <v>15643420</v>
      </c>
      <c r="CB120" s="931"/>
      <c r="CC120" s="931"/>
      <c r="CD120" s="931"/>
      <c r="CE120" s="931"/>
      <c r="CF120" s="944">
        <v>42.4</v>
      </c>
      <c r="CG120" s="945"/>
      <c r="CH120" s="945"/>
      <c r="CI120" s="945"/>
      <c r="CJ120" s="945"/>
      <c r="CK120" s="1006" t="s">
        <v>446</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20291370</v>
      </c>
      <c r="DH120" s="931"/>
      <c r="DI120" s="931"/>
      <c r="DJ120" s="931"/>
      <c r="DK120" s="931"/>
      <c r="DL120" s="931">
        <v>20776698</v>
      </c>
      <c r="DM120" s="931"/>
      <c r="DN120" s="931"/>
      <c r="DO120" s="931"/>
      <c r="DP120" s="931"/>
      <c r="DQ120" s="931">
        <v>22559519</v>
      </c>
      <c r="DR120" s="931"/>
      <c r="DS120" s="931"/>
      <c r="DT120" s="931"/>
      <c r="DU120" s="931"/>
      <c r="DV120" s="932">
        <v>61.2</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20593031</v>
      </c>
      <c r="BR121" s="926"/>
      <c r="BS121" s="926"/>
      <c r="BT121" s="926"/>
      <c r="BU121" s="926"/>
      <c r="BV121" s="926">
        <v>20509422</v>
      </c>
      <c r="BW121" s="926"/>
      <c r="BX121" s="926"/>
      <c r="BY121" s="926"/>
      <c r="BZ121" s="926"/>
      <c r="CA121" s="926">
        <v>20512427</v>
      </c>
      <c r="CB121" s="926"/>
      <c r="CC121" s="926"/>
      <c r="CD121" s="926"/>
      <c r="CE121" s="926"/>
      <c r="CF121" s="920">
        <v>55.6</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2252771</v>
      </c>
      <c r="DH121" s="926"/>
      <c r="DI121" s="926"/>
      <c r="DJ121" s="926"/>
      <c r="DK121" s="926"/>
      <c r="DL121" s="926">
        <v>1984212</v>
      </c>
      <c r="DM121" s="926"/>
      <c r="DN121" s="926"/>
      <c r="DO121" s="926"/>
      <c r="DP121" s="926"/>
      <c r="DQ121" s="926">
        <v>1817955</v>
      </c>
      <c r="DR121" s="926"/>
      <c r="DS121" s="926"/>
      <c r="DT121" s="926"/>
      <c r="DU121" s="926"/>
      <c r="DV121" s="927">
        <v>4.9000000000000004</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57773255</v>
      </c>
      <c r="BR122" s="1000"/>
      <c r="BS122" s="1000"/>
      <c r="BT122" s="1000"/>
      <c r="BU122" s="1000"/>
      <c r="BV122" s="1000">
        <v>55292935</v>
      </c>
      <c r="BW122" s="1000"/>
      <c r="BX122" s="1000"/>
      <c r="BY122" s="1000"/>
      <c r="BZ122" s="1000"/>
      <c r="CA122" s="1000">
        <v>52221725</v>
      </c>
      <c r="CB122" s="1000"/>
      <c r="CC122" s="1000"/>
      <c r="CD122" s="1000"/>
      <c r="CE122" s="1000"/>
      <c r="CF122" s="1017">
        <v>141.6</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183893</v>
      </c>
      <c r="DH122" s="926"/>
      <c r="DI122" s="926"/>
      <c r="DJ122" s="926"/>
      <c r="DK122" s="926"/>
      <c r="DL122" s="926">
        <v>174016</v>
      </c>
      <c r="DM122" s="926"/>
      <c r="DN122" s="926"/>
      <c r="DO122" s="926"/>
      <c r="DP122" s="926"/>
      <c r="DQ122" s="926">
        <v>140994</v>
      </c>
      <c r="DR122" s="926"/>
      <c r="DS122" s="926"/>
      <c r="DT122" s="926"/>
      <c r="DU122" s="926"/>
      <c r="DV122" s="927">
        <v>0.4</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94047095</v>
      </c>
      <c r="BR123" s="1064"/>
      <c r="BS123" s="1064"/>
      <c r="BT123" s="1064"/>
      <c r="BU123" s="1064"/>
      <c r="BV123" s="1064">
        <v>91471983</v>
      </c>
      <c r="BW123" s="1064"/>
      <c r="BX123" s="1064"/>
      <c r="BY123" s="1064"/>
      <c r="BZ123" s="1064"/>
      <c r="CA123" s="1064">
        <v>88377572</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v>2167951</v>
      </c>
      <c r="DH126" s="926"/>
      <c r="DI126" s="926"/>
      <c r="DJ126" s="926"/>
      <c r="DK126" s="926"/>
      <c r="DL126" s="926">
        <v>2005960</v>
      </c>
      <c r="DM126" s="926"/>
      <c r="DN126" s="926"/>
      <c r="DO126" s="926"/>
      <c r="DP126" s="926"/>
      <c r="DQ126" s="926">
        <v>345389</v>
      </c>
      <c r="DR126" s="926"/>
      <c r="DS126" s="926"/>
      <c r="DT126" s="926"/>
      <c r="DU126" s="926"/>
      <c r="DV126" s="927">
        <v>0.9</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13243</v>
      </c>
      <c r="AB127" s="959"/>
      <c r="AC127" s="959"/>
      <c r="AD127" s="959"/>
      <c r="AE127" s="960"/>
      <c r="AF127" s="961">
        <v>15722</v>
      </c>
      <c r="AG127" s="959"/>
      <c r="AH127" s="959"/>
      <c r="AI127" s="959"/>
      <c r="AJ127" s="960"/>
      <c r="AK127" s="961">
        <v>20677</v>
      </c>
      <c r="AL127" s="959"/>
      <c r="AM127" s="959"/>
      <c r="AN127" s="959"/>
      <c r="AO127" s="960"/>
      <c r="AP127" s="962">
        <v>0.1</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915875</v>
      </c>
      <c r="AB128" s="1046"/>
      <c r="AC128" s="1046"/>
      <c r="AD128" s="1046"/>
      <c r="AE128" s="1047"/>
      <c r="AF128" s="1048">
        <v>905397</v>
      </c>
      <c r="AG128" s="1046"/>
      <c r="AH128" s="1046"/>
      <c r="AI128" s="1046"/>
      <c r="AJ128" s="1047"/>
      <c r="AK128" s="1048">
        <v>1026042</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11.42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39784572</v>
      </c>
      <c r="AB129" s="959"/>
      <c r="AC129" s="959"/>
      <c r="AD129" s="959"/>
      <c r="AE129" s="960"/>
      <c r="AF129" s="961">
        <v>40605647</v>
      </c>
      <c r="AG129" s="959"/>
      <c r="AH129" s="959"/>
      <c r="AI129" s="959"/>
      <c r="AJ129" s="960"/>
      <c r="AK129" s="961">
        <v>41652738</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16.420000000000002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4978038</v>
      </c>
      <c r="AB130" s="959"/>
      <c r="AC130" s="959"/>
      <c r="AD130" s="959"/>
      <c r="AE130" s="960"/>
      <c r="AF130" s="961">
        <v>4938301</v>
      </c>
      <c r="AG130" s="959"/>
      <c r="AH130" s="959"/>
      <c r="AI130" s="959"/>
      <c r="AJ130" s="960"/>
      <c r="AK130" s="961">
        <v>4774725</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2.2000000000000002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34806534</v>
      </c>
      <c r="AB131" s="986"/>
      <c r="AC131" s="986"/>
      <c r="AD131" s="986"/>
      <c r="AE131" s="987"/>
      <c r="AF131" s="985">
        <v>35667346</v>
      </c>
      <c r="AG131" s="986"/>
      <c r="AH131" s="986"/>
      <c r="AI131" s="986"/>
      <c r="AJ131" s="987"/>
      <c r="AK131" s="985">
        <v>36878013</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1.888605168</v>
      </c>
      <c r="AB132" s="1097"/>
      <c r="AC132" s="1097"/>
      <c r="AD132" s="1097"/>
      <c r="AE132" s="1098"/>
      <c r="AF132" s="1099">
        <v>2.0733922840000001</v>
      </c>
      <c r="AG132" s="1097"/>
      <c r="AH132" s="1097"/>
      <c r="AI132" s="1097"/>
      <c r="AJ132" s="1098"/>
      <c r="AK132" s="1099">
        <v>2.7264538360000001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0.9</v>
      </c>
      <c r="AB133" s="1080"/>
      <c r="AC133" s="1080"/>
      <c r="AD133" s="1080"/>
      <c r="AE133" s="1081"/>
      <c r="AF133" s="1079">
        <v>1.5</v>
      </c>
      <c r="AG133" s="1080"/>
      <c r="AH133" s="1080"/>
      <c r="AI133" s="1080"/>
      <c r="AJ133" s="1081"/>
      <c r="AK133" s="1079">
        <v>2.2000000000000002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hRrYp+ff37KFvIlWYdDleLcIvUbjdulxD8Am0Q8V8sAkSHi/hT9+u2Ffx0Y3BDxP+xj111JoS3kgs6AlyfTvw==" saltValue="vUlFFKhI3BZ7NCbCGVoQ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E52" zoomScale="80" zoomScaleNormal="85" zoomScaleSheetLayoutView="80" workbookViewId="0">
      <selection activeCell="BB77" sqref="BB77"/>
    </sheetView>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wTjYgrWj7SbgBAZZbvHJIwJ/DixOktqyunXrD7pnZJdRSEAjuOyjCWV5k/1ZwpZC/y1UirlVg9JzKLGoSccCA==" saltValue="5Gx7N3WVKql/fpxnqe8W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A61" zoomScale="90" zoomScaleNormal="9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v1pTRWTT7Gh+t928WyzyvL5OhQ7tDme5aBP/f5kx7RQhb9r8+2zeUv+glJUDtG1/bnD1t3IdOxXH8uTIi9W9A==" saltValue="XggjvZC9Qzk+aEd+MfdmL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14833582</v>
      </c>
      <c r="AP9" s="269">
        <v>76284</v>
      </c>
      <c r="AQ9" s="270">
        <v>77644</v>
      </c>
      <c r="AR9" s="271">
        <v>-1.8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17109</v>
      </c>
      <c r="AP10" s="272">
        <v>88</v>
      </c>
      <c r="AQ10" s="273">
        <v>3127</v>
      </c>
      <c r="AR10" s="274">
        <v>-97.2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461</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21</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427740</v>
      </c>
      <c r="AP13" s="272">
        <v>2200</v>
      </c>
      <c r="AQ13" s="273">
        <v>2269</v>
      </c>
      <c r="AR13" s="274">
        <v>-3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t="s">
        <v>487</v>
      </c>
      <c r="AP14" s="272" t="s">
        <v>487</v>
      </c>
      <c r="AQ14" s="273">
        <v>1565</v>
      </c>
      <c r="AR14" s="274" t="s">
        <v>487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-912140</v>
      </c>
      <c r="AP15" s="272">
        <v>-4691</v>
      </c>
      <c r="AQ15" s="273">
        <v>-4222</v>
      </c>
      <c r="AR15" s="274">
        <v>11.1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14366291</v>
      </c>
      <c r="AP16" s="272">
        <v>73881</v>
      </c>
      <c r="AQ16" s="273">
        <v>80866</v>
      </c>
      <c r="AR16" s="274">
        <v>-8.6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6.72</v>
      </c>
      <c r="AP21" s="286">
        <v>7.29</v>
      </c>
      <c r="AQ21" s="287">
        <v>-0.56999999999999995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99.8</v>
      </c>
      <c r="AP22" s="291">
        <v>98.9</v>
      </c>
      <c r="AQ22" s="292">
        <v>0.9</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4406039</v>
      </c>
      <c r="AP32" s="300">
        <v>22659</v>
      </c>
      <c r="AQ32" s="301">
        <v>35121</v>
      </c>
      <c r="AR32" s="302">
        <v>-35.5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2075336</v>
      </c>
      <c r="AP35" s="300">
        <v>10673</v>
      </c>
      <c r="AQ35" s="301">
        <v>9493</v>
      </c>
      <c r="AR35" s="302">
        <v>12.4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3171</v>
      </c>
      <c r="AP36" s="300">
        <v>16</v>
      </c>
      <c r="AQ36" s="301">
        <v>807</v>
      </c>
      <c r="AR36" s="302">
        <v>-98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321683</v>
      </c>
      <c r="AP37" s="300">
        <v>1654</v>
      </c>
      <c r="AQ37" s="301">
        <v>509</v>
      </c>
      <c r="AR37" s="302">
        <v>225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t="s">
        <v>487</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-1026042</v>
      </c>
      <c r="AP39" s="300">
        <v>-5277</v>
      </c>
      <c r="AQ39" s="301">
        <v>-5799</v>
      </c>
      <c r="AR39" s="302">
        <v>-9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-4774725</v>
      </c>
      <c r="AP40" s="300">
        <v>-24555</v>
      </c>
      <c r="AQ40" s="301">
        <v>-30948</v>
      </c>
      <c r="AR40" s="302">
        <v>-20.7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1005462</v>
      </c>
      <c r="AP41" s="300">
        <v>5171</v>
      </c>
      <c r="AQ41" s="301">
        <v>9183</v>
      </c>
      <c r="AR41" s="302">
        <v>-43.7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5412170</v>
      </c>
      <c r="AN51" s="322">
        <v>27184</v>
      </c>
      <c r="AO51" s="323">
        <v>-28</v>
      </c>
      <c r="AP51" s="324">
        <v>60285</v>
      </c>
      <c r="AQ51" s="325">
        <v>6.4</v>
      </c>
      <c r="AR51" s="326">
        <v>-34.4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2944489</v>
      </c>
      <c r="AN52" s="330">
        <v>14790</v>
      </c>
      <c r="AO52" s="331">
        <v>-40.200000000000003</v>
      </c>
      <c r="AP52" s="332">
        <v>36445</v>
      </c>
      <c r="AQ52" s="333">
        <v>5</v>
      </c>
      <c r="AR52" s="334">
        <v>-45.2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5436783</v>
      </c>
      <c r="AN53" s="322">
        <v>27526</v>
      </c>
      <c r="AO53" s="323">
        <v>1.3</v>
      </c>
      <c r="AP53" s="324">
        <v>52714</v>
      </c>
      <c r="AQ53" s="325">
        <v>-12.6</v>
      </c>
      <c r="AR53" s="326">
        <v>13.9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2650103</v>
      </c>
      <c r="AN54" s="330">
        <v>13417</v>
      </c>
      <c r="AO54" s="331">
        <v>-9.3000000000000007</v>
      </c>
      <c r="AP54" s="332">
        <v>29032</v>
      </c>
      <c r="AQ54" s="333">
        <v>-20.3</v>
      </c>
      <c r="AR54" s="334">
        <v>11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8369071</v>
      </c>
      <c r="AN55" s="322">
        <v>42599</v>
      </c>
      <c r="AO55" s="323">
        <v>54.8</v>
      </c>
      <c r="AP55" s="324">
        <v>46001</v>
      </c>
      <c r="AQ55" s="325">
        <v>-12.7</v>
      </c>
      <c r="AR55" s="326">
        <v>67.5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4577457</v>
      </c>
      <c r="AN56" s="330">
        <v>23300</v>
      </c>
      <c r="AO56" s="331">
        <v>73.7</v>
      </c>
      <c r="AP56" s="332">
        <v>27974</v>
      </c>
      <c r="AQ56" s="333">
        <v>-3.6</v>
      </c>
      <c r="AR56" s="334">
        <v>77.3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5319933</v>
      </c>
      <c r="AN57" s="322">
        <v>27200</v>
      </c>
      <c r="AO57" s="323">
        <v>-36.1</v>
      </c>
      <c r="AP57" s="324">
        <v>52878</v>
      </c>
      <c r="AQ57" s="325">
        <v>14.9</v>
      </c>
      <c r="AR57" s="326">
        <v>-51</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2388990</v>
      </c>
      <c r="AN58" s="330">
        <v>12214</v>
      </c>
      <c r="AO58" s="331">
        <v>-47.6</v>
      </c>
      <c r="AP58" s="332">
        <v>32136</v>
      </c>
      <c r="AQ58" s="333">
        <v>14.9</v>
      </c>
      <c r="AR58" s="334">
        <v>-62.5</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8621724</v>
      </c>
      <c r="AN59" s="322">
        <v>44339</v>
      </c>
      <c r="AO59" s="323">
        <v>63</v>
      </c>
      <c r="AP59" s="324">
        <v>57911</v>
      </c>
      <c r="AQ59" s="325">
        <v>9.5</v>
      </c>
      <c r="AR59" s="326">
        <v>53.5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4339765</v>
      </c>
      <c r="AN60" s="330">
        <v>22318</v>
      </c>
      <c r="AO60" s="331">
        <v>82.7</v>
      </c>
      <c r="AP60" s="332">
        <v>35132</v>
      </c>
      <c r="AQ60" s="333">
        <v>9.3000000000000007</v>
      </c>
      <c r="AR60" s="334">
        <v>73.400000000000006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6631936</v>
      </c>
      <c r="AN61" s="337">
        <v>33770</v>
      </c>
      <c r="AO61" s="338">
        <v>11</v>
      </c>
      <c r="AP61" s="339">
        <v>53958</v>
      </c>
      <c r="AQ61" s="340">
        <v>1.1000000000000001</v>
      </c>
      <c r="AR61" s="326">
        <v>9.9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3380161</v>
      </c>
      <c r="AN62" s="330">
        <v>17208</v>
      </c>
      <c r="AO62" s="331">
        <v>11.9</v>
      </c>
      <c r="AP62" s="332">
        <v>32144</v>
      </c>
      <c r="AQ62" s="333">
        <v>1.1000000000000001</v>
      </c>
      <c r="AR62" s="334">
        <v>10.8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RHlYqpsujQhctw34BDFKHryR8opq9ou2zzzEVmipvCgkCh/d9+exqviNkpDiNniq4Vy2JhZIG6yVqV4ABu0D5g==" saltValue="s/vXaIEMTQjdgx+ojm+U2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2" zoomScale="90" zoomScaleNormal="90" zoomScaleSheetLayoutView="55" workbookViewId="0">
      <selection activeCell="AF100" sqref="AF100"/>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0D9VEWs/58UNtphPlLr/+nF6Xd/Xww4/SaVZ2Umr87/RAF471xxkMWPH+Qg47VFaVN0OoFq9aJ4UotiHgS/VsQ==" saltValue="WhhFKV+yIaCXCc93L6hH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4" zoomScaleNormal="100" zoomScaleSheetLayoutView="55" workbookViewId="0">
      <selection activeCell="AE101" sqref="AE101"/>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1YPBpl26aMz8hUsk8GHLmzB0occy9FElDqyw6LnceT4jL20LChyaB1VC8JExt1l2X0Oiyri2hEk+BkNuHRAkzw==" saltValue="BDGUd5pnL/+7uYo57vjsn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38" zoomScale="90" zoomScaleNormal="9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20.059999999999999</v>
      </c>
      <c r="G47" s="12">
        <v>19.98</v>
      </c>
      <c r="H47" s="12">
        <v>24.53</v>
      </c>
      <c r="I47" s="12">
        <v>24.53</v>
      </c>
      <c r="J47" s="13">
        <v>24.18</v>
      </c>
    </row>
    <row r="48" spans="2:10" ht="57.75" customHeight="1" x14ac:dyDescent="0.2">
      <c r="B48" s="14"/>
      <c r="C48" s="1141" t="s">
        <v>4</v>
      </c>
      <c r="D48" s="1141"/>
      <c r="E48" s="1142"/>
      <c r="F48" s="15">
        <v>1.53</v>
      </c>
      <c r="G48" s="16">
        <v>7.44</v>
      </c>
      <c r="H48" s="16">
        <v>2.38</v>
      </c>
      <c r="I48" s="16">
        <v>0.56000000000000005</v>
      </c>
      <c r="J48" s="17">
        <v>1.27</v>
      </c>
    </row>
    <row r="49" spans="2:10" ht="57.75" customHeight="1" thickBot="1" x14ac:dyDescent="0.25">
      <c r="B49" s="18"/>
      <c r="C49" s="1143" t="s">
        <v>5</v>
      </c>
      <c r="D49" s="1143"/>
      <c r="E49" s="1144"/>
      <c r="F49" s="19" t="s">
        <v>531</v>
      </c>
      <c r="G49" s="20">
        <v>5.98</v>
      </c>
      <c r="H49" s="20" t="s">
        <v>532</v>
      </c>
      <c r="I49" s="20" t="s">
        <v>533</v>
      </c>
      <c r="J49" s="21">
        <v>0.75</v>
      </c>
    </row>
    <row r="50" spans="2:10" ht="13" x14ac:dyDescent="0.2"/>
  </sheetData>
  <sheetProtection algorithmName="SHA-512" hashValue="4k93LBN1cx+Ds7H03I7pb/3r8jInipt3DkuM0/0R/V7StkWktUBHLDqG8CN+/w7thhpv/Dis5YNnlK76Bpw0vg==" saltValue="kn/fu+1shsrQEm7QWx0x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