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DFD88869-B9A8-4DE3-B477-932FE9FE312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BE35" i="10"/>
  <c r="BW34" i="10"/>
  <c r="BE34" i="10"/>
  <c r="C34" i="10"/>
  <c r="C35" i="10" s="1"/>
  <c r="BW35" i="10" l="1"/>
  <c r="BW36" i="10" s="1"/>
  <c r="BW37" i="10" s="1"/>
  <c r="BW38" i="10" s="1"/>
  <c r="BW39" i="10" s="1"/>
  <c r="BW40" i="10" s="1"/>
  <c r="BW41" i="10" s="1"/>
  <c r="BW42" i="10" s="1"/>
  <c r="BW43" i="10" s="1"/>
  <c r="U34" i="10"/>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<sst xmlns="http://schemas.openxmlformats.org/spreadsheetml/2006/main" count="1142" uniqueCount="572">
  <si>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</si>
  <si>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</si>
  <si>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</si>
  <si>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</si>
  <si>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</si>
  <si>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</si>
  <si>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</si>
  <si>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</si>
  <si>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</si>
  <si>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</si>
  <si>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</si>
  <si>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</si>
  <si>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</si>
  <si>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</si>
  <si>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</si>
  <si>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</si>
  <si>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</si>
  <si>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</si>
  <si>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</si>
  <si>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</si>
  <si>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</si>
  <si>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</si>
  <si>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</si>
  <si>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</si>
  <si>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</si>
  <si>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</si>
  <si>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</si>
  <si>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</si>
  <si>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</si>
  <si>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</si>
  <si>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</si>
  <si>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</si>
  <si>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</si>
  <si>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</si>
  <si>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</si>
  <si>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</si>
  <si>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</si>
  <si>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</si>
  <si>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</si>
  <si>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</si>
  <si>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</si>
  <si>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</si>
  <si>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</si>
  <si>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</si>
  <si>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</si>
  <si>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</si>
  <si>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</si>
  <si>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</si>
  <si>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</si>
  <si>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</si>
  <si>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</si>
  <si>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</si>
  <si>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</si>
  <si>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</si>
  <si>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</si>
  <si>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</si>
  <si>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</si>
  <si>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</si>
  <si>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</si>
  <si>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</si>
  <si>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</si>
  <si>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</si>
  <si>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</si>
  <si>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</si>
  <si>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</si>
  <si>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</si>
  <si>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</si>
  <si>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</si>
  <si>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</si>
  <si>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</si>
  <si>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</si>
  <si>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</si>
  <si>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</si>
  <si>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</si>
  <si>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</si>
  <si>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</si>
  <si>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</si>
  <si>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</si>
  <si>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</si>
  <si>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</si>
  <si>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</si>
  <si>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</si>
  <si>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</si>
  <si>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</si>
  <si>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</si>
  <si>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</si>
  <si>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</si>
  <si>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</si>
  <si>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</si>
  <si>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</si>
  <si>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</si>
  <si>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</si>
  <si>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</si>
  <si>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</si>
  <si>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</si>
  <si>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</si>
  <si>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</si>
  <si>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</si>
  <si>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</si>
  <si>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</si>
  <si>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</si>
  <si>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</si>
  <si>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</si>
  <si>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</si>
  <si>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</si>
  <si>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</si>
  <si>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</si>
  <si>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</si>
  <si>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</si>
  <si>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</si>
  <si>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</si>
  <si>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</si>
  <si>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</si>
  <si>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</si>
  <si>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</si>
  <si>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</si>
  <si>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</si>
  <si>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</si>
  <si>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</si>
  <si>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</si>
  <si>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</si>
  <si>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</si>
  <si>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</si>
  <si>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</si>
  <si>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</si>
  <si>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</si>
  <si>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</si>
  <si>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</si>
  <si>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</si>
  <si>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</si>
  <si>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</si>
  <si>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</si>
  <si>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</si>
  <si>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</si>
  <si>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</si>
  <si>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</si>
  <si>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</si>
  <si>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</si>
  <si>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</si>
  <si>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</si>
  <si>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</si>
  <si>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</si>
  <si>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</si>
  <si>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</si>
  <si>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</si>
  <si>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</si>
  <si>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</si>
  <si>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</si>
  <si>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</si>
  <si>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</si>
  <si>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</si>
  <si>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</si>
  <si>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</si>
  <si>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</si>
  <si>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</si>
  <si>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</si>
  <si>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</si>
  <si>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</si>
  <si>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</si>
  <si>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</si>
  <si>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</si>
  <si>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</si>
  <si>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</si>
  <si>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</si>
  <si>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</si>
  <si>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</si>
  <si>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</si>
  <si>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</si>
  <si>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</si>
  <si>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</si>
  <si>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</si>
  <si>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</si>
  <si>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</si>
  <si>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</si>
  <si>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</si>
  <si>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</si>
  <si>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</si>
  <si>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</si>
  <si>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</si>
  <si>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</si>
  <si>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</si>
  <si>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</si>
  <si>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</si>
  <si>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</si>
  <si>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</si>
  <si>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</si>
  <si>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</si>
  <si>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</si>
  <si>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</si>
  <si>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</si>
  <si>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</si>
  <si>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</si>
  <si>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</si>
  <si>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</si>
  <si>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</si>
  <si>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</si>
  <si>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</si>
  <si>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</si>
  <si>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</si>
  <si>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</si>
  <si>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</si>
  <si>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</si>
  <si>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</si>
  <si>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三重県松阪市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</si>
  <si>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</si>
  <si>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</si>
  <si>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</si>
  <si>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</si>
  <si>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</si>
  <si>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</si>
  <si>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</si>
  <si>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</si>
  <si>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</si>
  <si>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</si>
  <si>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</si>
  <si>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</si>
  <si>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</si>
  <si>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</si>
  <si>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</si>
  <si>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</si>
  <si>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</si>
  <si>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</si>
  <si>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</si>
  <si>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</si>
  <si>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</si>
  <si>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</si>
  <si>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</si>
  <si>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</si>
  <si>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</si>
  <si>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</si>
  <si>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</si>
  <si>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</si>
  <si>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</si>
  <si>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</si>
  <si>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</si>
  <si>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</si>
  <si>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</si>
  <si>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</si>
  <si>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</si>
  <si>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</si>
  <si>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</si>
  <si>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</si>
  <si>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</si>
  <si>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</si>
  <si>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</si>
  <si>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</si>
  <si>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</si>
  <si>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</si>
  <si>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</si>
  <si>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</si>
  <si>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</si>
  <si>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</si>
  <si>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</si>
  <si>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</si>
  <si>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</si>
  <si>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</si>
  <si>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</si>
  <si>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</si>
  <si>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</si>
  <si>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</si>
  <si>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</si>
  <si>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</si>
  <si>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</si>
  <si>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</si>
  <si>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</si>
  <si>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</si>
  <si>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</si>
  <si>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</si>
  <si>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</si>
  <si>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</si>
  <si>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</si>
  <si>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</si>
  <si>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</si>
  <si>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</si>
  <si>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</si>
  <si>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</si>
  <si>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</si>
  <si>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</si>
  <si>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</si>
  <si>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</si>
  <si>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</si>
  <si>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</si>
  <si>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</si>
  <si>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</si>
  <si>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</si>
  <si>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</si>
  <si>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</si>
  <si>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</si>
  <si>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</si>
  <si>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</si>
  <si>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</si>
  <si>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</si>
  <si>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</si>
  <si>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</si>
  <si>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</si>
  <si>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</si>
  <si>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</si>
  <si>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</si>
  <si>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</si>
  <si>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</si>
  <si>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</si>
  <si>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</si>
  <si>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</si>
  <si>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</si>
  <si>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</si>
  <si>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</si>
  <si>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</si>
  <si>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</si>
  <si>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</si>
  <si>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</si>
  <si>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</si>
  <si>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</si>
  <si>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</si>
  <si>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</si>
  <si>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</si>
  <si>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</si>
  <si>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</si>
  <si>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</si>
  <si>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</si>
  <si>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</si>
  <si>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</si>
  <si>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</si>
  <si>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</si>
  <si>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</si>
  <si>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</si>
  <si>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</si>
  <si>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</si>
  <si>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</si>
  <si>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</si>
  <si>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</si>
  <si>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</si>
  <si>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</si>
  <si>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</si>
  <si>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</si>
  <si>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</si>
  <si>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</si>
  <si>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</si>
  <si>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</si>
  <si>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</si>
  <si>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</si>
  <si>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</si>
  <si>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</si>
  <si>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</si>
  <si>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</si>
  <si>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</si>
  <si>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</si>
  <si>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</si>
  <si>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</si>
  <si>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</si>
  <si>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</si>
  <si>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</si>
  <si>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</si>
  <si>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</si>
  <si>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</si>
  <si>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三重県松阪市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</si>
  <si>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</si>
  <si>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</si>
  <si>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</si>
  <si>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</si>
  <si>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</si>
  <si>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</si>
  <si>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</si>
  <si>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</si>
  <si>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</si>
  <si>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</si>
  <si>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</si>
  <si>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</si>
  <si>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</si>
  <si>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</si>
  <si>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</si>
  <si>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</si>
  <si>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</si>
  <si>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</si>
  <si>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</si>
  <si>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</si>
  <si>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</si>
  <si>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</si>
  <si>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</si>
  <si>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</si>
  <si>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</si>
  <si>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</si>
  <si>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</si>
  <si>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</si>
  <si>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</si>
  <si>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</si>
  <si>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</si>
  <si>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</si>
  <si>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</si>
  <si>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</si>
  <si>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</si>
  <si>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</si>
  <si>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</si>
  <si>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</si>
  <si>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</si>
  <si>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</si>
  <si>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</si>
  <si>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松阪市民病院事業会計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</si>
  <si>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</si>
  <si>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</si>
  <si>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</si>
  <si>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</si>
  <si>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</si>
  <si>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</si>
  <si>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</si>
  <si>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</si>
  <si>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</si>
  <si>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</si>
  <si>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</si>
  <si>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</si>
  <si>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</si>
  <si>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</si>
  <si>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</si>
  <si>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</si>
  <si>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</si>
  <si>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</si>
  <si>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</si>
  <si>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</si>
  <si>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</si>
  <si>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</si>
  <si>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</si>
  <si>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</si>
  <si>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</si>
  <si>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</si>
  <si>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</si>
  <si>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</si>
  <si>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</si>
  <si>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</si>
  <si>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</si>
  <si>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</si>
  <si>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</si>
  <si>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</si>
  <si>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</si>
  <si>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</si>
  <si>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</si>
  <si>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</si>
  <si>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</si>
  <si>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</si>
  <si>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</si>
  <si>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</si>
  <si>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</si>
  <si>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</si>
  <si>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</si>
  <si>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</si>
  <si>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</si>
  <si>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</si>
  <si>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</si>
  <si>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</si>
  <si>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</si>
  <si>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</si>
  <si>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</si>
  <si>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</si>
  <si>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</si>
  <si>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</si>
  <si>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</si>
  <si>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</si>
  <si>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</si>
  <si>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</si>
  <si>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</si>
  <si>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</si>
  <si>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</si>
  <si>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</si>
  <si>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</si>
  <si>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</si>
  <si>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</si>
  <si>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</si>
  <si>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</si>
  <si>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</si>
  <si>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</si>
  <si>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</si>
  <si>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</si>
  <si>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</si>
  <si>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</si>
  <si>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</si>
  <si>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</si>
  <si>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</si>
  <si>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</si>
  <si>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</si>
  <si>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</si>
  <si>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</si>
  <si>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</si>
  <si>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</si>
  <si>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</si>
  <si>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</si>
  <si>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</si>
  <si>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</si>
  <si>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</si>
  <si>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</si>
  <si>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</si>
  <si>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</si>
  <si>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</si>
  <si>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</si>
  <si>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</si>
  <si>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</si>
  <si>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</si>
  <si>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</si>
  <si>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</si>
  <si>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</si>
  <si>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</si>
  <si>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</si>
  <si>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</si>
  <si>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</si>
  <si>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</si>
  <si>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</si>
  <si>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</si>
  <si>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</si>
  <si>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</si>
  <si>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</si>
  <si>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</si>
  <si>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</si>
  <si>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</si>
  <si>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</si>
  <si>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</si>
  <si>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</si>
  <si>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</si>
  <si>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</si>
  <si>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</si>
  <si>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</si>
  <si>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</si>
  <si>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</si>
  <si>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</si>
  <si>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</si>
  <si>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</si>
  <si>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</si>
  <si>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</si>
  <si>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</si>
  <si>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</si>
  <si>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</si>
  <si>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</si>
  <si>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</si>
  <si>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</si>
  <si>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</si>
  <si>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</si>
  <si>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松阪市民病院事業会計</t>
  </si>
  <si>
    <t>水道事業会計</t>
  </si>
  <si>
    <t>一般会計</t>
  </si>
  <si>
    <t>競輪事業特別会計</t>
  </si>
  <si>
    <t>下水道事業会計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</si>
  <si>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</si>
  <si>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</si>
  <si>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</si>
  <si>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</si>
  <si>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</si>
  <si>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</si>
  <si>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</si>
  <si>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</si>
  <si>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</si>
  <si>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</si>
  <si>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</si>
  <si>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松阪市勤労者サービスセンター</t>
    <rPh sb="0" eb="3">
      <t>マツサカシ</t>
    </rPh>
    <rPh sb="3" eb="6">
      <t>キンロウシャ</t>
    </rPh>
    <phoneticPr fontId="38"/>
  </si>
  <si>
    <t>松阪スポーツ振興研修センター</t>
    <rPh sb="0" eb="2">
      <t>マツサカ</t>
    </rPh>
    <rPh sb="6" eb="8">
      <t>シンコウ</t>
    </rPh>
    <rPh sb="8" eb="10">
      <t>ケンシュウ</t>
    </rPh>
    <phoneticPr fontId="38"/>
  </si>
  <si>
    <t>松阪土地開発公社</t>
    <rPh sb="0" eb="2">
      <t>マツサカ</t>
    </rPh>
    <rPh sb="2" eb="4">
      <t>トチ</t>
    </rPh>
    <rPh sb="4" eb="6">
      <t>カイハツ</t>
    </rPh>
    <rPh sb="6" eb="8">
      <t>コウシャ</t>
    </rPh>
    <phoneticPr fontId="38"/>
  </si>
  <si>
    <t>飯高駅</t>
    <rPh sb="0" eb="2">
      <t>イイタカ</t>
    </rPh>
    <rPh sb="2" eb="3">
      <t>エキ</t>
    </rPh>
    <phoneticPr fontId="38"/>
  </si>
  <si>
    <t>松阪新電力</t>
    <rPh sb="0" eb="2">
      <t>マツサカ</t>
    </rPh>
    <rPh sb="2" eb="3">
      <t>シン</t>
    </rPh>
    <rPh sb="3" eb="5">
      <t>デンリョク</t>
    </rPh>
    <phoneticPr fontId="38"/>
  </si>
  <si>
    <t>三重県多気郡多気町松阪市学校組合</t>
    <rPh sb="0" eb="3">
      <t>ミエケン</t>
    </rPh>
    <rPh sb="3" eb="6">
      <t>タキグン</t>
    </rPh>
    <rPh sb="6" eb="9">
      <t>タキチョウ</t>
    </rPh>
    <rPh sb="9" eb="12">
      <t>マツサカシ</t>
    </rPh>
    <rPh sb="12" eb="14">
      <t>ガッコウ</t>
    </rPh>
    <rPh sb="14" eb="16">
      <t>クミアイ</t>
    </rPh>
    <phoneticPr fontId="38"/>
  </si>
  <si>
    <t>松阪地区広域衛生組合</t>
    <rPh sb="0" eb="2">
      <t>マツサカ</t>
    </rPh>
    <rPh sb="2" eb="4">
      <t>チク</t>
    </rPh>
    <rPh sb="4" eb="6">
      <t>コウイキ</t>
    </rPh>
    <rPh sb="6" eb="8">
      <t>エイセイ</t>
    </rPh>
    <rPh sb="8" eb="10">
      <t>クミアイ</t>
    </rPh>
    <phoneticPr fontId="38"/>
  </si>
  <si>
    <t>松阪地区広域消防組合</t>
    <rPh sb="0" eb="2">
      <t>マツサカ</t>
    </rPh>
    <rPh sb="2" eb="4">
      <t>チク</t>
    </rPh>
    <rPh sb="4" eb="6">
      <t>コウイキ</t>
    </rPh>
    <rPh sb="6" eb="8">
      <t>ショウボウ</t>
    </rPh>
    <rPh sb="8" eb="10">
      <t>クミアイ</t>
    </rPh>
    <phoneticPr fontId="38"/>
  </si>
  <si>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38"/>
  </si>
  <si>
    <t>三重県市町総合事務組合  共同研修特別会計</t>
    <rPh sb="13" eb="15">
      <t>キョウドウ</t>
    </rPh>
    <rPh sb="15" eb="17">
      <t>ケンシュウ</t>
    </rPh>
    <rPh sb="17" eb="19">
      <t>トクベツ</t>
    </rPh>
    <rPh sb="19" eb="21">
      <t>カイケイ</t>
    </rPh>
    <phoneticPr fontId="38"/>
  </si>
  <si>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38"/>
  </si>
  <si>
    <t>三重県市町総合事務組合　物品特別会計</t>
    <rPh sb="12" eb="14">
      <t>ブッピン</t>
    </rPh>
    <rPh sb="14" eb="16">
      <t>トクベツ</t>
    </rPh>
    <rPh sb="16" eb="18">
      <t>カイケイ</t>
    </rPh>
    <phoneticPr fontId="38"/>
  </si>
  <si>
    <t>三重県市町総合事務組合  退職手当特別会計</t>
    <rPh sb="13" eb="15">
      <t>タイショク</t>
    </rPh>
    <rPh sb="15" eb="17">
      <t>テアテ</t>
    </rPh>
    <rPh sb="17" eb="19">
      <t>トクベツ</t>
    </rPh>
    <rPh sb="19" eb="21">
      <t>カイケイ</t>
    </rPh>
    <phoneticPr fontId="38"/>
  </si>
  <si>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38"/>
  </si>
  <si>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38"/>
  </si>
  <si>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38"/>
  </si>
  <si>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8"/>
  </si>
  <si>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8"/>
  </si>
  <si>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</si>
  <si>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未来投資基金</t>
    <rPh sb="0" eb="2">
      <t>ミライ</t>
    </rPh>
    <rPh sb="2" eb="6">
      <t>トウシキキン</t>
    </rPh>
    <phoneticPr fontId="5"/>
  </si>
  <si>
    <t>公共施設マネジメント基金</t>
    <rPh sb="0" eb="4">
      <t>コウキョウシセツ</t>
    </rPh>
    <rPh sb="10" eb="12">
      <t>キキン</t>
    </rPh>
    <phoneticPr fontId="5"/>
  </si>
  <si>
    <t>ふるさと応援基金</t>
    <rPh sb="4" eb="6">
      <t>オウエン</t>
    </rPh>
    <rPh sb="6" eb="8">
      <t>キキン</t>
    </rPh>
    <phoneticPr fontId="2"/>
  </si>
  <si>
    <t>みえ松阪マラソン応援基金</t>
    <rPh sb="2" eb="4">
      <t>マツサカ</t>
    </rPh>
    <rPh sb="8" eb="10">
      <t>オウエン</t>
    </rPh>
    <rPh sb="10" eb="12">
      <t>キキン</t>
    </rPh>
    <phoneticPr fontId="2"/>
  </si>
  <si>
    <t>過疎地域持続的発展基金</t>
    <rPh sb="0" eb="4">
      <t>カソチイキ</t>
    </rPh>
    <rPh sb="4" eb="6">
      <t>ジゾク</t>
    </rPh>
    <rPh sb="6" eb="7">
      <t>テキ</t>
    </rPh>
    <rPh sb="7" eb="9">
      <t>ハッテン</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</si>
</sst>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 fillId="0" borderId="0" xfId="13" applyProtection="1">
      <alignment vertical="center"/>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6165-405E-8CA3-6D3D35D004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34465</c:v>
                </c:pt>
                <c:pt idx="1">
                  <c:v>31066</c:v>
                </c:pt>
                <c:pt idx="2">
                  <c:v>39538</c:v>
                </c:pt>
                <c:pt idx="3">
                  <c:v>38454</c:v>
                </c:pt>
                <c:pt idx="4">
                  <c:v>33324</c:v>
                </c:pt>
              </c:numCache>
            </c:numRef>
          </c:val>
          <c:smooth val="0"/>
          <c:extLst>
            <c:ext xmlns:c16="http://schemas.microsoft.com/office/drawing/2014/chart" uri="{C3380CC4-5D6E-409C-BE32-E72D297353CC}">
              <c16:uniqueId val="{00000001-6165-405E-8CA3-6D3D35D004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6.21</c:v>
                </c:pt>
                <c:pt idx="1">
                  <c:v>4.75</c:v>
                </c:pt>
                <c:pt idx="2">
                  <c:v>8.3800000000000008</c:v>
                </c:pt>
                <c:pt idx="3">
                  <c:v>5.78</c:v>
                </c:pt>
                <c:pt idx="4">
                  <c:v>7.55</c:v>
                </c:pt>
              </c:numCache>
            </c:numRef>
          </c:val>
          <c:extLst>
            <c:ext xmlns:c16="http://schemas.microsoft.com/office/drawing/2014/chart" uri="{C3380CC4-5D6E-409C-BE32-E72D297353CC}">
              <c16:uniqueId val="{00000000-6ED5-4E84-97DB-BAEECE3CEF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17.89</c:v>
                </c:pt>
                <c:pt idx="1">
                  <c:v>26.46</c:v>
                </c:pt>
                <c:pt idx="2">
                  <c:v>28.19</c:v>
                </c:pt>
                <c:pt idx="3">
                  <c:v>32.11</c:v>
                </c:pt>
                <c:pt idx="4">
                  <c:v>33.049999999999997</c:v>
                </c:pt>
              </c:numCache>
            </c:numRef>
          </c:val>
          <c:extLst>
            <c:ext xmlns:c16="http://schemas.microsoft.com/office/drawing/2014/chart" uri="{C3380CC4-5D6E-409C-BE32-E72D297353CC}">
              <c16:uniqueId val="{00000001-6ED5-4E84-97DB-BAEECE3CEF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6.31</c:v>
                </c:pt>
                <c:pt idx="2">
                  <c:v>4.28</c:v>
                </c:pt>
                <c:pt idx="3">
                  <c:v>1.65</c:v>
                </c:pt>
                <c:pt idx="4">
                  <c:v>3.57</c:v>
                </c:pt>
              </c:numCache>
            </c:numRef>
          </c:val>
          <c:smooth val="0"/>
          <c:extLst>
            <c:ext xmlns:c16="http://schemas.microsoft.com/office/drawing/2014/chart" uri="{C3380CC4-5D6E-409C-BE32-E72D297353CC}">
              <c16:uniqueId val="{00000002-6ED5-4E84-97DB-BAEECE3CEF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1.67</c:v>
                </c:pt>
                <c:pt idx="2">
                  <c:v>#N/A</c:v>
                </c:pt>
                <c:pt idx="3">
                  <c:v>1.96</c:v>
                </c:pt>
                <c:pt idx="4">
                  <c:v>#N/A</c:v>
                </c:pt>
                <c:pt idx="5">
                  <c:v>2.02</c:v>
                </c:pt>
                <c:pt idx="6">
                  <c:v>#N/A</c:v>
                </c:pt>
                <c:pt idx="7">
                  <c:v>0</c:v>
                </c:pt>
                <c:pt idx="8">
                  <c:v>#N/A</c:v>
                </c:pt>
                <c:pt idx="9">
                  <c:v>0</c:v>
                </c:pt>
              </c:numCache>
            </c:numRef>
          </c:val>
          <c:extLst>
            <c:ext xmlns:c16="http://schemas.microsoft.com/office/drawing/2014/chart" uri="{C3380CC4-5D6E-409C-BE32-E72D297353CC}">
              <c16:uniqueId val="{00000000-FEDF-4836-8468-844E2B3880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DF-4836-8468-844E2B3880C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0.1</c:v>
                </c:pt>
                <c:pt idx="4">
                  <c:v>#N/A</c:v>
                </c:pt>
                <c:pt idx="5">
                  <c:v>0.1</c:v>
                </c:pt>
                <c:pt idx="6">
                  <c:v>#N/A</c:v>
                </c:pt>
                <c:pt idx="7">
                  <c:v>0.1</c:v>
                </c:pt>
                <c:pt idx="8">
                  <c:v>#N/A</c:v>
                </c:pt>
                <c:pt idx="9">
                  <c:v>0.11</c:v>
                </c:pt>
              </c:numCache>
            </c:numRef>
          </c:val>
          <c:extLst>
            <c:ext xmlns:c16="http://schemas.microsoft.com/office/drawing/2014/chart" uri="{C3380CC4-5D6E-409C-BE32-E72D297353CC}">
              <c16:uniqueId val="{00000002-FEDF-4836-8468-844E2B3880C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2.0699999999999998</c:v>
                </c:pt>
                <c:pt idx="2">
                  <c:v>#N/A</c:v>
                </c:pt>
                <c:pt idx="3">
                  <c:v>1.03</c:v>
                </c:pt>
                <c:pt idx="4">
                  <c:v>#N/A</c:v>
                </c:pt>
                <c:pt idx="5">
                  <c:v>1.51</c:v>
                </c:pt>
                <c:pt idx="6">
                  <c:v>#N/A</c:v>
                </c:pt>
                <c:pt idx="7">
                  <c:v>1.26</c:v>
                </c:pt>
                <c:pt idx="8">
                  <c:v>#N/A</c:v>
                </c:pt>
                <c:pt idx="9">
                  <c:v>1.06</c:v>
                </c:pt>
              </c:numCache>
            </c:numRef>
          </c:val>
          <c:extLst>
            <c:ext xmlns:c16="http://schemas.microsoft.com/office/drawing/2014/chart" uri="{C3380CC4-5D6E-409C-BE32-E72D297353CC}">
              <c16:uniqueId val="{00000003-FEDF-4836-8468-844E2B3880C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0.81</c:v>
                </c:pt>
                <c:pt idx="2">
                  <c:v>#N/A</c:v>
                </c:pt>
                <c:pt idx="3">
                  <c:v>1.23</c:v>
                </c:pt>
                <c:pt idx="4">
                  <c:v>#N/A</c:v>
                </c:pt>
                <c:pt idx="5">
                  <c:v>1.57</c:v>
                </c:pt>
                <c:pt idx="6">
                  <c:v>#N/A</c:v>
                </c:pt>
                <c:pt idx="7">
                  <c:v>1.57</c:v>
                </c:pt>
                <c:pt idx="8">
                  <c:v>#N/A</c:v>
                </c:pt>
                <c:pt idx="9">
                  <c:v>1.34</c:v>
                </c:pt>
              </c:numCache>
            </c:numRef>
          </c:val>
          <c:extLst>
            <c:ext xmlns:c16="http://schemas.microsoft.com/office/drawing/2014/chart" uri="{C3380CC4-5D6E-409C-BE32-E72D297353CC}">
              <c16:uniqueId val="{00000004-FEDF-4836-8468-844E2B3880C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2.0699999999999998</c:v>
                </c:pt>
                <c:pt idx="8">
                  <c:v>#N/A</c:v>
                </c:pt>
                <c:pt idx="9">
                  <c:v>2.23</c:v>
                </c:pt>
              </c:numCache>
            </c:numRef>
          </c:val>
          <c:extLst>
            <c:ext xmlns:c16="http://schemas.microsoft.com/office/drawing/2014/chart" uri="{C3380CC4-5D6E-409C-BE32-E72D297353CC}">
              <c16:uniqueId val="{00000005-FEDF-4836-8468-844E2B3880CB}"/>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2.52</c:v>
                </c:pt>
                <c:pt idx="2">
                  <c:v>#N/A</c:v>
                </c:pt>
                <c:pt idx="3">
                  <c:v>2.9</c:v>
                </c:pt>
                <c:pt idx="4">
                  <c:v>#N/A</c:v>
                </c:pt>
                <c:pt idx="5">
                  <c:v>2.64</c:v>
                </c:pt>
                <c:pt idx="6">
                  <c:v>#N/A</c:v>
                </c:pt>
                <c:pt idx="7">
                  <c:v>4.17</c:v>
                </c:pt>
                <c:pt idx="8">
                  <c:v>#N/A</c:v>
                </c:pt>
                <c:pt idx="9">
                  <c:v>4.91</c:v>
                </c:pt>
              </c:numCache>
            </c:numRef>
          </c:val>
          <c:extLst>
            <c:ext xmlns:c16="http://schemas.microsoft.com/office/drawing/2014/chart" uri="{C3380CC4-5D6E-409C-BE32-E72D297353CC}">
              <c16:uniqueId val="{00000006-FEDF-4836-8468-844E2B3880C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6.19</c:v>
                </c:pt>
                <c:pt idx="2">
                  <c:v>#N/A</c:v>
                </c:pt>
                <c:pt idx="3">
                  <c:v>4.74</c:v>
                </c:pt>
                <c:pt idx="4">
                  <c:v>#N/A</c:v>
                </c:pt>
                <c:pt idx="5">
                  <c:v>8.3800000000000008</c:v>
                </c:pt>
                <c:pt idx="6">
                  <c:v>#N/A</c:v>
                </c:pt>
                <c:pt idx="7">
                  <c:v>5.78</c:v>
                </c:pt>
                <c:pt idx="8">
                  <c:v>#N/A</c:v>
                </c:pt>
                <c:pt idx="9">
                  <c:v>7.55</c:v>
                </c:pt>
              </c:numCache>
            </c:numRef>
          </c:val>
          <c:extLst>
            <c:ext xmlns:c16="http://schemas.microsoft.com/office/drawing/2014/chart" uri="{C3380CC4-5D6E-409C-BE32-E72D297353CC}">
              <c16:uniqueId val="{00000007-FEDF-4836-8468-844E2B3880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9.0399999999999991</c:v>
                </c:pt>
                <c:pt idx="2">
                  <c:v>#N/A</c:v>
                </c:pt>
                <c:pt idx="3">
                  <c:v>9.98</c:v>
                </c:pt>
                <c:pt idx="4">
                  <c:v>#N/A</c:v>
                </c:pt>
                <c:pt idx="5">
                  <c:v>10.37</c:v>
                </c:pt>
                <c:pt idx="6">
                  <c:v>#N/A</c:v>
                </c:pt>
                <c:pt idx="7">
                  <c:v>10.26</c:v>
                </c:pt>
                <c:pt idx="8">
                  <c:v>#N/A</c:v>
                </c:pt>
                <c:pt idx="9">
                  <c:v>9.8000000000000007</c:v>
                </c:pt>
              </c:numCache>
            </c:numRef>
          </c:val>
          <c:extLst>
            <c:ext xmlns:c16="http://schemas.microsoft.com/office/drawing/2014/chart" uri="{C3380CC4-5D6E-409C-BE32-E72D297353CC}">
              <c16:uniqueId val="{00000008-FEDF-4836-8468-844E2B3880CB}"/>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8.56</c:v>
                </c:pt>
                <c:pt idx="2">
                  <c:v>#N/A</c:v>
                </c:pt>
                <c:pt idx="3">
                  <c:v>11.91</c:v>
                </c:pt>
                <c:pt idx="4">
                  <c:v>#N/A</c:v>
                </c:pt>
                <c:pt idx="5">
                  <c:v>15.5</c:v>
                </c:pt>
                <c:pt idx="6">
                  <c:v>#N/A</c:v>
                </c:pt>
                <c:pt idx="7">
                  <c:v>15.68</c:v>
                </c:pt>
                <c:pt idx="8">
                  <c:v>#N/A</c:v>
                </c:pt>
                <c:pt idx="9">
                  <c:v>13.73</c:v>
                </c:pt>
              </c:numCache>
            </c:numRef>
          </c:val>
          <c:extLst>
            <c:ext xmlns:c16="http://schemas.microsoft.com/office/drawing/2014/chart" uri="{C3380CC4-5D6E-409C-BE32-E72D297353CC}">
              <c16:uniqueId val="{00000009-FEDF-4836-8468-844E2B3880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10831</c:v>
                </c:pt>
                <c:pt idx="5">
                  <c:v>8242</c:v>
                </c:pt>
                <c:pt idx="8">
                  <c:v>7362</c:v>
                </c:pt>
                <c:pt idx="11">
                  <c:v>7477</c:v>
                </c:pt>
                <c:pt idx="14">
                  <c:v>7613</c:v>
                </c:pt>
              </c:numCache>
            </c:numRef>
          </c:val>
          <c:extLst>
            <c:ext xmlns:c16="http://schemas.microsoft.com/office/drawing/2014/chart" uri="{C3380CC4-5D6E-409C-BE32-E72D297353CC}">
              <c16:uniqueId val="{00000000-DED7-4C30-B50E-22D5AF5346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D7-4C30-B50E-22D5AF5346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D7-4C30-B50E-22D5AF5346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92</c:v>
                </c:pt>
                <c:pt idx="6">
                  <c:v>92</c:v>
                </c:pt>
                <c:pt idx="9">
                  <c:v>119</c:v>
                </c:pt>
                <c:pt idx="12">
                  <c:v>92</c:v>
                </c:pt>
              </c:numCache>
            </c:numRef>
          </c:val>
          <c:extLst>
            <c:ext xmlns:c16="http://schemas.microsoft.com/office/drawing/2014/chart" uri="{C3380CC4-5D6E-409C-BE32-E72D297353CC}">
              <c16:uniqueId val="{00000003-DED7-4C30-B50E-22D5AF5346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2621</c:v>
                </c:pt>
                <c:pt idx="3">
                  <c:v>2728</c:v>
                </c:pt>
                <c:pt idx="6">
                  <c:v>2668</c:v>
                </c:pt>
                <c:pt idx="9">
                  <c:v>3078</c:v>
                </c:pt>
                <c:pt idx="12">
                  <c:v>2974</c:v>
                </c:pt>
              </c:numCache>
            </c:numRef>
          </c:val>
          <c:extLst>
            <c:ext xmlns:c16="http://schemas.microsoft.com/office/drawing/2014/chart" uri="{C3380CC4-5D6E-409C-BE32-E72D297353CC}">
              <c16:uniqueId val="{00000004-DED7-4C30-B50E-22D5AF5346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D7-4C30-B50E-22D5AF5346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D7-4C30-B50E-22D5AF5346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9569</c:v>
                </c:pt>
                <c:pt idx="3">
                  <c:v>5917</c:v>
                </c:pt>
                <c:pt idx="6">
                  <c:v>4780</c:v>
                </c:pt>
                <c:pt idx="9">
                  <c:v>5197</c:v>
                </c:pt>
                <c:pt idx="12">
                  <c:v>5519</c:v>
                </c:pt>
              </c:numCache>
            </c:numRef>
          </c:val>
          <c:extLst>
            <c:ext xmlns:c16="http://schemas.microsoft.com/office/drawing/2014/chart" uri="{C3380CC4-5D6E-409C-BE32-E72D297353CC}">
              <c16:uniqueId val="{00000007-DED7-4C30-B50E-22D5AF5346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1443</c:v>
                </c:pt>
                <c:pt idx="2">
                  <c:v>#N/A</c:v>
                </c:pt>
                <c:pt idx="3">
                  <c:v>#N/A</c:v>
                </c:pt>
                <c:pt idx="4">
                  <c:v>495</c:v>
                </c:pt>
                <c:pt idx="5">
                  <c:v>#N/A</c:v>
                </c:pt>
                <c:pt idx="6">
                  <c:v>#N/A</c:v>
                </c:pt>
                <c:pt idx="7">
                  <c:v>178</c:v>
                </c:pt>
                <c:pt idx="8">
                  <c:v>#N/A</c:v>
                </c:pt>
                <c:pt idx="9">
                  <c:v>#N/A</c:v>
                </c:pt>
                <c:pt idx="10">
                  <c:v>917</c:v>
                </c:pt>
                <c:pt idx="11">
                  <c:v>#N/A</c:v>
                </c:pt>
                <c:pt idx="12">
                  <c:v>#N/A</c:v>
                </c:pt>
                <c:pt idx="13">
                  <c:v>972</c:v>
                </c:pt>
                <c:pt idx="14">
                  <c:v>#N/A</c:v>
                </c:pt>
              </c:numCache>
            </c:numRef>
          </c:val>
          <c:smooth val="0"/>
          <c:extLst>
            <c:ext xmlns:c16="http://schemas.microsoft.com/office/drawing/2014/chart" uri="{C3380CC4-5D6E-409C-BE32-E72D297353CC}">
              <c16:uniqueId val="{00000008-DED7-4C30-B50E-22D5AF5346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68287</c:v>
                </c:pt>
                <c:pt idx="5">
                  <c:v>66830</c:v>
                </c:pt>
                <c:pt idx="8">
                  <c:v>65277</c:v>
                </c:pt>
                <c:pt idx="11">
                  <c:v>62691</c:v>
                </c:pt>
                <c:pt idx="14">
                  <c:v>58404</c:v>
                </c:pt>
              </c:numCache>
            </c:numRef>
          </c:val>
          <c:extLst>
            <c:ext xmlns:c16="http://schemas.microsoft.com/office/drawing/2014/chart" uri="{C3380CC4-5D6E-409C-BE32-E72D297353CC}">
              <c16:uniqueId val="{00000000-75D7-4C40-BA74-746B6794A3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12912</c:v>
                </c:pt>
                <c:pt idx="5">
                  <c:v>11407</c:v>
                </c:pt>
                <c:pt idx="8">
                  <c:v>10778</c:v>
                </c:pt>
                <c:pt idx="11">
                  <c:v>10527</c:v>
                </c:pt>
                <c:pt idx="14">
                  <c:v>10223</c:v>
                </c:pt>
              </c:numCache>
            </c:numRef>
          </c:val>
          <c:extLst>
            <c:ext xmlns:c16="http://schemas.microsoft.com/office/drawing/2014/chart" uri="{C3380CC4-5D6E-409C-BE32-E72D297353CC}">
              <c16:uniqueId val="{00000001-75D7-4C40-BA74-746B6794A3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16305</c:v>
                </c:pt>
                <c:pt idx="5">
                  <c:v>21078</c:v>
                </c:pt>
                <c:pt idx="8">
                  <c:v>22119</c:v>
                </c:pt>
                <c:pt idx="11">
                  <c:v>23962</c:v>
                </c:pt>
                <c:pt idx="14">
                  <c:v>25433</c:v>
                </c:pt>
              </c:numCache>
            </c:numRef>
          </c:val>
          <c:extLst>
            <c:ext xmlns:c16="http://schemas.microsoft.com/office/drawing/2014/chart" uri="{C3380CC4-5D6E-409C-BE32-E72D297353CC}">
              <c16:uniqueId val="{00000002-75D7-4C40-BA74-746B6794A3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D7-4C40-BA74-746B6794A3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D7-4C40-BA74-746B6794A3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D7-4C40-BA74-746B6794A3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10019</c:v>
                </c:pt>
                <c:pt idx="3">
                  <c:v>9952</c:v>
                </c:pt>
                <c:pt idx="6">
                  <c:v>10119</c:v>
                </c:pt>
                <c:pt idx="9">
                  <c:v>10439</c:v>
                </c:pt>
                <c:pt idx="12">
                  <c:v>10813</c:v>
                </c:pt>
              </c:numCache>
            </c:numRef>
          </c:val>
          <c:extLst>
            <c:ext xmlns:c16="http://schemas.microsoft.com/office/drawing/2014/chart" uri="{C3380CC4-5D6E-409C-BE32-E72D297353CC}">
              <c16:uniqueId val="{00000006-75D7-4C40-BA74-746B6794A3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482</c:v>
                </c:pt>
                <c:pt idx="3">
                  <c:v>508</c:v>
                </c:pt>
                <c:pt idx="6">
                  <c:v>386</c:v>
                </c:pt>
                <c:pt idx="9">
                  <c:v>246</c:v>
                </c:pt>
                <c:pt idx="12">
                  <c:v>389</c:v>
                </c:pt>
              </c:numCache>
            </c:numRef>
          </c:val>
          <c:extLst>
            <c:ext xmlns:c16="http://schemas.microsoft.com/office/drawing/2014/chart" uri="{C3380CC4-5D6E-409C-BE32-E72D297353CC}">
              <c16:uniqueId val="{00000007-75D7-4C40-BA74-746B6794A3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35500</c:v>
                </c:pt>
                <c:pt idx="3">
                  <c:v>31974</c:v>
                </c:pt>
                <c:pt idx="6">
                  <c:v>30516</c:v>
                </c:pt>
                <c:pt idx="9">
                  <c:v>30431</c:v>
                </c:pt>
                <c:pt idx="12">
                  <c:v>29531</c:v>
                </c:pt>
              </c:numCache>
            </c:numRef>
          </c:val>
          <c:extLst>
            <c:ext xmlns:c16="http://schemas.microsoft.com/office/drawing/2014/chart" uri="{C3380CC4-5D6E-409C-BE32-E72D297353CC}">
              <c16:uniqueId val="{00000008-75D7-4C40-BA74-746B6794A3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D7-4C40-BA74-746B6794A3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44044</c:v>
                </c:pt>
                <c:pt idx="3">
                  <c:v>45606</c:v>
                </c:pt>
                <c:pt idx="6">
                  <c:v>46449</c:v>
                </c:pt>
                <c:pt idx="9">
                  <c:v>45403</c:v>
                </c:pt>
                <c:pt idx="12">
                  <c:v>42933</c:v>
                </c:pt>
              </c:numCache>
            </c:numRef>
          </c:val>
          <c:extLst>
            <c:ext xmlns:c16="http://schemas.microsoft.com/office/drawing/2014/chart" uri="{C3380CC4-5D6E-409C-BE32-E72D297353CC}">
              <c16:uniqueId val="{0000000A-75D7-4C40-BA74-746B6794A3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D7-4C40-BA74-746B6794A3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11649</c:v>
                </c:pt>
                <c:pt idx="1">
                  <c:v>13390</c:v>
                </c:pt>
                <c:pt idx="2">
                  <c:v>14103</c:v>
                </c:pt>
              </c:numCache>
            </c:numRef>
          </c:val>
          <c:extLst>
            <c:ext xmlns:c16="http://schemas.microsoft.com/office/drawing/2014/chart" uri="{C3380CC4-5D6E-409C-BE32-E72D297353CC}">
              <c16:uniqueId val="{00000000-2DBC-4D94-A465-A25012150A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c:v>
                </c:pt>
                <c:pt idx="1">
                  <c:v>81</c:v>
                </c:pt>
                <c:pt idx="2">
                  <c:v>78</c:v>
                </c:pt>
              </c:numCache>
            </c:numRef>
          </c:val>
          <c:extLst>
            <c:ext xmlns:c16="http://schemas.microsoft.com/office/drawing/2014/chart" uri="{C3380CC4-5D6E-409C-BE32-E72D297353CC}">
              <c16:uniqueId val="{00000001-2DBC-4D94-A465-A25012150A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9531</c:v>
                </c:pt>
                <c:pt idx="1">
                  <c:v>9733</c:v>
                </c:pt>
                <c:pt idx="2">
                  <c:v>10380</c:v>
                </c:pt>
              </c:numCache>
            </c:numRef>
          </c:val>
          <c:extLst>
            <c:ext xmlns:c16="http://schemas.microsoft.com/office/drawing/2014/chart" uri="{C3380CC4-5D6E-409C-BE32-E72D297353CC}">
              <c16:uniqueId val="{00000002-2DBC-4D94-A465-A25012150A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年度から令和元年度までを集中投資期間として大型の投資的事業を実施してきたことにより、その財源として市債借入が大幅に増額した。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これに伴う公債費関連の指標悪化を一時的なものとするべく、平成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年度から起債残高抑制のために財政調整基金を活用することで、短期間での償還を実施したことにより、元利償還金が大幅に増加した。令和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年度にて短期償還分の元利償還金がなくなったが、令和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年度は未来投資基金の積み立てに要した合併特例事業債の償還を短期間で行っており、</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が償還のピークとなるため令和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年度より増加となった。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満期一括償還地方債の起債は無し。</a:t>
          </a:r>
          <a:endParaRPr lang="ja-JP" altLang="ja-JP" sz="10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将来負担比率については、令和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年度では地方債残高の減（△</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24.7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億円）等により引き続き分子がマイナスとなり非表示となった。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将来負担比率の分子については、令和元年度までの集中投資期間中、令和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未来投資基金における合併特例事業債の借入により地方債の現在高は年度により大きな変動がある。充当可能基金は、集中投資期間における短期償還には財政調整基金を一部原資としたことから減少傾向であったが影響がなくなったこと、</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普通交付税の再算定による地方交付税の増や景気回復による交付金の増等により</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財政調整基金は増加することとなった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年度に基金全体について今後の見込、整理の可否等の視点から見直しを実施し、整理を行った。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整理の主な内容は基金を整理し、今後も存続していくもの、時限的に一定期間後までは継続していくもの、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回の前年度比で大幅に増額となったのは、財政調整基金の増額に加えて、その他特定目的基金において、ふるさと応援基金、過疎地域持続的発展基金、及び、みえ松阪マラソン応援基金等において積立金が繰入金を上回ったことによるもので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今後は平成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年度の整理に従い、一部の基金を除き、順次その他特定目的基金は事業充当されて廃止されていくものと考えている。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未来投資基金については、合併特例事業債を最大限に活用するべく、令和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年度において各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億円の積み立てを行った。今後は償還を終えた分から事業実施のために活用を検討していく。</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（基金の使途）</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未来投資基金：新市建設計画に基づく事業に充当</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公共施設マネジメント基金：公共施設マネジメント（施設の集約、複合化、転用、除却）に係る事業に充当</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ふるさと応援基金：ふるさと応援寄附者の意向に沿って事業充当</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みえ松阪マラソン応援基金：みえ松阪マラソン事業に充当</a:t>
          </a:r>
          <a:endParaRPr lang="ja-JP" altLang="ja-JP">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過疎地域持続的発展基金：</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松阪市過疎地域持続的発展計画に定める過疎地域持続的発展特別事業に充当</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万円積立（未来投資基金利子）</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公共施設マネジメント基金：約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9,049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万円積立（クリーンセンター売電収入等）、約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3,253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万円繰入（市営住宅解体事業等）</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ふるさと応援基金：約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7,160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万円積立（ふるさと応援寄附金）、約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8</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3,919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万円繰入（新たな学びの創造事業等）</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みえ松阪マラソン応援基金：約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6,540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万円積立（ふるさと応援寄附金等）、約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2,576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万円繰入（みえ松阪マラソン事業）</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過疎地域持続的発展基金</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約７</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,089</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万円積立（過疎対策事業債等）</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約</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3,067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万円繰入</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未来投資基金：原資の合併特例事業債償還済額について新市建設計画に基づく事業に充当していく。</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公共施設マネジメント基金：今後需要は増加する見込みであることから定期的に積立を実施（クリーンセンター売電収入）し、できる限り延命化を図っていく。</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ふるさと応援基金：ふるさと応援寄附、返礼品分を控除した部分について寄附者の意向に沿った事業に充当していく。</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みえ松阪マラソン応援基金：ふるさと納税制度等による寄附金を積み立て、みえ松阪マラソン事業に充当していく。</a:t>
          </a:r>
          <a:endParaRPr lang="ja-JP"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過疎地域持続的発展基金：</a:t>
          </a:r>
          <a:r>
            <a:rPr lang="ja-JP" altLang="ja-JP" sz="1100">
              <a:solidFill>
                <a:schemeClr val="dk1"/>
              </a:solidFill>
              <a:effectLst/>
              <a:latin typeface="+mn-lt"/>
              <a:ea typeface="+mn-ea"/>
              <a:cs typeface="+mn-cs"/>
            </a:rPr>
            <a:t>松阪市過疎地域持続的発展計画に定める過疎地域持続的発展特別事業に充当</a:t>
          </a:r>
          <a:r>
            <a:rPr lang="ja-JP" altLang="en-US" sz="1100">
              <a:solidFill>
                <a:schemeClr val="dk1"/>
              </a:solidFill>
              <a:effectLst/>
              <a:latin typeface="+mn-lt"/>
              <a:ea typeface="+mn-ea"/>
              <a:cs typeface="+mn-cs"/>
            </a:rPr>
            <a:t>していく。</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集中投資期間に要した合併特例事業債の短期償還を財政調整基金を活用し実施したため、</a:t>
          </a:r>
          <a:r>
            <a:rPr kumimoji="1" lang="ja-JP" altLang="en-US" sz="1100" baseline="0">
              <a:solidFill>
                <a:schemeClr val="dk1"/>
              </a:solidFill>
              <a:effectLst/>
              <a:latin typeface="BIZ UDPゴシック" panose="020B0400000000000000" pitchFamily="50" charset="-128"/>
              <a:ea typeface="BIZ UDPゴシック" panose="020B0400000000000000" pitchFamily="50" charset="-128"/>
              <a:cs typeface="+mn-cs"/>
            </a:rPr>
            <a:t>期間中は</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残高は減少</a:t>
          </a:r>
          <a:r>
            <a:rPr kumimoji="1" lang="ja-JP" altLang="en-US" sz="1100" baseline="0">
              <a:solidFill>
                <a:schemeClr val="dk1"/>
              </a:solidFill>
              <a:effectLst/>
              <a:latin typeface="BIZ UDPゴシック" panose="020B0400000000000000" pitchFamily="50" charset="-128"/>
              <a:ea typeface="BIZ UDPゴシック" panose="020B0400000000000000" pitchFamily="50" charset="-128"/>
              <a:cs typeface="+mn-cs"/>
            </a:rPr>
            <a:t>する見込みであった</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が、</a:t>
          </a:r>
          <a:r>
            <a:rPr kumimoji="1" lang="ja-JP" altLang="en-US" sz="1100" baseline="0">
              <a:solidFill>
                <a:schemeClr val="dk1"/>
              </a:solidFill>
              <a:effectLst/>
              <a:latin typeface="BIZ UDPゴシック" panose="020B0400000000000000" pitchFamily="50" charset="-128"/>
              <a:ea typeface="BIZ UDPゴシック" panose="020B0400000000000000" pitchFamily="50" charset="-128"/>
              <a:cs typeface="+mn-cs"/>
            </a:rPr>
            <a:t>国の地方創生臨時交付金の活用や交付金・交付税の増等で増加傾向にある。令和６年度においても</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景気回復による株式等譲渡所得割交付金等の増、普通交付税の再算定による地方交付税の増等により、残高は増加した。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集中投資期間による短期償還は終了したものの、令和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また、金利は上昇傾向にあることから本基金を活用して早期の償還を行うこととしている。また、今後は新最終処分場施設整備事業や小中学校空調整備事業等の大規模な投資的事業を実施する予定であるこ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8</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年度から市民病院が指定管理者制度に移行されることに伴う臨時的経費が必要になることから、一定程度以下に残高がならないよう注意を払っていく必要があると考えている。</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（増減理由）</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本市の一般会計の減債基金は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者は県や公益財団法人からの交付金等を財源としており、該当事業の償還額に合せて繰入れているものである。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（今後の方針）</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目的が定まっているものについては、その償還額等に応じて繰入を実施ていくものである。また、特定目的が定まっていないものについては、今後繰上償還を実施する際の原資として充当していくものである。また、普通交付税の追加交付等による臨時財政対策債償還基金費分については減債基金に積み立て、後年における普通交付税の控除の際に繰り入れる必要がある。</a:t>
          </a:r>
          <a:endParaRPr lang="ja-JP" altLang="ja-JP" sz="1400">
            <a:effectLst/>
            <a:latin typeface="BIZ UDPゴシック" panose="020B0400000000000000" pitchFamily="50" charset="-128"/>
            <a:ea typeface="BIZ UDPゴシック" panose="020B0400000000000000" pitchFamily="50" charset="-128"/>
          </a:endParaRPr>
        </a:p>
        <a:p>
          <a:endParaRPr kumimoji="1" lang="en-US" altLang="ja-JP" sz="1300">
            <a:solidFill>
              <a:schemeClr val="dk1"/>
            </a:solidFill>
            <a:effectLst/>
            <a:latin typeface="BIZ UDPゴシック" panose="020B0400000000000000" pitchFamily="50" charset="-128"/>
            <a:ea typeface="BIZ UDP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当市経年比較において、平成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年度より低下傾向にあったものの令和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年度と同水準になった。単年度指標においては、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0.596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0.593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0.576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年度と比較して悪化した。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元年度までを合併特例事業債を財源とした集中投資期間とし、市債の償還を短期間に実施する短期償還による影響はなくなったが、合併特例事業債を活用した未来投資基金の借入について、市債残高の影響を一時的なものに留めるため、早期の償還を行っている。</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が償還のピークとなることから、期間中は指標が悪化するものと思われる。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年度は、分子では主に人件費</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468,680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千円増、公債費</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322,466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千円増等により計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718,537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千円の増。分母では地方交付税</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1,136,087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千円増、株式等譲渡所得割交付金</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149,132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千円の増等により計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1,653,789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千円の増となったため、指標が改善した。公債費については未来投資基金の償還を早期で行っているため増加となった。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今後は新最終処分場施設整備事業や小中学校空調整備事業等の大規模な投資的事業を実施する予定であること、扶助費や人件費等は増加の見込みで、指標が硬直的な状況に転ずることが危惧される。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60537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537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60537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537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11854</xdr:rowOff>
    </xdr:from>
    <xdr:to>
      <xdr:col>15</xdr:col>
      <xdr:colOff>82550</xdr:colOff>
      <xdr:row>61</xdr:row>
      <xdr:rowOff>95250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27404"/>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70696</xdr:rowOff>
    </xdr:from>
    <xdr:to>
      <xdr:col>11</xdr:col>
      <xdr:colOff>31750</xdr:colOff>
      <xdr:row>59</xdr:row>
      <xdr:rowOff>11854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147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132504</xdr:rowOff>
    </xdr:from>
    <xdr:to>
      <xdr:col>11</xdr:col>
      <xdr:colOff>82550</xdr:colOff>
      <xdr:row>59</xdr:row>
      <xdr:rowOff>62654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72831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19896</xdr:rowOff>
    </xdr:from>
    <xdr:to>
      <xdr:col>7</xdr:col>
      <xdr:colOff>31750</xdr:colOff>
      <xdr:row>58</xdr:row>
      <xdr:rowOff>121496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131673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物件費については、ほぼ昨年と同水準にあったものの、人件費については、民間企業の賃上げ状況を反映した人事院勧告に基づく給与改定により増加傾向にあり</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加えて人口減少が進んでいることから、人口</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人あたりの人件費・物件費等決算額は前年度より増加している状況にある。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今後も引き続き、業務の効率化を図るとともに、時間外勤務の縮減に向けた取り組みを進めるなど人件費の抑制に努めていく。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12965</xdr:rowOff>
    </xdr:from>
    <xdr:to>
      <xdr:col>23</xdr:col>
      <xdr:colOff>133350</xdr:colOff>
      <xdr:row>83</xdr:row>
      <xdr:rowOff>95876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3315"/>
          <a:ext cx="838200" cy="8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12965</xdr:rowOff>
    </xdr:from>
    <xdr:to>
      <xdr:col>19</xdr:col>
      <xdr:colOff>133350</xdr:colOff>
      <xdr:row>83</xdr:row>
      <xdr:rowOff>21653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43315"/>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113643</xdr:rowOff>
    </xdr:from>
    <xdr:to>
      <xdr:col>15</xdr:col>
      <xdr:colOff>82550</xdr:colOff>
      <xdr:row>83</xdr:row>
      <xdr:rowOff>21653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2543"/>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73110</xdr:rowOff>
    </xdr:from>
    <xdr:to>
      <xdr:col>11</xdr:col>
      <xdr:colOff>31750</xdr:colOff>
      <xdr:row>82</xdr:row>
      <xdr:rowOff>113643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0560"/>
          <a:ext cx="889000" cy="2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45076</xdr:rowOff>
    </xdr:from>
    <xdr:to>
      <xdr:col>23</xdr:col>
      <xdr:colOff>184150</xdr:colOff>
      <xdr:row>83</xdr:row>
      <xdr:rowOff>146676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137803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9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133615</xdr:rowOff>
    </xdr:from>
    <xdr:to>
      <xdr:col>19</xdr:col>
      <xdr:colOff>184150</xdr:colOff>
      <xdr:row>83</xdr:row>
      <xdr:rowOff>63765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73942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6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142303</xdr:rowOff>
    </xdr:from>
    <xdr:to>
      <xdr:col>15</xdr:col>
      <xdr:colOff>133350</xdr:colOff>
      <xdr:row>83</xdr:row>
      <xdr:rowOff>72453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62843</xdr:rowOff>
    </xdr:from>
    <xdr:to>
      <xdr:col>11</xdr:col>
      <xdr:colOff>82550</xdr:colOff>
      <xdr:row>82</xdr:row>
      <xdr:rowOff>164443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22310</xdr:rowOff>
    </xdr:from>
    <xdr:to>
      <xdr:col>7</xdr:col>
      <xdr:colOff>31750</xdr:colOff>
      <xdr:row>81</xdr:row>
      <xdr:rowOff>123910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134087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類似団体の平均を大きく下回っており、水準として高いものではない。</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令和６年については、指数引上げの要因となっていた高年齢層での退職者が一定数あったことにより、前年を下回ることとなった。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職員給については人事院勧告に準拠することを原則としているため、基本的には大きな変動なく推移していくと見込まれるが、今後も適正な水準の確保に努めていく。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913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3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109220</xdr:rowOff>
    </xdr:from>
    <xdr:to>
      <xdr:col>72</xdr:col>
      <xdr:colOff>203200</xdr:colOff>
      <xdr:row>84</xdr:row>
      <xdr:rowOff>130811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395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130811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26688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58420</xdr:rowOff>
    </xdr:from>
    <xdr:to>
      <xdr:col>73</xdr:col>
      <xdr:colOff>44450</xdr:colOff>
      <xdr:row>83</xdr:row>
      <xdr:rowOff>160020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職員数は類似団体平均を超過しているものの、その乖離幅は縮小傾向にあり、退職者増加などによる職員数の減少が人口減と比較して緩やかであることが理由にあると推察される。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　今後も行政需要に対応しつつ</a:t>
          </a:r>
          <a:r>
            <a:rPr lang="en-US" altLang="ja-JP" sz="1100" b="0" i="0">
              <a:solidFill>
                <a:schemeClr val="dk1"/>
              </a:solidFill>
              <a:effectLst/>
              <a:latin typeface="BIZ UDPゴシック" panose="020B0400000000000000" pitchFamily="50" charset="-128"/>
              <a:ea typeface="BIZ UDPゴシック" panose="020B0400000000000000" pitchFamily="50" charset="-128"/>
              <a:cs typeface="+mn-cs"/>
            </a:rPr>
            <a:t>DX</a:t>
          </a:r>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活用等で業務効率化を進め、適正な定員管理を継続して推進していく。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31327</xdr:rowOff>
    </xdr:from>
    <xdr:to>
      <xdr:col>81</xdr:col>
      <xdr:colOff>44450</xdr:colOff>
      <xdr:row>64</xdr:row>
      <xdr:rowOff>103717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041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15240</xdr:rowOff>
    </xdr:from>
    <xdr:to>
      <xdr:col>77</xdr:col>
      <xdr:colOff>44450</xdr:colOff>
      <xdr:row>64</xdr:row>
      <xdr:rowOff>31327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8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162560</xdr:rowOff>
    </xdr:from>
    <xdr:to>
      <xdr:col>72</xdr:col>
      <xdr:colOff>203200</xdr:colOff>
      <xdr:row>64</xdr:row>
      <xdr:rowOff>15240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6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114300</xdr:rowOff>
    </xdr:from>
    <xdr:to>
      <xdr:col>68</xdr:col>
      <xdr:colOff>152400</xdr:colOff>
      <xdr:row>63</xdr:row>
      <xdr:rowOff>162560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91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52917</xdr:rowOff>
    </xdr:from>
    <xdr:to>
      <xdr:col>81</xdr:col>
      <xdr:colOff>95250</xdr:colOff>
      <xdr:row>64</xdr:row>
      <xdr:rowOff>154517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24994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151977</xdr:rowOff>
    </xdr:from>
    <xdr:to>
      <xdr:col>77</xdr:col>
      <xdr:colOff>95250</xdr:colOff>
      <xdr:row>64</xdr:row>
      <xdr:rowOff>82127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66904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111760</xdr:rowOff>
    </xdr:from>
    <xdr:to>
      <xdr:col>68</xdr:col>
      <xdr:colOff>203200</xdr:colOff>
      <xdr:row>64</xdr:row>
      <xdr:rowOff>41910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26687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63500</xdr:rowOff>
    </xdr:from>
    <xdr:to>
      <xdr:col>64</xdr:col>
      <xdr:colOff>152400</xdr:colOff>
      <xdr:row>63</xdr:row>
      <xdr:rowOff>165100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年度の指数については、令和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年度と比較し</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ポイント悪化している。</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未来投資基金の償還額が増えたことにより、元利償還金の額が増加したこと</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が要因となっている。　　　　　　　</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集中投資期間に係る短期償還の実施による影響がなくなったが、未来投資基金の償還が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がピークとなること、今後、新最終処分場施設整備事業や小中学校空調整備事業等の大規模な投資的事業を実施する予定であることから一時的に指標は悪化すると思われる。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171148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402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39</xdr:row>
      <xdr:rowOff>11188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402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40</xdr:row>
      <xdr:rowOff>23585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977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69548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年度は、前年度までと同様に算定されなかった。地方債残高の対前年度比△</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24.7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億円や、充当可能財源（基金等）のこれまでの蓄積等により、分子がマイナスとなったことによる。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合併特例事業債を活用した未来投資基金を令和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ヶ年で計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億円積み立てたことから市債発行が大幅に増加することとなるが、財政調整基金等を活用し、早期に償還することで影響を短期間に抑えることとしている。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民間企業の賃上げ状況を反映した人事院勧告に基づく給与改定により増加したものの、普通交付税が大幅に増加したことから経常収支比率に占める割合は相対的に微増となった（</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ポイント増）。</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類似団体平均をやや下回る水準にあるが引き続き、諸手当の見直し、時間外勤務の縮減など人件費の抑制を図りつつ、効率的な運営に取り組んでいく。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95250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6350</xdr:rowOff>
    </xdr:from>
    <xdr:to>
      <xdr:col>11</xdr:col>
      <xdr:colOff>9525</xdr:colOff>
      <xdr:row>35</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年度は、施設解体事業費や新型コロナウイルスワクチン接種事業費の減により</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0.2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ポイント減少した。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年度以降は、電気代</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含む光熱水費の上昇や原材料等の価格高騰が影響し数値が上昇している。物価高騰が継続していることから、今後も影響を注視し、物件費の抑制に努める。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5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470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136525</xdr:rowOff>
    </xdr:from>
    <xdr:to>
      <xdr:col>73</xdr:col>
      <xdr:colOff>180975</xdr:colOff>
      <xdr:row>14</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65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136525</xdr:rowOff>
    </xdr:from>
    <xdr:to>
      <xdr:col>69</xdr:col>
      <xdr:colOff>92075</xdr:colOff>
      <xdr:row>13</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65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28575</xdr:rowOff>
    </xdr:from>
    <xdr:to>
      <xdr:col>74</xdr:col>
      <xdr:colOff>31750</xdr:colOff>
      <xdr:row>14</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85725</xdr:rowOff>
    </xdr:from>
    <xdr:to>
      <xdr:col>69</xdr:col>
      <xdr:colOff>142875</xdr:colOff>
      <xdr:row>14</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年度の経常的な扶助費は、令和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年度と比較すると減少となった（</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ポイント減）。</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障害者総合支援関連経費については増加傾向にあることから、今後も注視していく必要がある。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139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139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超高齢社会への移行を反映し、経常経費充当一般財源において、後期高齢者医療事業、及び、介護保険事業への繰出金の増加傾向が続いている。令和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年度は介護保険事業が微減となったが、令和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年度に比べ、合せて</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2,700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万円程度増加している。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後期高齢者医療事業、及び、介護保険事業への繰出金の増額は今後も避けられないと考えられることから、他の経常経費の抑制に努める。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1270</xdr:rowOff>
    </xdr:from>
    <xdr:to>
      <xdr:col>82</xdr:col>
      <xdr:colOff>107950</xdr:colOff>
      <xdr:row>61</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597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161290</xdr:rowOff>
    </xdr:from>
    <xdr:to>
      <xdr:col>78</xdr:col>
      <xdr:colOff>69850</xdr:colOff>
      <xdr:row>61</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61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414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121920</xdr:rowOff>
    </xdr:from>
    <xdr:to>
      <xdr:col>82</xdr:col>
      <xdr:colOff>158750</xdr:colOff>
      <xdr:row>61</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93997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110490</xdr:rowOff>
    </xdr:from>
    <xdr:to>
      <xdr:col>74</xdr:col>
      <xdr:colOff>31750</xdr:colOff>
      <xdr:row>62</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松阪市は、し尿処理・常備消防業務等を一部事務組合で行っているため、類似団体平均値に比べて経常収支比率が高い。</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年度は給付額の減額による予防接種健康被害対策事業費等により微減となった。</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繰出金については、法適用企業に対しては繰出基準を基本として、経営の健全化を求めるとともに、一部事務組合等の適正化、「補助金等に関する基本方針」に基づく補助金等の適正執行を徹底する。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94343</xdr:rowOff>
    </xdr:from>
    <xdr:to>
      <xdr:col>82</xdr:col>
      <xdr:colOff>107950</xdr:colOff>
      <xdr:row>38</xdr:row>
      <xdr:rowOff>116115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609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83457</xdr:rowOff>
    </xdr:from>
    <xdr:to>
      <xdr:col>78</xdr:col>
      <xdr:colOff>69850</xdr:colOff>
      <xdr:row>38</xdr:row>
      <xdr:rowOff>116115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598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83457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555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38</xdr:row>
      <xdr:rowOff>39915</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65315</xdr:rowOff>
    </xdr:from>
    <xdr:to>
      <xdr:col>78</xdr:col>
      <xdr:colOff>120650</xdr:colOff>
      <xdr:row>38</xdr:row>
      <xdr:rowOff>166915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151692</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32657</xdr:rowOff>
    </xdr:from>
    <xdr:to>
      <xdr:col>74</xdr:col>
      <xdr:colOff>31750</xdr:colOff>
      <xdr:row>38</xdr:row>
      <xdr:rowOff>134257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119034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160565</xdr:rowOff>
    </xdr:from>
    <xdr:to>
      <xdr:col>69</xdr:col>
      <xdr:colOff>142875</xdr:colOff>
      <xdr:row>38</xdr:row>
      <xdr:rowOff>90715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75492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以降は増加傾向となっている。これは短期償還の影響はなくなったものの、未来投資基金の積み立てに要した合併特例事業債の償還を短期間で行っているためで、今後数年間は数値の上昇が見込まれる。また、金利は上昇傾向にあることから、利子の増加が見込ま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454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5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153670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27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69866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年度は人件費等が前年度対比で増額となったものの、歳入において、普通交付税や株式等譲渡所得割交付金等が増額となったことにより、前年度に比べて減少した</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ja-JP" altLang="en-US" sz="1300">
            <a:latin typeface="BIZ UDPゴシック" panose="020B0400000000000000" pitchFamily="50" charset="-128"/>
            <a:ea typeface="BIZ UDPゴシック" panose="020B04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168911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2181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168911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138430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0200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161289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29057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13919</xdr:rowOff>
    </xdr:from>
    <xdr:to>
      <xdr:col>29</xdr:col>
      <xdr:colOff>127000</xdr:colOff>
      <xdr:row>13</xdr:row>
      <xdr:rowOff>169596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90394"/>
          <a:ext cx="647700" cy="15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169596</xdr:rowOff>
    </xdr:from>
    <xdr:to>
      <xdr:col>26</xdr:col>
      <xdr:colOff>50800</xdr:colOff>
      <xdr:row>14</xdr:row>
      <xdr:rowOff>103416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6071"/>
          <a:ext cx="698500" cy="10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103416</xdr:rowOff>
    </xdr:from>
    <xdr:to>
      <xdr:col>22</xdr:col>
      <xdr:colOff>114300</xdr:colOff>
      <xdr:row>15</xdr:row>
      <xdr:rowOff>356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51341"/>
          <a:ext cx="6985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356</xdr:rowOff>
    </xdr:from>
    <xdr:to>
      <xdr:col>18</xdr:col>
      <xdr:colOff>177800</xdr:colOff>
      <xdr:row>15</xdr:row>
      <xdr:rowOff>20358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9731"/>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134569</xdr:rowOff>
    </xdr:from>
    <xdr:to>
      <xdr:col>29</xdr:col>
      <xdr:colOff>177800</xdr:colOff>
      <xdr:row>13</xdr:row>
      <xdr:rowOff>64719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9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151096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118796</xdr:rowOff>
    </xdr:from>
    <xdr:to>
      <xdr:col>26</xdr:col>
      <xdr:colOff>101600</xdr:colOff>
      <xdr:row>14</xdr:row>
      <xdr:rowOff>48946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5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59123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52616</xdr:rowOff>
    </xdr:from>
    <xdr:to>
      <xdr:col>22</xdr:col>
      <xdr:colOff>165100</xdr:colOff>
      <xdr:row>14</xdr:row>
      <xdr:rowOff>154216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0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164393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6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121006</xdr:rowOff>
    </xdr:from>
    <xdr:to>
      <xdr:col>19</xdr:col>
      <xdr:colOff>38100</xdr:colOff>
      <xdr:row>15</xdr:row>
      <xdr:rowOff>51156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8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61333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141008</xdr:rowOff>
    </xdr:from>
    <xdr:to>
      <xdr:col>15</xdr:col>
      <xdr:colOff>101600</xdr:colOff>
      <xdr:row>15</xdr:row>
      <xdr:rowOff>71158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81335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70627</xdr:rowOff>
    </xdr:from>
    <xdr:to>
      <xdr:col>29</xdr:col>
      <xdr:colOff>127000</xdr:colOff>
      <xdr:row>37</xdr:row>
      <xdr:rowOff>89144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95327"/>
          <a:ext cx="6477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89144</xdr:rowOff>
    </xdr:from>
    <xdr:to>
      <xdr:col>26</xdr:col>
      <xdr:colOff>50800</xdr:colOff>
      <xdr:row>37</xdr:row>
      <xdr:rowOff>304577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13844"/>
          <a:ext cx="698500" cy="21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214691</xdr:rowOff>
    </xdr:from>
    <xdr:to>
      <xdr:col>22</xdr:col>
      <xdr:colOff>114300</xdr:colOff>
      <xdr:row>37</xdr:row>
      <xdr:rowOff>304577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39391"/>
          <a:ext cx="698500" cy="8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119959</xdr:rowOff>
    </xdr:from>
    <xdr:to>
      <xdr:col>18</xdr:col>
      <xdr:colOff>177800</xdr:colOff>
      <xdr:row>37</xdr:row>
      <xdr:rowOff>214691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3209"/>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19827</xdr:rowOff>
    </xdr:from>
    <xdr:to>
      <xdr:col>29</xdr:col>
      <xdr:colOff>177800</xdr:colOff>
      <xdr:row>37</xdr:row>
      <xdr:rowOff>121427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163354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38344</xdr:rowOff>
    </xdr:from>
    <xdr:to>
      <xdr:col>26</xdr:col>
      <xdr:colOff>101600</xdr:colOff>
      <xdr:row>37</xdr:row>
      <xdr:rowOff>139944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6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124721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4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253777</xdr:rowOff>
    </xdr:from>
    <xdr:to>
      <xdr:col>22</xdr:col>
      <xdr:colOff>165100</xdr:colOff>
      <xdr:row>38</xdr:row>
      <xdr:rowOff>12477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7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340154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6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163891</xdr:rowOff>
    </xdr:from>
    <xdr:to>
      <xdr:col>19</xdr:col>
      <xdr:colOff>38100</xdr:colOff>
      <xdr:row>37</xdr:row>
      <xdr:rowOff>265491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8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250268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7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69159</xdr:rowOff>
    </xdr:from>
    <xdr:to>
      <xdr:col>15</xdr:col>
      <xdr:colOff>101600</xdr:colOff>
      <xdr:row>36</xdr:row>
      <xdr:rowOff>170759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180936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9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3988</xdr:rowOff>
    </xdr:from>
    <xdr:to>
      <xdr:col>24</xdr:col>
      <xdr:colOff>63500</xdr:colOff>
      <xdr:row>35</xdr:row>
      <xdr:rowOff>166789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4738"/>
          <a:ext cx="8382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140310</xdr:rowOff>
    </xdr:from>
    <xdr:to>
      <xdr:col>19</xdr:col>
      <xdr:colOff>177800</xdr:colOff>
      <xdr:row>35</xdr:row>
      <xdr:rowOff>166789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41060"/>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140310</xdr:rowOff>
    </xdr:from>
    <xdr:to>
      <xdr:col>15</xdr:col>
      <xdr:colOff>50800</xdr:colOff>
      <xdr:row>35</xdr:row>
      <xdr:rowOff>145643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106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145643</xdr:rowOff>
    </xdr:from>
    <xdr:to>
      <xdr:col>10</xdr:col>
      <xdr:colOff>114300</xdr:colOff>
      <xdr:row>36</xdr:row>
      <xdr:rowOff>72225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6393"/>
          <a:ext cx="889000" cy="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124638</xdr:rowOff>
    </xdr:from>
    <xdr:to>
      <xdr:col>24</xdr:col>
      <xdr:colOff>114300</xdr:colOff>
      <xdr:row>35</xdr:row>
      <xdr:rowOff>54788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115989</xdr:rowOff>
    </xdr:from>
    <xdr:to>
      <xdr:col>20</xdr:col>
      <xdr:colOff>38100</xdr:colOff>
      <xdr:row>36</xdr:row>
      <xdr:rowOff>46139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62666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89510</xdr:rowOff>
    </xdr:from>
    <xdr:to>
      <xdr:col>15</xdr:col>
      <xdr:colOff>101600</xdr:colOff>
      <xdr:row>36</xdr:row>
      <xdr:rowOff>19660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36187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94843</xdr:rowOff>
    </xdr:from>
    <xdr:to>
      <xdr:col>10</xdr:col>
      <xdr:colOff>165100</xdr:colOff>
      <xdr:row>36</xdr:row>
      <xdr:rowOff>24993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41520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21425</xdr:rowOff>
    </xdr:from>
    <xdr:to>
      <xdr:col>6</xdr:col>
      <xdr:colOff>38100</xdr:colOff>
      <xdr:row>36</xdr:row>
      <xdr:rowOff>123025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139552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12827</xdr:rowOff>
    </xdr:from>
    <xdr:to>
      <xdr:col>24</xdr:col>
      <xdr:colOff>63500</xdr:colOff>
      <xdr:row>58</xdr:row>
      <xdr:rowOff>19424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56927"/>
          <a:ext cx="8382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128041</xdr:rowOff>
    </xdr:from>
    <xdr:to>
      <xdr:col>19</xdr:col>
      <xdr:colOff>177800</xdr:colOff>
      <xdr:row>58</xdr:row>
      <xdr:rowOff>12827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0069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128041</xdr:rowOff>
    </xdr:from>
    <xdr:to>
      <xdr:col>15</xdr:col>
      <xdr:colOff>50800</xdr:colOff>
      <xdr:row>58</xdr:row>
      <xdr:rowOff>18150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00691"/>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18150</xdr:rowOff>
    </xdr:from>
    <xdr:to>
      <xdr:col>10</xdr:col>
      <xdr:colOff>114300</xdr:colOff>
      <xdr:row>59</xdr:row>
      <xdr:rowOff>137185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62250"/>
          <a:ext cx="889000" cy="2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140074</xdr:rowOff>
    </xdr:from>
    <xdr:to>
      <xdr:col>24</xdr:col>
      <xdr:colOff>114300</xdr:colOff>
      <xdr:row>58</xdr:row>
      <xdr:rowOff>70224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55001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133477</xdr:rowOff>
    </xdr:from>
    <xdr:to>
      <xdr:col>20</xdr:col>
      <xdr:colOff>38100</xdr:colOff>
      <xdr:row>58</xdr:row>
      <xdr:rowOff>63627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54754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77241</xdr:rowOff>
    </xdr:from>
    <xdr:to>
      <xdr:col>15</xdr:col>
      <xdr:colOff>101600</xdr:colOff>
      <xdr:row>58</xdr:row>
      <xdr:rowOff>7391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169968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138800</xdr:rowOff>
    </xdr:from>
    <xdr:to>
      <xdr:col>10</xdr:col>
      <xdr:colOff>165100</xdr:colOff>
      <xdr:row>58</xdr:row>
      <xdr:rowOff>68950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60077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86385</xdr:rowOff>
    </xdr:from>
    <xdr:to>
      <xdr:col>6</xdr:col>
      <xdr:colOff>38100</xdr:colOff>
      <xdr:row>60</xdr:row>
      <xdr:rowOff>16535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2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7662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81026</xdr:rowOff>
    </xdr:from>
    <xdr:to>
      <xdr:col>24</xdr:col>
      <xdr:colOff>63500</xdr:colOff>
      <xdr:row>75</xdr:row>
      <xdr:rowOff>119761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939776"/>
          <a:ext cx="8382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110490</xdr:rowOff>
    </xdr:from>
    <xdr:to>
      <xdr:col>19</xdr:col>
      <xdr:colOff>177800</xdr:colOff>
      <xdr:row>75</xdr:row>
      <xdr:rowOff>119761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69240"/>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110490</xdr:rowOff>
    </xdr:from>
    <xdr:to>
      <xdr:col>15</xdr:col>
      <xdr:colOff>50800</xdr:colOff>
      <xdr:row>75</xdr:row>
      <xdr:rowOff>140462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69240"/>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51054</xdr:rowOff>
    </xdr:from>
    <xdr:to>
      <xdr:col>10</xdr:col>
      <xdr:colOff>114300</xdr:colOff>
      <xdr:row>75</xdr:row>
      <xdr:rowOff>140462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09804"/>
          <a:ext cx="889000" cy="8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30226</xdr:rowOff>
    </xdr:from>
    <xdr:to>
      <xdr:col>24</xdr:col>
      <xdr:colOff>114300</xdr:colOff>
      <xdr:row>75</xdr:row>
      <xdr:rowOff>131826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8653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68961</xdr:rowOff>
    </xdr:from>
    <xdr:to>
      <xdr:col>20</xdr:col>
      <xdr:colOff>38100</xdr:colOff>
      <xdr:row>75</xdr:row>
      <xdr:rowOff>170560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2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161689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2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59690</xdr:rowOff>
    </xdr:from>
    <xdr:to>
      <xdr:col>15</xdr:col>
      <xdr:colOff>101600</xdr:colOff>
      <xdr:row>75</xdr:row>
      <xdr:rowOff>161289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184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152416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89662</xdr:rowOff>
    </xdr:from>
    <xdr:to>
      <xdr:col>10</xdr:col>
      <xdr:colOff>165100</xdr:colOff>
      <xdr:row>76</xdr:row>
      <xdr:rowOff>19813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48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254</xdr:rowOff>
    </xdr:from>
    <xdr:to>
      <xdr:col>6</xdr:col>
      <xdr:colOff>38100</xdr:colOff>
      <xdr:row>75</xdr:row>
      <xdr:rowOff>101854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118381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47208</xdr:rowOff>
    </xdr:from>
    <xdr:to>
      <xdr:col>24</xdr:col>
      <xdr:colOff>63500</xdr:colOff>
      <xdr:row>95</xdr:row>
      <xdr:rowOff>22200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20608"/>
          <a:ext cx="838200" cy="4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22200</xdr:rowOff>
    </xdr:from>
    <xdr:to>
      <xdr:col>19</xdr:col>
      <xdr:colOff>177800</xdr:colOff>
      <xdr:row>95</xdr:row>
      <xdr:rowOff>111857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09950"/>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159245</xdr:rowOff>
    </xdr:from>
    <xdr:to>
      <xdr:col>15</xdr:col>
      <xdr:colOff>50800</xdr:colOff>
      <xdr:row>95</xdr:row>
      <xdr:rowOff>111857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32645"/>
          <a:ext cx="889000" cy="4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159245</xdr:rowOff>
    </xdr:from>
    <xdr:to>
      <xdr:col>10</xdr:col>
      <xdr:colOff>114300</xdr:colOff>
      <xdr:row>96</xdr:row>
      <xdr:rowOff>34041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32645"/>
          <a:ext cx="889000" cy="5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167858</xdr:rowOff>
    </xdr:from>
    <xdr:to>
      <xdr:col>24</xdr:col>
      <xdr:colOff>114300</xdr:colOff>
      <xdr:row>92</xdr:row>
      <xdr:rowOff>98008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19285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2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142850</xdr:rowOff>
    </xdr:from>
    <xdr:to>
      <xdr:col>20</xdr:col>
      <xdr:colOff>38100</xdr:colOff>
      <xdr:row>95</xdr:row>
      <xdr:rowOff>73000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89527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61057</xdr:rowOff>
    </xdr:from>
    <xdr:to>
      <xdr:col>15</xdr:col>
      <xdr:colOff>101600</xdr:colOff>
      <xdr:row>95</xdr:row>
      <xdr:rowOff>162657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7734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108445</xdr:rowOff>
    </xdr:from>
    <xdr:to>
      <xdr:col>10</xdr:col>
      <xdr:colOff>165100</xdr:colOff>
      <xdr:row>93</xdr:row>
      <xdr:rowOff>38595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55122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5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154691</xdr:rowOff>
    </xdr:from>
    <xdr:to>
      <xdr:col>6</xdr:col>
      <xdr:colOff>38100</xdr:colOff>
      <xdr:row>96</xdr:row>
      <xdr:rowOff>84841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1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136021</xdr:rowOff>
    </xdr:from>
    <xdr:to>
      <xdr:col>54</xdr:col>
      <xdr:colOff>189865</xdr:colOff>
      <xdr:row>39</xdr:row>
      <xdr:rowOff>146885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308221"/>
          <a:ext cx="1270" cy="52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150712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3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146885</xdr:rowOff>
    </xdr:from>
    <xdr:to>
      <xdr:col>55</xdr:col>
      <xdr:colOff>88900</xdr:colOff>
      <xdr:row>39</xdr:row>
      <xdr:rowOff>146885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3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82698</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60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136021</xdr:rowOff>
    </xdr:from>
    <xdr:to>
      <xdr:col>55</xdr:col>
      <xdr:colOff>88900</xdr:colOff>
      <xdr:row>36</xdr:row>
      <xdr:rowOff>136021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31028</xdr:rowOff>
    </xdr:from>
    <xdr:to>
      <xdr:col>55</xdr:col>
      <xdr:colOff>0</xdr:colOff>
      <xdr:row>36</xdr:row>
      <xdr:rowOff>162125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03228"/>
          <a:ext cx="838200" cy="1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33831</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54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55404</xdr:rowOff>
    </xdr:from>
    <xdr:to>
      <xdr:col>55</xdr:col>
      <xdr:colOff>50800</xdr:colOff>
      <xdr:row>38</xdr:row>
      <xdr:rowOff>157004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7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31028</xdr:rowOff>
    </xdr:from>
    <xdr:to>
      <xdr:col>50</xdr:col>
      <xdr:colOff>114300</xdr:colOff>
      <xdr:row>36</xdr:row>
      <xdr:rowOff>72720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03228"/>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35647</xdr:rowOff>
    </xdr:from>
    <xdr:to>
      <xdr:col>50</xdr:col>
      <xdr:colOff>165100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128374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72720</xdr:rowOff>
    </xdr:from>
    <xdr:to>
      <xdr:col>45</xdr:col>
      <xdr:colOff>177800</xdr:colOff>
      <xdr:row>37</xdr:row>
      <xdr:rowOff>30581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44920"/>
          <a:ext cx="8890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18154</xdr:rowOff>
    </xdr:from>
    <xdr:to>
      <xdr:col>46</xdr:col>
      <xdr:colOff>38100</xdr:colOff>
      <xdr:row>38</xdr:row>
      <xdr:rowOff>119754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110881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158282</xdr:rowOff>
    </xdr:from>
    <xdr:to>
      <xdr:col>41</xdr:col>
      <xdr:colOff>50800</xdr:colOff>
      <xdr:row>37</xdr:row>
      <xdr:rowOff>30581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01782"/>
          <a:ext cx="8890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65387</xdr:rowOff>
    </xdr:from>
    <xdr:to>
      <xdr:col>41</xdr:col>
      <xdr:colOff>101600</xdr:colOff>
      <xdr:row>38</xdr:row>
      <xdr:rowOff>166987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158114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3338</xdr:rowOff>
    </xdr:from>
    <xdr:to>
      <xdr:col>36</xdr:col>
      <xdr:colOff>165100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111325</xdr:rowOff>
    </xdr:from>
    <xdr:to>
      <xdr:col>55</xdr:col>
      <xdr:colOff>50800</xdr:colOff>
      <xdr:row>37</xdr:row>
      <xdr:rowOff>41475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38248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151678</xdr:rowOff>
    </xdr:from>
    <xdr:to>
      <xdr:col>50</xdr:col>
      <xdr:colOff>165100</xdr:colOff>
      <xdr:row>36</xdr:row>
      <xdr:rowOff>81828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98355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21920</xdr:rowOff>
    </xdr:from>
    <xdr:to>
      <xdr:col>46</xdr:col>
      <xdr:colOff>38100</xdr:colOff>
      <xdr:row>36</xdr:row>
      <xdr:rowOff>123520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151231</xdr:rowOff>
    </xdr:from>
    <xdr:to>
      <xdr:col>41</xdr:col>
      <xdr:colOff>101600</xdr:colOff>
      <xdr:row>37</xdr:row>
      <xdr:rowOff>81381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107482</xdr:rowOff>
    </xdr:from>
    <xdr:to>
      <xdr:col>36</xdr:col>
      <xdr:colOff>165100</xdr:colOff>
      <xdr:row>31</xdr:row>
      <xdr:rowOff>37632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54159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35801</xdr:rowOff>
    </xdr:from>
    <xdr:to>
      <xdr:col>55</xdr:col>
      <xdr:colOff>0</xdr:colOff>
      <xdr:row>57</xdr:row>
      <xdr:rowOff>133528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08451"/>
          <a:ext cx="8382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15151</xdr:rowOff>
    </xdr:from>
    <xdr:to>
      <xdr:col>50</xdr:col>
      <xdr:colOff>114300</xdr:colOff>
      <xdr:row>57</xdr:row>
      <xdr:rowOff>35801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87801"/>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15151</xdr:rowOff>
    </xdr:from>
    <xdr:to>
      <xdr:col>45</xdr:col>
      <xdr:colOff>177800</xdr:colOff>
      <xdr:row>58</xdr:row>
      <xdr:rowOff>5093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87801"/>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111792</xdr:rowOff>
    </xdr:from>
    <xdr:to>
      <xdr:col>41</xdr:col>
      <xdr:colOff>50800</xdr:colOff>
      <xdr:row>58</xdr:row>
      <xdr:rowOff>5093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84442"/>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82728</xdr:rowOff>
    </xdr:from>
    <xdr:to>
      <xdr:col>55</xdr:col>
      <xdr:colOff>50800</xdr:colOff>
      <xdr:row>58</xdr:row>
      <xdr:rowOff>12878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169105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7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156451</xdr:rowOff>
    </xdr:from>
    <xdr:to>
      <xdr:col>50</xdr:col>
      <xdr:colOff>165100</xdr:colOff>
      <xdr:row>57</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77728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135801</xdr:rowOff>
    </xdr:from>
    <xdr:to>
      <xdr:col>46</xdr:col>
      <xdr:colOff>38100</xdr:colOff>
      <xdr:row>57</xdr:row>
      <xdr:rowOff>65951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125743</xdr:rowOff>
    </xdr:from>
    <xdr:to>
      <xdr:col>41</xdr:col>
      <xdr:colOff>101600</xdr:colOff>
      <xdr:row>58</xdr:row>
      <xdr:rowOff>55893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47020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60992</xdr:rowOff>
    </xdr:from>
    <xdr:to>
      <xdr:col>36</xdr:col>
      <xdr:colOff>165100</xdr:colOff>
      <xdr:row>57</xdr:row>
      <xdr:rowOff>162592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153719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52794</xdr:rowOff>
    </xdr:from>
    <xdr:to>
      <xdr:col>55</xdr:col>
      <xdr:colOff>0</xdr:colOff>
      <xdr:row>78</xdr:row>
      <xdr:rowOff>143700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25894"/>
          <a:ext cx="8382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35877</xdr:rowOff>
    </xdr:from>
    <xdr:to>
      <xdr:col>50</xdr:col>
      <xdr:colOff>114300</xdr:colOff>
      <xdr:row>78</xdr:row>
      <xdr:rowOff>52794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37527"/>
          <a:ext cx="889000" cy="18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35877</xdr:rowOff>
    </xdr:from>
    <xdr:to>
      <xdr:col>45</xdr:col>
      <xdr:colOff>177800</xdr:colOff>
      <xdr:row>77</xdr:row>
      <xdr:rowOff>138061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37527"/>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138061</xdr:rowOff>
    </xdr:from>
    <xdr:to>
      <xdr:col>41</xdr:col>
      <xdr:colOff>50800</xdr:colOff>
      <xdr:row>78</xdr:row>
      <xdr:rowOff>44602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39711"/>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92900</xdr:rowOff>
    </xdr:from>
    <xdr:to>
      <xdr:col>55</xdr:col>
      <xdr:colOff>50800</xdr:colOff>
      <xdr:row>79</xdr:row>
      <xdr:rowOff>23050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1994</xdr:rowOff>
    </xdr:from>
    <xdr:to>
      <xdr:col>50</xdr:col>
      <xdr:colOff>165100</xdr:colOff>
      <xdr:row>78</xdr:row>
      <xdr:rowOff>103594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94721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156527</xdr:rowOff>
    </xdr:from>
    <xdr:to>
      <xdr:col>46</xdr:col>
      <xdr:colOff>38100</xdr:colOff>
      <xdr:row>77</xdr:row>
      <xdr:rowOff>86677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103205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296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87261</xdr:rowOff>
    </xdr:from>
    <xdr:to>
      <xdr:col>41</xdr:col>
      <xdr:colOff>101600</xdr:colOff>
      <xdr:row>78</xdr:row>
      <xdr:rowOff>17411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8538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8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165252</xdr:rowOff>
    </xdr:from>
    <xdr:to>
      <xdr:col>36</xdr:col>
      <xdr:colOff>165100</xdr:colOff>
      <xdr:row>78</xdr:row>
      <xdr:rowOff>95402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86529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121608</xdr:rowOff>
    </xdr:from>
    <xdr:to>
      <xdr:col>55</xdr:col>
      <xdr:colOff>0</xdr:colOff>
      <xdr:row>98</xdr:row>
      <xdr:rowOff>18052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52258"/>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121608</xdr:rowOff>
    </xdr:from>
    <xdr:to>
      <xdr:col>50</xdr:col>
      <xdr:colOff>114300</xdr:colOff>
      <xdr:row>98</xdr:row>
      <xdr:rowOff>119094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52258"/>
          <a:ext cx="889000" cy="1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119094</xdr:rowOff>
    </xdr:from>
    <xdr:to>
      <xdr:col>45</xdr:col>
      <xdr:colOff>177800</xdr:colOff>
      <xdr:row>99</xdr:row>
      <xdr:rowOff>133919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921194"/>
          <a:ext cx="889000" cy="18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6981</xdr:rowOff>
    </xdr:from>
    <xdr:to>
      <xdr:col>41</xdr:col>
      <xdr:colOff>50800</xdr:colOff>
      <xdr:row>99</xdr:row>
      <xdr:rowOff>133919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980531"/>
          <a:ext cx="889000" cy="1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138702</xdr:rowOff>
    </xdr:from>
    <xdr:to>
      <xdr:col>55</xdr:col>
      <xdr:colOff>50800</xdr:colOff>
      <xdr:row>98</xdr:row>
      <xdr:rowOff>68852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117129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4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70808</xdr:rowOff>
    </xdr:from>
    <xdr:to>
      <xdr:col>50</xdr:col>
      <xdr:colOff>165100</xdr:colOff>
      <xdr:row>98</xdr:row>
      <xdr:rowOff>958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163535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68294</xdr:rowOff>
    </xdr:from>
    <xdr:to>
      <xdr:col>46</xdr:col>
      <xdr:colOff>38100</xdr:colOff>
      <xdr:row>98</xdr:row>
      <xdr:rowOff>169894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161021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6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83119</xdr:rowOff>
    </xdr:from>
    <xdr:to>
      <xdr:col>41</xdr:col>
      <xdr:colOff>101600</xdr:colOff>
      <xdr:row>100</xdr:row>
      <xdr:rowOff>13269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70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4396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714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127631</xdr:rowOff>
    </xdr:from>
    <xdr:to>
      <xdr:col>36</xdr:col>
      <xdr:colOff>165100</xdr:colOff>
      <xdr:row>99</xdr:row>
      <xdr:rowOff>57781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9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48908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70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118038</xdr:rowOff>
    </xdr:from>
    <xdr:to>
      <xdr:col>85</xdr:col>
      <xdr:colOff>127000</xdr:colOff>
      <xdr:row>39</xdr:row>
      <xdr:rowOff>34761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633138"/>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34761</xdr:rowOff>
    </xdr:from>
    <xdr:to>
      <xdr:col>81</xdr:col>
      <xdr:colOff>50800</xdr:colOff>
      <xdr:row>39</xdr:row>
      <xdr:rowOff>92565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21311"/>
          <a:ext cx="889000" cy="5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73515</xdr:rowOff>
    </xdr:from>
    <xdr:to>
      <xdr:col>76</xdr:col>
      <xdr:colOff>114300</xdr:colOff>
      <xdr:row>39</xdr:row>
      <xdr:rowOff>92565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600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49784</xdr:rowOff>
    </xdr:from>
    <xdr:to>
      <xdr:col>71</xdr:col>
      <xdr:colOff>177800</xdr:colOff>
      <xdr:row>39</xdr:row>
      <xdr:rowOff>73515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36334"/>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67238</xdr:rowOff>
    </xdr:from>
    <xdr:to>
      <xdr:col>85</xdr:col>
      <xdr:colOff>177800</xdr:colOff>
      <xdr:row>38</xdr:row>
      <xdr:rowOff>168838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5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45665</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6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155411</xdr:rowOff>
    </xdr:from>
    <xdr:to>
      <xdr:col>81</xdr:col>
      <xdr:colOff>101600</xdr:colOff>
      <xdr:row>39</xdr:row>
      <xdr:rowOff>85561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76688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763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41765</xdr:rowOff>
    </xdr:from>
    <xdr:to>
      <xdr:col>76</xdr:col>
      <xdr:colOff>165100</xdr:colOff>
      <xdr:row>39</xdr:row>
      <xdr:rowOff>143365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134492</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1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22715</xdr:rowOff>
    </xdr:from>
    <xdr:to>
      <xdr:col>72</xdr:col>
      <xdr:colOff>38100</xdr:colOff>
      <xdr:row>39</xdr:row>
      <xdr:rowOff>124315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115442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170434</xdr:rowOff>
    </xdr:from>
    <xdr:to>
      <xdr:col>67</xdr:col>
      <xdr:colOff>101600</xdr:colOff>
      <xdr:row>39</xdr:row>
      <xdr:rowOff>100584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91711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7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16828</xdr:rowOff>
    </xdr:from>
    <xdr:to>
      <xdr:col>85</xdr:col>
      <xdr:colOff>127000</xdr:colOff>
      <xdr:row>74</xdr:row>
      <xdr:rowOff>70320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04128"/>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70320</xdr:rowOff>
    </xdr:from>
    <xdr:to>
      <xdr:col>81</xdr:col>
      <xdr:colOff>50800</xdr:colOff>
      <xdr:row>74</xdr:row>
      <xdr:rowOff>138192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57620"/>
          <a:ext cx="8890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154787</xdr:rowOff>
    </xdr:from>
    <xdr:to>
      <xdr:col>76</xdr:col>
      <xdr:colOff>114300</xdr:colOff>
      <xdr:row>74</xdr:row>
      <xdr:rowOff>138192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670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156228</xdr:rowOff>
    </xdr:from>
    <xdr:to>
      <xdr:col>71</xdr:col>
      <xdr:colOff>177800</xdr:colOff>
      <xdr:row>73</xdr:row>
      <xdr:rowOff>154787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157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137478</xdr:rowOff>
    </xdr:from>
    <xdr:to>
      <xdr:col>85</xdr:col>
      <xdr:colOff>177800</xdr:colOff>
      <xdr:row>74</xdr:row>
      <xdr:rowOff>67628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115905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19520</xdr:rowOff>
    </xdr:from>
    <xdr:to>
      <xdr:col>81</xdr:col>
      <xdr:colOff>101600</xdr:colOff>
      <xdr:row>74</xdr:row>
      <xdr:rowOff>121120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112247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87392</xdr:rowOff>
    </xdr:from>
    <xdr:to>
      <xdr:col>76</xdr:col>
      <xdr:colOff>165100</xdr:colOff>
      <xdr:row>75</xdr:row>
      <xdr:rowOff>17542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103987</xdr:rowOff>
    </xdr:from>
    <xdr:to>
      <xdr:col>72</xdr:col>
      <xdr:colOff>38100</xdr:colOff>
      <xdr:row>74</xdr:row>
      <xdr:rowOff>34137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25264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105428</xdr:rowOff>
    </xdr:from>
    <xdr:to>
      <xdr:col>67</xdr:col>
      <xdr:colOff>101600</xdr:colOff>
      <xdr:row>71</xdr:row>
      <xdr:rowOff>35578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1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52105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18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133528</xdr:rowOff>
    </xdr:from>
    <xdr:to>
      <xdr:col>85</xdr:col>
      <xdr:colOff>126364</xdr:colOff>
      <xdr:row>98</xdr:row>
      <xdr:rowOff>156552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906928"/>
          <a:ext cx="1269" cy="105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160379</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6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156552</xdr:rowOff>
    </xdr:from>
    <xdr:to>
      <xdr:col>86</xdr:col>
      <xdr:colOff>25400</xdr:colOff>
      <xdr:row>98</xdr:row>
      <xdr:rowOff>156552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80205</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133528</xdr:rowOff>
    </xdr:from>
    <xdr:to>
      <xdr:col>86</xdr:col>
      <xdr:colOff>25400</xdr:colOff>
      <xdr:row>92</xdr:row>
      <xdr:rowOff>133528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90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128237</xdr:rowOff>
    </xdr:from>
    <xdr:to>
      <xdr:col>85</xdr:col>
      <xdr:colOff>127000</xdr:colOff>
      <xdr:row>95</xdr:row>
      <xdr:rowOff>130459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415987"/>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155894</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4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6017</xdr:rowOff>
    </xdr:from>
    <xdr:to>
      <xdr:col>85</xdr:col>
      <xdr:colOff>177800</xdr:colOff>
      <xdr:row>96</xdr:row>
      <xdr:rowOff>107617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4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123568</xdr:rowOff>
    </xdr:from>
    <xdr:to>
      <xdr:col>81</xdr:col>
      <xdr:colOff>50800</xdr:colOff>
      <xdr:row>95</xdr:row>
      <xdr:rowOff>128237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068418"/>
          <a:ext cx="889000" cy="34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94321</xdr:rowOff>
    </xdr:from>
    <xdr:to>
      <xdr:col>81</xdr:col>
      <xdr:colOff>101600</xdr:colOff>
      <xdr:row>97</xdr:row>
      <xdr:rowOff>24471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5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64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25727</xdr:rowOff>
    </xdr:from>
    <xdr:to>
      <xdr:col>76</xdr:col>
      <xdr:colOff>114300</xdr:colOff>
      <xdr:row>93</xdr:row>
      <xdr:rowOff>123568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5627677"/>
          <a:ext cx="889000" cy="4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42070</xdr:rowOff>
    </xdr:from>
    <xdr:to>
      <xdr:col>76</xdr:col>
      <xdr:colOff>165100</xdr:colOff>
      <xdr:row>96</xdr:row>
      <xdr:rowOff>143670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0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134797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25727</xdr:rowOff>
    </xdr:from>
    <xdr:to>
      <xdr:col>71</xdr:col>
      <xdr:colOff>177800</xdr:colOff>
      <xdr:row>96</xdr:row>
      <xdr:rowOff>76836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5627677"/>
          <a:ext cx="8890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37694</xdr:rowOff>
    </xdr:from>
    <xdr:to>
      <xdr:col>72</xdr:col>
      <xdr:colOff>38100</xdr:colOff>
      <xdr:row>96</xdr:row>
      <xdr:rowOff>139294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130421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158525</xdr:rowOff>
    </xdr:from>
    <xdr:to>
      <xdr:col>67</xdr:col>
      <xdr:colOff>101600</xdr:colOff>
      <xdr:row>97</xdr:row>
      <xdr:rowOff>88675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79802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79659</xdr:rowOff>
    </xdr:from>
    <xdr:to>
      <xdr:col>85</xdr:col>
      <xdr:colOff>177800</xdr:colOff>
      <xdr:row>96</xdr:row>
      <xdr:rowOff>9809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102536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21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77437</xdr:rowOff>
    </xdr:from>
    <xdr:to>
      <xdr:col>81</xdr:col>
      <xdr:colOff>101600</xdr:colOff>
      <xdr:row>96</xdr:row>
      <xdr:rowOff>7587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24114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72768</xdr:rowOff>
    </xdr:from>
    <xdr:to>
      <xdr:col>76</xdr:col>
      <xdr:colOff>165100</xdr:colOff>
      <xdr:row>94</xdr:row>
      <xdr:rowOff>2918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0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19445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7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146377</xdr:rowOff>
    </xdr:from>
    <xdr:to>
      <xdr:col>72</xdr:col>
      <xdr:colOff>38100</xdr:colOff>
      <xdr:row>91</xdr:row>
      <xdr:rowOff>76527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93054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53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26036</xdr:rowOff>
    </xdr:from>
    <xdr:to>
      <xdr:col>67</xdr:col>
      <xdr:colOff>101600</xdr:colOff>
      <xdr:row>96</xdr:row>
      <xdr:rowOff>127636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144163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159385</xdr:rowOff>
    </xdr:from>
    <xdr:to>
      <xdr:col>116</xdr:col>
      <xdr:colOff>63500</xdr:colOff>
      <xdr:row>38</xdr:row>
      <xdr:rowOff>163957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7448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177800</xdr:colOff>
      <xdr:row>38</xdr:row>
      <xdr:rowOff>159385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7131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154940</xdr:rowOff>
    </xdr:from>
    <xdr:to>
      <xdr:col>107</xdr:col>
      <xdr:colOff>50800</xdr:colOff>
      <xdr:row>38</xdr:row>
      <xdr:rowOff>156210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70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147447</xdr:rowOff>
    </xdr:from>
    <xdr:to>
      <xdr:col>102</xdr:col>
      <xdr:colOff>114300</xdr:colOff>
      <xdr:row>38</xdr:row>
      <xdr:rowOff>154940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6254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113157</xdr:rowOff>
    </xdr:from>
    <xdr:to>
      <xdr:col>116</xdr:col>
      <xdr:colOff>114300</xdr:colOff>
      <xdr:row>39</xdr:row>
      <xdr:rowOff>43307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28084</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4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108585</xdr:rowOff>
    </xdr:from>
    <xdr:to>
      <xdr:col>112</xdr:col>
      <xdr:colOff>38100</xdr:colOff>
      <xdr:row>39</xdr:row>
      <xdr:rowOff>38735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29862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71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105410</xdr:rowOff>
    </xdr:from>
    <xdr:to>
      <xdr:col>107</xdr:col>
      <xdr:colOff>101600</xdr:colOff>
      <xdr:row>39</xdr:row>
      <xdr:rowOff>35560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26687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71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104140</xdr:rowOff>
    </xdr:from>
    <xdr:to>
      <xdr:col>102</xdr:col>
      <xdr:colOff>165100</xdr:colOff>
      <xdr:row>39</xdr:row>
      <xdr:rowOff>34290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25417</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96647</xdr:rowOff>
    </xdr:from>
    <xdr:to>
      <xdr:col>98</xdr:col>
      <xdr:colOff>38100</xdr:colOff>
      <xdr:row>39</xdr:row>
      <xdr:rowOff>26797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17924</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169342</xdr:rowOff>
    </xdr:from>
    <xdr:to>
      <xdr:col>116</xdr:col>
      <xdr:colOff>63500</xdr:colOff>
      <xdr:row>59</xdr:row>
      <xdr:rowOff>41478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13442"/>
          <a:ext cx="8382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41478</xdr:rowOff>
    </xdr:from>
    <xdr:to>
      <xdr:col>111</xdr:col>
      <xdr:colOff>177800</xdr:colOff>
      <xdr:row>59</xdr:row>
      <xdr:rowOff>42545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5702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8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42545</xdr:rowOff>
    </xdr:from>
    <xdr:to>
      <xdr:col>102</xdr:col>
      <xdr:colOff>114300</xdr:colOff>
      <xdr:row>59</xdr:row>
      <xdr:rowOff>42583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580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118542</xdr:rowOff>
    </xdr:from>
    <xdr:to>
      <xdr:col>116</xdr:col>
      <xdr:colOff>114300</xdr:colOff>
      <xdr:row>59</xdr:row>
      <xdr:rowOff>48692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33469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162128</xdr:rowOff>
    </xdr:from>
    <xdr:to>
      <xdr:col>112</xdr:col>
      <xdr:colOff>38100</xdr:colOff>
      <xdr:row>59</xdr:row>
      <xdr:rowOff>92278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83405</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19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84472</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88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13818</xdr:rowOff>
    </xdr:from>
    <xdr:to>
      <xdr:col>116</xdr:col>
      <xdr:colOff>63500</xdr:colOff>
      <xdr:row>74</xdr:row>
      <xdr:rowOff>15722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70111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6998</xdr:rowOff>
    </xdr:from>
    <xdr:to>
      <xdr:col>111</xdr:col>
      <xdr:colOff>177800</xdr:colOff>
      <xdr:row>74</xdr:row>
      <xdr:rowOff>13818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694298"/>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6998</xdr:rowOff>
    </xdr:from>
    <xdr:to>
      <xdr:col>107</xdr:col>
      <xdr:colOff>50800</xdr:colOff>
      <xdr:row>74</xdr:row>
      <xdr:rowOff>38735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694298"/>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38735</xdr:rowOff>
    </xdr:from>
    <xdr:to>
      <xdr:col>102</xdr:col>
      <xdr:colOff>114300</xdr:colOff>
      <xdr:row>74</xdr:row>
      <xdr:rowOff>51574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72603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136372</xdr:rowOff>
    </xdr:from>
    <xdr:to>
      <xdr:col>116</xdr:col>
      <xdr:colOff>114300</xdr:colOff>
      <xdr:row>74</xdr:row>
      <xdr:rowOff>66522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159249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50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134468</xdr:rowOff>
    </xdr:from>
    <xdr:to>
      <xdr:col>112</xdr:col>
      <xdr:colOff>38100</xdr:colOff>
      <xdr:row>74</xdr:row>
      <xdr:rowOff>64618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6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81145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4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127648</xdr:rowOff>
    </xdr:from>
    <xdr:to>
      <xdr:col>107</xdr:col>
      <xdr:colOff>101600</xdr:colOff>
      <xdr:row>74</xdr:row>
      <xdr:rowOff>57798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6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74325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4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159385</xdr:rowOff>
    </xdr:from>
    <xdr:to>
      <xdr:col>102</xdr:col>
      <xdr:colOff>165100</xdr:colOff>
      <xdr:row>74</xdr:row>
      <xdr:rowOff>89535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106062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774</xdr:rowOff>
    </xdr:from>
    <xdr:to>
      <xdr:col>98</xdr:col>
      <xdr:colOff>38100</xdr:colOff>
      <xdr:row>74</xdr:row>
      <xdr:rowOff>102374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118901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補助費等について本市は、し尿処理・常備消防を一部事務組合で行っているため、類似団体平均値より高い数値を示している。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扶助費については、障害者総合支援関連経費が増加傾向にあることから、今後も増加が見込まれる。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繰出金については、後期高齢者医療事業、及び、介護保険事業への繰出金の増額は今後も避けられないと考えられることから、増加傾向になると見込まれる。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積立金が令和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年度及び令和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年度に大きく増加しているが、これは主に、</a:t>
          </a:r>
          <a:r>
            <a:rPr lang="ja-JP" altLang="ja-JP" sz="1100" b="0" i="0">
              <a:solidFill>
                <a:schemeClr val="dk1"/>
              </a:solidFill>
              <a:effectLst/>
              <a:latin typeface="BIZ UDPゴシック" panose="020B0400000000000000" pitchFamily="50" charset="-128"/>
              <a:ea typeface="BIZ UDPゴシック" panose="020B0400000000000000" pitchFamily="50" charset="-128"/>
              <a:cs typeface="+mn-cs"/>
            </a:rPr>
            <a:t>本市における市民の連帯の強化、及び、地域振興に要する経費の財源を確保することを目的に、</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未来投資基金を新たに造成したことによるもので、令和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億円ずつ計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億円の積み立てを行ったことによるものである。</a:t>
          </a:r>
          <a:endParaRPr kumimoji="1" lang="ja-JP" altLang="en-US" sz="1300">
            <a:latin typeface="BIZ UDPゴシック" panose="020B0400000000000000" pitchFamily="50" charset="-128"/>
            <a:ea typeface="BIZ UDP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156,026
150,548
623.58
78,002,646
74,480,485
3,223,044
42,677,458
42,932,869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50165</xdr:rowOff>
    </xdr:from>
    <xdr:to>
      <xdr:col>24</xdr:col>
      <xdr:colOff>63500</xdr:colOff>
      <xdr:row>34</xdr:row>
      <xdr:rowOff>101600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794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101600</xdr:rowOff>
    </xdr:from>
    <xdr:to>
      <xdr:col>19</xdr:col>
      <xdr:colOff>177800</xdr:colOff>
      <xdr:row>34</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0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162560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18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48260</xdr:rowOff>
    </xdr:from>
    <xdr:to>
      <xdr:col>10</xdr:col>
      <xdr:colOff>114300</xdr:colOff>
      <xdr:row>35</xdr:row>
      <xdr:rowOff>34925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6321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170815</xdr:rowOff>
    </xdr:from>
    <xdr:to>
      <xdr:col>24</xdr:col>
      <xdr:colOff>114300</xdr:colOff>
      <xdr:row>34</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149242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50800</xdr:rowOff>
    </xdr:from>
    <xdr:to>
      <xdr:col>20</xdr:col>
      <xdr:colOff>38100</xdr:colOff>
      <xdr:row>34</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33037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155575</xdr:rowOff>
    </xdr:from>
    <xdr:to>
      <xdr:col>10</xdr:col>
      <xdr:colOff>165100</xdr:colOff>
      <xdr:row>35</xdr:row>
      <xdr:rowOff>85725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76852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168910</xdr:rowOff>
    </xdr:from>
    <xdr:to>
      <xdr:col>6</xdr:col>
      <xdr:colOff>38100</xdr:colOff>
      <xdr:row>31</xdr:row>
      <xdr:rowOff>99060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115587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79337</xdr:rowOff>
    </xdr:from>
    <xdr:to>
      <xdr:col>24</xdr:col>
      <xdr:colOff>63500</xdr:colOff>
      <xdr:row>57</xdr:row>
      <xdr:rowOff>107200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51987"/>
          <a:ext cx="8382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30899</xdr:rowOff>
    </xdr:from>
    <xdr:to>
      <xdr:col>19</xdr:col>
      <xdr:colOff>177800</xdr:colOff>
      <xdr:row>57</xdr:row>
      <xdr:rowOff>79337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03549"/>
          <a:ext cx="8890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19558</xdr:rowOff>
    </xdr:from>
    <xdr:to>
      <xdr:col>15</xdr:col>
      <xdr:colOff>50800</xdr:colOff>
      <xdr:row>57</xdr:row>
      <xdr:rowOff>30899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20758"/>
          <a:ext cx="889000" cy="1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160604</xdr:rowOff>
    </xdr:from>
    <xdr:to>
      <xdr:col>10</xdr:col>
      <xdr:colOff>114300</xdr:colOff>
      <xdr:row>56</xdr:row>
      <xdr:rowOff>19558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33104"/>
          <a:ext cx="8890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56400</xdr:rowOff>
    </xdr:from>
    <xdr:to>
      <xdr:col>24</xdr:col>
      <xdr:colOff>114300</xdr:colOff>
      <xdr:row>57</xdr:row>
      <xdr:rowOff>158000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142777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28537</xdr:rowOff>
    </xdr:from>
    <xdr:to>
      <xdr:col>20</xdr:col>
      <xdr:colOff>38100</xdr:colOff>
      <xdr:row>57</xdr:row>
      <xdr:rowOff>130137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146664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151549</xdr:rowOff>
    </xdr:from>
    <xdr:to>
      <xdr:col>15</xdr:col>
      <xdr:colOff>101600</xdr:colOff>
      <xdr:row>57</xdr:row>
      <xdr:rowOff>81699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98226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140208</xdr:rowOff>
    </xdr:from>
    <xdr:to>
      <xdr:col>10</xdr:col>
      <xdr:colOff>165100</xdr:colOff>
      <xdr:row>56</xdr:row>
      <xdr:rowOff>70358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86885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109804</xdr:rowOff>
    </xdr:from>
    <xdr:to>
      <xdr:col>6</xdr:col>
      <xdr:colOff>38100</xdr:colOff>
      <xdr:row>51</xdr:row>
      <xdr:rowOff>39954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31081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124860</xdr:rowOff>
    </xdr:from>
    <xdr:to>
      <xdr:col>24</xdr:col>
      <xdr:colOff>63500</xdr:colOff>
      <xdr:row>72</xdr:row>
      <xdr:rowOff>115239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297810"/>
          <a:ext cx="838200" cy="16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115239</xdr:rowOff>
    </xdr:from>
    <xdr:to>
      <xdr:col>19</xdr:col>
      <xdr:colOff>177800</xdr:colOff>
      <xdr:row>74</xdr:row>
      <xdr:rowOff>59195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459639"/>
          <a:ext cx="889000" cy="28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23647</xdr:rowOff>
    </xdr:from>
    <xdr:to>
      <xdr:col>15</xdr:col>
      <xdr:colOff>50800</xdr:colOff>
      <xdr:row>74</xdr:row>
      <xdr:rowOff>59195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39497"/>
          <a:ext cx="8890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23647</xdr:rowOff>
    </xdr:from>
    <xdr:to>
      <xdr:col>10</xdr:col>
      <xdr:colOff>114300</xdr:colOff>
      <xdr:row>75</xdr:row>
      <xdr:rowOff>140805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39497"/>
          <a:ext cx="8890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74060</xdr:rowOff>
    </xdr:from>
    <xdr:to>
      <xdr:col>24</xdr:col>
      <xdr:colOff>114300</xdr:colOff>
      <xdr:row>72</xdr:row>
      <xdr:rowOff>4210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165657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64439</xdr:rowOff>
    </xdr:from>
    <xdr:to>
      <xdr:col>20</xdr:col>
      <xdr:colOff>38100</xdr:colOff>
      <xdr:row>72</xdr:row>
      <xdr:rowOff>166039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11116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1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8395</xdr:rowOff>
    </xdr:from>
    <xdr:to>
      <xdr:col>15</xdr:col>
      <xdr:colOff>101600</xdr:colOff>
      <xdr:row>74</xdr:row>
      <xdr:rowOff>109995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126522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144297</xdr:rowOff>
    </xdr:from>
    <xdr:to>
      <xdr:col>10</xdr:col>
      <xdr:colOff>165100</xdr:colOff>
      <xdr:row>73</xdr:row>
      <xdr:rowOff>74447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90974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90005</xdr:rowOff>
    </xdr:from>
    <xdr:to>
      <xdr:col>6</xdr:col>
      <xdr:colOff>38100</xdr:colOff>
      <xdr:row>76</xdr:row>
      <xdr:rowOff>20154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48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36682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2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67311</xdr:rowOff>
    </xdr:from>
    <xdr:to>
      <xdr:col>24</xdr:col>
      <xdr:colOff>63500</xdr:colOff>
      <xdr:row>98</xdr:row>
      <xdr:rowOff>20332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97961"/>
          <a:ext cx="838200" cy="1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107468</xdr:rowOff>
    </xdr:from>
    <xdr:to>
      <xdr:col>19</xdr:col>
      <xdr:colOff>177800</xdr:colOff>
      <xdr:row>97</xdr:row>
      <xdr:rowOff>67311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95218"/>
          <a:ext cx="8890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102896</xdr:rowOff>
    </xdr:from>
    <xdr:to>
      <xdr:col>15</xdr:col>
      <xdr:colOff>50800</xdr:colOff>
      <xdr:row>95</xdr:row>
      <xdr:rowOff>107468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90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102896</xdr:rowOff>
    </xdr:from>
    <xdr:to>
      <xdr:col>10</xdr:col>
      <xdr:colOff>114300</xdr:colOff>
      <xdr:row>98</xdr:row>
      <xdr:rowOff>149186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90646"/>
          <a:ext cx="889000" cy="5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26751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140982</xdr:rowOff>
    </xdr:from>
    <xdr:to>
      <xdr:col>24</xdr:col>
      <xdr:colOff>114300</xdr:colOff>
      <xdr:row>98</xdr:row>
      <xdr:rowOff>71132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119409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16511</xdr:rowOff>
    </xdr:from>
    <xdr:to>
      <xdr:col>20</xdr:col>
      <xdr:colOff>38100</xdr:colOff>
      <xdr:row>97</xdr:row>
      <xdr:rowOff>118111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109238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56668</xdr:rowOff>
    </xdr:from>
    <xdr:to>
      <xdr:col>15</xdr:col>
      <xdr:colOff>101600</xdr:colOff>
      <xdr:row>95</xdr:row>
      <xdr:rowOff>158268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52096</xdr:rowOff>
    </xdr:from>
    <xdr:to>
      <xdr:col>10</xdr:col>
      <xdr:colOff>165100</xdr:colOff>
      <xdr:row>95</xdr:row>
      <xdr:rowOff>153696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170223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98386</xdr:rowOff>
    </xdr:from>
    <xdr:to>
      <xdr:col>6</xdr:col>
      <xdr:colOff>38100</xdr:colOff>
      <xdr:row>99</xdr:row>
      <xdr:rowOff>28536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19663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157531</xdr:rowOff>
    </xdr:from>
    <xdr:to>
      <xdr:col>55</xdr:col>
      <xdr:colOff>0</xdr:colOff>
      <xdr:row>37</xdr:row>
      <xdr:rowOff>164161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01181"/>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101067</xdr:rowOff>
    </xdr:from>
    <xdr:to>
      <xdr:col>50</xdr:col>
      <xdr:colOff>114300</xdr:colOff>
      <xdr:row>37</xdr:row>
      <xdr:rowOff>164161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4471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101067</xdr:rowOff>
    </xdr:from>
    <xdr:to>
      <xdr:col>45</xdr:col>
      <xdr:colOff>177800</xdr:colOff>
      <xdr:row>37</xdr:row>
      <xdr:rowOff>123012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4471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112497</xdr:rowOff>
    </xdr:from>
    <xdr:to>
      <xdr:col>41</xdr:col>
      <xdr:colOff>50800</xdr:colOff>
      <xdr:row>37</xdr:row>
      <xdr:rowOff>123012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5614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106731</xdr:rowOff>
    </xdr:from>
    <xdr:to>
      <xdr:col>55</xdr:col>
      <xdr:colOff>50800</xdr:colOff>
      <xdr:row>38</xdr:row>
      <xdr:rowOff>36881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21658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113360</xdr:rowOff>
    </xdr:from>
    <xdr:to>
      <xdr:col>50</xdr:col>
      <xdr:colOff>165100</xdr:colOff>
      <xdr:row>38</xdr:row>
      <xdr:rowOff>43511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57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34638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4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50267</xdr:rowOff>
    </xdr:from>
    <xdr:to>
      <xdr:col>46</xdr:col>
      <xdr:colOff>38100</xdr:colOff>
      <xdr:row>37</xdr:row>
      <xdr:rowOff>151867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142994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72212</xdr:rowOff>
    </xdr:from>
    <xdr:to>
      <xdr:col>41</xdr:col>
      <xdr:colOff>101600</xdr:colOff>
      <xdr:row>38</xdr:row>
      <xdr:rowOff>2363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164939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08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61697</xdr:rowOff>
    </xdr:from>
    <xdr:to>
      <xdr:col>36</xdr:col>
      <xdr:colOff>165100</xdr:colOff>
      <xdr:row>37</xdr:row>
      <xdr:rowOff>163297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154423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9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29423</xdr:rowOff>
    </xdr:from>
    <xdr:to>
      <xdr:col>55</xdr:col>
      <xdr:colOff>0</xdr:colOff>
      <xdr:row>55</xdr:row>
      <xdr:rowOff>131836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59173"/>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76378</xdr:rowOff>
    </xdr:from>
    <xdr:to>
      <xdr:col>50</xdr:col>
      <xdr:colOff>114300</xdr:colOff>
      <xdr:row>55</xdr:row>
      <xdr:rowOff>131836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06128"/>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76378</xdr:rowOff>
    </xdr:from>
    <xdr:to>
      <xdr:col>45</xdr:col>
      <xdr:colOff>177800</xdr:colOff>
      <xdr:row>56</xdr:row>
      <xdr:rowOff>6792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06128"/>
          <a:ext cx="8890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108610</xdr:rowOff>
    </xdr:from>
    <xdr:to>
      <xdr:col>41</xdr:col>
      <xdr:colOff>50800</xdr:colOff>
      <xdr:row>56</xdr:row>
      <xdr:rowOff>6792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38360"/>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150073</xdr:rowOff>
    </xdr:from>
    <xdr:to>
      <xdr:col>55</xdr:col>
      <xdr:colOff>50800</xdr:colOff>
      <xdr:row>55</xdr:row>
      <xdr:rowOff>80223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5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81036</xdr:rowOff>
    </xdr:from>
    <xdr:to>
      <xdr:col>50</xdr:col>
      <xdr:colOff>165100</xdr:colOff>
      <xdr:row>56</xdr:row>
      <xdr:rowOff>11186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27713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25578</xdr:rowOff>
    </xdr:from>
    <xdr:to>
      <xdr:col>46</xdr:col>
      <xdr:colOff>38100</xdr:colOff>
      <xdr:row>55</xdr:row>
      <xdr:rowOff>127178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143705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127442</xdr:rowOff>
    </xdr:from>
    <xdr:to>
      <xdr:col>41</xdr:col>
      <xdr:colOff>101600</xdr:colOff>
      <xdr:row>56</xdr:row>
      <xdr:rowOff>57592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74119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57810</xdr:rowOff>
    </xdr:from>
    <xdr:to>
      <xdr:col>36</xdr:col>
      <xdr:colOff>165100</xdr:colOff>
      <xdr:row>55</xdr:row>
      <xdr:rowOff>159410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92608</xdr:rowOff>
    </xdr:from>
    <xdr:to>
      <xdr:col>55</xdr:col>
      <xdr:colOff>0</xdr:colOff>
      <xdr:row>74</xdr:row>
      <xdr:rowOff>138329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608458"/>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146558</xdr:rowOff>
    </xdr:from>
    <xdr:to>
      <xdr:col>50</xdr:col>
      <xdr:colOff>114300</xdr:colOff>
      <xdr:row>74</xdr:row>
      <xdr:rowOff>138329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62408"/>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146558</xdr:rowOff>
    </xdr:from>
    <xdr:to>
      <xdr:col>45</xdr:col>
      <xdr:colOff>177800</xdr:colOff>
      <xdr:row>74</xdr:row>
      <xdr:rowOff>156997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62408"/>
          <a:ext cx="889000" cy="1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79693</xdr:rowOff>
    </xdr:from>
    <xdr:to>
      <xdr:col>41</xdr:col>
      <xdr:colOff>50800</xdr:colOff>
      <xdr:row>74</xdr:row>
      <xdr:rowOff>156997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766993"/>
          <a:ext cx="889000" cy="7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41808</xdr:rowOff>
    </xdr:from>
    <xdr:to>
      <xdr:col>55</xdr:col>
      <xdr:colOff>50800</xdr:colOff>
      <xdr:row>73</xdr:row>
      <xdr:rowOff>143408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5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64685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4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87529</xdr:rowOff>
    </xdr:from>
    <xdr:to>
      <xdr:col>50</xdr:col>
      <xdr:colOff>165100</xdr:colOff>
      <xdr:row>75</xdr:row>
      <xdr:rowOff>17679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34206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95758</xdr:rowOff>
    </xdr:from>
    <xdr:to>
      <xdr:col>46</xdr:col>
      <xdr:colOff>38100</xdr:colOff>
      <xdr:row>74</xdr:row>
      <xdr:rowOff>25908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42435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106197</xdr:rowOff>
    </xdr:from>
    <xdr:to>
      <xdr:col>41</xdr:col>
      <xdr:colOff>101600</xdr:colOff>
      <xdr:row>75</xdr:row>
      <xdr:rowOff>36347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52874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28893</xdr:rowOff>
    </xdr:from>
    <xdr:to>
      <xdr:col>36</xdr:col>
      <xdr:colOff>165100</xdr:colOff>
      <xdr:row>74</xdr:row>
      <xdr:rowOff>130493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147020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144337</xdr:rowOff>
    </xdr:from>
    <xdr:to>
      <xdr:col>55</xdr:col>
      <xdr:colOff>0</xdr:colOff>
      <xdr:row>97</xdr:row>
      <xdr:rowOff>157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03537"/>
          <a:ext cx="838200" cy="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144239</xdr:rowOff>
    </xdr:from>
    <xdr:to>
      <xdr:col>50</xdr:col>
      <xdr:colOff>114300</xdr:colOff>
      <xdr:row>96</xdr:row>
      <xdr:rowOff>144337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0343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144239</xdr:rowOff>
    </xdr:from>
    <xdr:to>
      <xdr:col>45</xdr:col>
      <xdr:colOff>177800</xdr:colOff>
      <xdr:row>97</xdr:row>
      <xdr:rowOff>101459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03439"/>
          <a:ext cx="889000" cy="1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101459</xdr:rowOff>
    </xdr:from>
    <xdr:to>
      <xdr:col>41</xdr:col>
      <xdr:colOff>50800</xdr:colOff>
      <xdr:row>97</xdr:row>
      <xdr:rowOff>105246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2109"/>
          <a:ext cx="8890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120807</xdr:rowOff>
    </xdr:from>
    <xdr:to>
      <xdr:col>55</xdr:col>
      <xdr:colOff>50800</xdr:colOff>
      <xdr:row>97</xdr:row>
      <xdr:rowOff>50957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99234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93537</xdr:rowOff>
    </xdr:from>
    <xdr:to>
      <xdr:col>50</xdr:col>
      <xdr:colOff>165100</xdr:colOff>
      <xdr:row>97</xdr:row>
      <xdr:rowOff>23687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93439</xdr:rowOff>
    </xdr:from>
    <xdr:to>
      <xdr:col>46</xdr:col>
      <xdr:colOff>38100</xdr:colOff>
      <xdr:row>97</xdr:row>
      <xdr:rowOff>23589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40116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50659</xdr:rowOff>
    </xdr:from>
    <xdr:to>
      <xdr:col>41</xdr:col>
      <xdr:colOff>101600</xdr:colOff>
      <xdr:row>97</xdr:row>
      <xdr:rowOff>152259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143386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54446</xdr:rowOff>
    </xdr:from>
    <xdr:to>
      <xdr:col>36</xdr:col>
      <xdr:colOff>165100</xdr:colOff>
      <xdr:row>97</xdr:row>
      <xdr:rowOff>156046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147173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137528</xdr:rowOff>
    </xdr:from>
    <xdr:to>
      <xdr:col>85</xdr:col>
      <xdr:colOff>127000</xdr:colOff>
      <xdr:row>37</xdr:row>
      <xdr:rowOff>138938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81178"/>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82321</xdr:rowOff>
    </xdr:from>
    <xdr:to>
      <xdr:col>81</xdr:col>
      <xdr:colOff>50800</xdr:colOff>
      <xdr:row>37</xdr:row>
      <xdr:rowOff>138938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25971"/>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82321</xdr:rowOff>
    </xdr:from>
    <xdr:to>
      <xdr:col>76</xdr:col>
      <xdr:colOff>114300</xdr:colOff>
      <xdr:row>37</xdr:row>
      <xdr:rowOff>99162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25971"/>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99162</xdr:rowOff>
    </xdr:from>
    <xdr:to>
      <xdr:col>71</xdr:col>
      <xdr:colOff>177800</xdr:colOff>
      <xdr:row>37</xdr:row>
      <xdr:rowOff>110668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42812"/>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86728</xdr:rowOff>
    </xdr:from>
    <xdr:to>
      <xdr:col>85</xdr:col>
      <xdr:colOff>177800</xdr:colOff>
      <xdr:row>38</xdr:row>
      <xdr:rowOff>16878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65155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88138</xdr:rowOff>
    </xdr:from>
    <xdr:to>
      <xdr:col>81</xdr:col>
      <xdr:colOff>101600</xdr:colOff>
      <xdr:row>38</xdr:row>
      <xdr:rowOff>18288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34815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31521</xdr:rowOff>
    </xdr:from>
    <xdr:to>
      <xdr:col>76</xdr:col>
      <xdr:colOff>165100</xdr:colOff>
      <xdr:row>37</xdr:row>
      <xdr:rowOff>133121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149648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48362</xdr:rowOff>
    </xdr:from>
    <xdr:to>
      <xdr:col>72</xdr:col>
      <xdr:colOff>38100</xdr:colOff>
      <xdr:row>37</xdr:row>
      <xdr:rowOff>149962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166489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59868</xdr:rowOff>
    </xdr:from>
    <xdr:to>
      <xdr:col>67</xdr:col>
      <xdr:colOff>101600</xdr:colOff>
      <xdr:row>37</xdr:row>
      <xdr:rowOff>161468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144599</xdr:rowOff>
    </xdr:from>
    <xdr:to>
      <xdr:col>85</xdr:col>
      <xdr:colOff>127000</xdr:colOff>
      <xdr:row>58</xdr:row>
      <xdr:rowOff>165238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10088699"/>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42805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7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56131</xdr:rowOff>
    </xdr:from>
    <xdr:to>
      <xdr:col>81</xdr:col>
      <xdr:colOff>50800</xdr:colOff>
      <xdr:row>58</xdr:row>
      <xdr:rowOff>144599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10000231"/>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44949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56131</xdr:rowOff>
    </xdr:from>
    <xdr:to>
      <xdr:col>76</xdr:col>
      <xdr:colOff>114300</xdr:colOff>
      <xdr:row>58</xdr:row>
      <xdr:rowOff>166805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00231"/>
          <a:ext cx="889000" cy="1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37026</xdr:rowOff>
    </xdr:from>
    <xdr:to>
      <xdr:col>71</xdr:col>
      <xdr:colOff>177800</xdr:colOff>
      <xdr:row>58</xdr:row>
      <xdr:rowOff>166805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81126"/>
          <a:ext cx="889000" cy="1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91551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39888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114438</xdr:rowOff>
    </xdr:from>
    <xdr:to>
      <xdr:col>85</xdr:col>
      <xdr:colOff>177800</xdr:colOff>
      <xdr:row>59</xdr:row>
      <xdr:rowOff>44588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100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29365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9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93799</xdr:rowOff>
    </xdr:from>
    <xdr:to>
      <xdr:col>81</xdr:col>
      <xdr:colOff>101600</xdr:colOff>
      <xdr:row>59</xdr:row>
      <xdr:rowOff>23949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15076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5331</xdr:rowOff>
    </xdr:from>
    <xdr:to>
      <xdr:col>76</xdr:col>
      <xdr:colOff>165100</xdr:colOff>
      <xdr:row>58</xdr:row>
      <xdr:rowOff>106931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98058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116005</xdr:rowOff>
    </xdr:from>
    <xdr:to>
      <xdr:col>72</xdr:col>
      <xdr:colOff>38100</xdr:colOff>
      <xdr:row>59</xdr:row>
      <xdr:rowOff>46155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37282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157676</xdr:rowOff>
    </xdr:from>
    <xdr:to>
      <xdr:col>67</xdr:col>
      <xdr:colOff>101600</xdr:colOff>
      <xdr:row>58</xdr:row>
      <xdr:rowOff>87826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78953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118038</xdr:rowOff>
    </xdr:from>
    <xdr:to>
      <xdr:col>85</xdr:col>
      <xdr:colOff>127000</xdr:colOff>
      <xdr:row>79</xdr:row>
      <xdr:rowOff>34762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91138"/>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34762</xdr:rowOff>
    </xdr:from>
    <xdr:to>
      <xdr:col>81</xdr:col>
      <xdr:colOff>50800</xdr:colOff>
      <xdr:row>79</xdr:row>
      <xdr:rowOff>92565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79312"/>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73515</xdr:rowOff>
    </xdr:from>
    <xdr:to>
      <xdr:col>76</xdr:col>
      <xdr:colOff>114300</xdr:colOff>
      <xdr:row>79</xdr:row>
      <xdr:rowOff>92565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180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49785</xdr:rowOff>
    </xdr:from>
    <xdr:to>
      <xdr:col>71</xdr:col>
      <xdr:colOff>177800</xdr:colOff>
      <xdr:row>79</xdr:row>
      <xdr:rowOff>73515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94335"/>
          <a:ext cx="889000" cy="2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67238</xdr:rowOff>
    </xdr:from>
    <xdr:to>
      <xdr:col>85</xdr:col>
      <xdr:colOff>177800</xdr:colOff>
      <xdr:row>78</xdr:row>
      <xdr:rowOff>168838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45665</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1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155412</xdr:rowOff>
    </xdr:from>
    <xdr:to>
      <xdr:col>81</xdr:col>
      <xdr:colOff>101600</xdr:colOff>
      <xdr:row>79</xdr:row>
      <xdr:rowOff>85562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76689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41765</xdr:rowOff>
    </xdr:from>
    <xdr:to>
      <xdr:col>76</xdr:col>
      <xdr:colOff>165100</xdr:colOff>
      <xdr:row>79</xdr:row>
      <xdr:rowOff>143365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134492</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79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22715</xdr:rowOff>
    </xdr:from>
    <xdr:to>
      <xdr:col>72</xdr:col>
      <xdr:colOff>38100</xdr:colOff>
      <xdr:row>79</xdr:row>
      <xdr:rowOff>124315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115442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5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170435</xdr:rowOff>
    </xdr:from>
    <xdr:to>
      <xdr:col>67</xdr:col>
      <xdr:colOff>101600</xdr:colOff>
      <xdr:row>79</xdr:row>
      <xdr:rowOff>100585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91712</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36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16827</xdr:rowOff>
    </xdr:from>
    <xdr:to>
      <xdr:col>85</xdr:col>
      <xdr:colOff>127000</xdr:colOff>
      <xdr:row>94</xdr:row>
      <xdr:rowOff>70320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133127"/>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70320</xdr:rowOff>
    </xdr:from>
    <xdr:to>
      <xdr:col>81</xdr:col>
      <xdr:colOff>50800</xdr:colOff>
      <xdr:row>94</xdr:row>
      <xdr:rowOff>138192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186620"/>
          <a:ext cx="8890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154787</xdr:rowOff>
    </xdr:from>
    <xdr:to>
      <xdr:col>76</xdr:col>
      <xdr:colOff>114300</xdr:colOff>
      <xdr:row>94</xdr:row>
      <xdr:rowOff>138192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099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156228</xdr:rowOff>
    </xdr:from>
    <xdr:to>
      <xdr:col>71</xdr:col>
      <xdr:colOff>177800</xdr:colOff>
      <xdr:row>93</xdr:row>
      <xdr:rowOff>154787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5586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137477</xdr:rowOff>
    </xdr:from>
    <xdr:to>
      <xdr:col>85</xdr:col>
      <xdr:colOff>177800</xdr:colOff>
      <xdr:row>94</xdr:row>
      <xdr:rowOff>67627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115904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19520</xdr:rowOff>
    </xdr:from>
    <xdr:to>
      <xdr:col>81</xdr:col>
      <xdr:colOff>101600</xdr:colOff>
      <xdr:row>94</xdr:row>
      <xdr:rowOff>121120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112247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87392</xdr:rowOff>
    </xdr:from>
    <xdr:to>
      <xdr:col>76</xdr:col>
      <xdr:colOff>165100</xdr:colOff>
      <xdr:row>95</xdr:row>
      <xdr:rowOff>17542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8669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103987</xdr:rowOff>
    </xdr:from>
    <xdr:to>
      <xdr:col>72</xdr:col>
      <xdr:colOff>38100</xdr:colOff>
      <xdr:row>94</xdr:row>
      <xdr:rowOff>34137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25264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105428</xdr:rowOff>
    </xdr:from>
    <xdr:to>
      <xdr:col>67</xdr:col>
      <xdr:colOff>101600</xdr:colOff>
      <xdr:row>91</xdr:row>
      <xdr:rowOff>35578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52105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本市の特徴として挙げられるのは、民生費の扶助費高止まりが挙げられる。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商工費は近年、物価高騰対策による商品券事業等やキャッシュレス還元事業等の臨時的な事業を行ったことにより類似団体平均を上回る状況となっている。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施設の老朽化が著しく、長寿命化、施設更新の事業費が大幅に増加している教育関係では、令和元年度までの集中投資期間が終了したため令和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年度以降は類似団体平均を下回る状況となっている。</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公債費の変動が近年激しいのは、集中投資期間による多額の起債発行により関連指標の悪化を短期間に抑えるため、大規模投資と同時に短期償還による市債残高抑制を図ったことによるものであり、令和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年度にて短期償還分の影響はなくなったが、令和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年度は未来投資基金への積み立てに要した合併特例事業債の償還により増額しており、今後も増加傾向が続くと見込まれる。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令和元年度までの集中投資期間に要した市債借入の影響を短期間とするため、財政調整基金を活用して短期での償還を行ったため財政調整基金残高は減少した。令和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年度と</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新型コロナウイルス感染症の影響を見込んでいたが、実際には影響は限定的であり増額となった。令和</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年度についても普通交付税の再算定による地方交付税の増、地方財政法第</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7</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条第</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項に基づく前年度繰越金の</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1/2</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の積立の増等もあり、財政調整基金は増となり、実質単年度収支も約</a:t>
          </a:r>
          <a:r>
            <a:rPr kumimoji="1" lang="en-US" altLang="ja-JP" sz="1100" baseline="0">
              <a:solidFill>
                <a:schemeClr val="dk1"/>
              </a:solidFill>
              <a:effectLst/>
              <a:latin typeface="BIZ UDPゴシック" panose="020B0400000000000000" pitchFamily="50" charset="-128"/>
              <a:ea typeface="BIZ UDPゴシック" panose="020B0400000000000000" pitchFamily="50" charset="-128"/>
              <a:cs typeface="+mn-cs"/>
            </a:rPr>
            <a:t>15</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億円とプラス値になった。</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年度は競輪事業会計において赤字となったが、平成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年度下半期から包括業務委託を取り入れた事業運営を行っており、平成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年度に引き続き、令和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年度も黒字となり、</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年連続で一般会計へ繰出すことができた（</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H27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H28</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H29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H30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R02</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R04</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360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250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650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R07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539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百万円）。</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松阪市民病院事業会計においては、令和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年度までは事業損益は黒字となっていたが、令和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年度は給与費及び経費の高騰により費用は増加傾向にあり、収益面では患者数がコロナ禍前まで回復せず、費用の増加に対し診療報酬の対応が追いついていない収支構造となっているため</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7</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億円の赤字となった。平成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年度から公営企業会計制度の大規模な変更に伴い欠損金が大きく圧縮されたものの、依然として</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億円程度の未処理欠損金が残っている状況である。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国民健康保険事業特別会計において、令和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5.3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億円となっていたが、令和</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6</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4.5</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億円と減少した。これは主に、高年齢化に伴う保険給付費の増によるものである。高年齢化により国民健康保険税は減収となることが想定されることから注視していく必要がある。</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9"/>
      <c r="DK1" s="169"/>
      <c r="DL1" s="169"/>
      <c r="DM1" s="169"/>
      <c r="DN1" s="169"/>
      <c r="DO1" s="169"/>
    </row>
    <row r="2" spans="1:119" ht="24.75" thickBot="1" x14ac:dyDescent="0.2">
      <c r="B2" s="170" t="s">
        <v>77</v>
      </c>
      <c r="C2" s="170"/>
      <c r="D2" s="171"/>
    </row>
    <row r="3" spans="1:119" ht="18.75" customHeight="1" thickBot="1" x14ac:dyDescent="0.2">
      <c r="A3" s="169"/>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9"/>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78002646</v>
      </c>
      <c r="BO4" s="372"/>
      <c r="BP4" s="372"/>
      <c r="BQ4" s="372"/>
      <c r="BR4" s="372"/>
      <c r="BS4" s="372"/>
      <c r="BT4" s="372"/>
      <c r="BU4" s="373"/>
      <c r="BV4" s="371">
        <v>76178165</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7.6</v>
      </c>
      <c r="CU4" s="378"/>
      <c r="CV4" s="378"/>
      <c r="CW4" s="378"/>
      <c r="CX4" s="378"/>
      <c r="CY4" s="378"/>
      <c r="CZ4" s="378"/>
      <c r="DA4" s="379"/>
      <c r="DB4" s="377">
        <v>5.8</v>
      </c>
      <c r="DC4" s="378"/>
      <c r="DD4" s="378"/>
      <c r="DE4" s="378"/>
      <c r="DF4" s="378"/>
      <c r="DG4" s="378"/>
      <c r="DH4" s="378"/>
      <c r="DI4" s="379"/>
    </row>
    <row r="5" spans="1:119" ht="18.75" customHeight="1" x14ac:dyDescent="0.15">
      <c r="A5" s="169"/>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74480485</v>
      </c>
      <c r="BO5" s="409"/>
      <c r="BP5" s="409"/>
      <c r="BQ5" s="409"/>
      <c r="BR5" s="409"/>
      <c r="BS5" s="409"/>
      <c r="BT5" s="409"/>
      <c r="BU5" s="410"/>
      <c r="BV5" s="408">
        <v>73090793</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87</v>
      </c>
      <c r="CU5" s="406"/>
      <c r="CV5" s="406"/>
      <c r="CW5" s="406"/>
      <c r="CX5" s="406"/>
      <c r="CY5" s="406"/>
      <c r="CZ5" s="406"/>
      <c r="DA5" s="407"/>
      <c r="DB5" s="405">
        <v>88.7</v>
      </c>
      <c r="DC5" s="406"/>
      <c r="DD5" s="406"/>
      <c r="DE5" s="406"/>
      <c r="DF5" s="406"/>
      <c r="DG5" s="406"/>
      <c r="DH5" s="406"/>
      <c r="DI5" s="407"/>
    </row>
    <row r="6" spans="1:119" ht="18.75" customHeight="1" x14ac:dyDescent="0.15">
      <c r="A6" s="169"/>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3522161</v>
      </c>
      <c r="BO6" s="409"/>
      <c r="BP6" s="409"/>
      <c r="BQ6" s="409"/>
      <c r="BR6" s="409"/>
      <c r="BS6" s="409"/>
      <c r="BT6" s="409"/>
      <c r="BU6" s="410"/>
      <c r="BV6" s="408">
        <v>3087372</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87.3</v>
      </c>
      <c r="CU6" s="446"/>
      <c r="CV6" s="446"/>
      <c r="CW6" s="446"/>
      <c r="CX6" s="446"/>
      <c r="CY6" s="446"/>
      <c r="CZ6" s="446"/>
      <c r="DA6" s="447"/>
      <c r="DB6" s="445">
        <v>89.4</v>
      </c>
      <c r="DC6" s="446"/>
      <c r="DD6" s="446"/>
      <c r="DE6" s="446"/>
      <c r="DF6" s="446"/>
      <c r="DG6" s="446"/>
      <c r="DH6" s="446"/>
      <c r="DI6" s="447"/>
    </row>
    <row r="7" spans="1:119" ht="18.75" customHeight="1" x14ac:dyDescent="0.15">
      <c r="A7" s="169"/>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299117</v>
      </c>
      <c r="BO7" s="409"/>
      <c r="BP7" s="409"/>
      <c r="BQ7" s="409"/>
      <c r="BR7" s="409"/>
      <c r="BS7" s="409"/>
      <c r="BT7" s="409"/>
      <c r="BU7" s="410"/>
      <c r="BV7" s="408">
        <v>676121</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42677458</v>
      </c>
      <c r="CU7" s="409"/>
      <c r="CV7" s="409"/>
      <c r="CW7" s="409"/>
      <c r="CX7" s="409"/>
      <c r="CY7" s="409"/>
      <c r="CZ7" s="409"/>
      <c r="DA7" s="410"/>
      <c r="DB7" s="408">
        <v>41702827</v>
      </c>
      <c r="DC7" s="409"/>
      <c r="DD7" s="409"/>
      <c r="DE7" s="409"/>
      <c r="DF7" s="409"/>
      <c r="DG7" s="409"/>
      <c r="DH7" s="409"/>
      <c r="DI7" s="410"/>
    </row>
    <row r="8" spans="1:119" ht="18.75" customHeight="1" thickBot="1" x14ac:dyDescent="0.2">
      <c r="A8" s="169"/>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3223044</v>
      </c>
      <c r="BO8" s="409"/>
      <c r="BP8" s="409"/>
      <c r="BQ8" s="409"/>
      <c r="BR8" s="409"/>
      <c r="BS8" s="409"/>
      <c r="BT8" s="409"/>
      <c r="BU8" s="410"/>
      <c r="BV8" s="408">
        <v>2411251</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0.59</v>
      </c>
      <c r="CU8" s="449"/>
      <c r="CV8" s="449"/>
      <c r="CW8" s="449"/>
      <c r="CX8" s="449"/>
      <c r="CY8" s="449"/>
      <c r="CZ8" s="449"/>
      <c r="DA8" s="450"/>
      <c r="DB8" s="448">
        <v>0.59</v>
      </c>
      <c r="DC8" s="449"/>
      <c r="DD8" s="449"/>
      <c r="DE8" s="449"/>
      <c r="DF8" s="449"/>
      <c r="DG8" s="449"/>
      <c r="DH8" s="449"/>
      <c r="DI8" s="450"/>
    </row>
    <row r="9" spans="1:119" ht="18.75" customHeight="1" thickBot="1" x14ac:dyDescent="0.2">
      <c r="A9" s="169"/>
      <c r="B9" s="402" t="s">
        <v>107</v>
      </c>
      <c r="C9" s="403"/>
      <c r="D9" s="403"/>
      <c r="E9" s="403"/>
      <c r="F9" s="403"/>
      <c r="G9" s="403"/>
      <c r="H9" s="403"/>
      <c r="I9" s="403"/>
      <c r="J9" s="403"/>
      <c r="K9" s="451"/>
      <c r="L9" s="452" t="s">
        <v>108</v>
      </c>
      <c r="M9" s="453"/>
      <c r="N9" s="453"/>
      <c r="O9" s="453"/>
      <c r="P9" s="453"/>
      <c r="Q9" s="454"/>
      <c r="R9" s="455">
        <v>159145</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104</v>
      </c>
      <c r="AV9" s="441"/>
      <c r="AW9" s="441"/>
      <c r="AX9" s="441"/>
      <c r="AY9" s="442" t="s">
        <v>111</v>
      </c>
      <c r="AZ9" s="443"/>
      <c r="BA9" s="443"/>
      <c r="BB9" s="443"/>
      <c r="BC9" s="443"/>
      <c r="BD9" s="443"/>
      <c r="BE9" s="443"/>
      <c r="BF9" s="443"/>
      <c r="BG9" s="443"/>
      <c r="BH9" s="443"/>
      <c r="BI9" s="443"/>
      <c r="BJ9" s="443"/>
      <c r="BK9" s="443"/>
      <c r="BL9" s="443"/>
      <c r="BM9" s="444"/>
      <c r="BN9" s="408">
        <v>811793</v>
      </c>
      <c r="BO9" s="409"/>
      <c r="BP9" s="409"/>
      <c r="BQ9" s="409"/>
      <c r="BR9" s="409"/>
      <c r="BS9" s="409"/>
      <c r="BT9" s="409"/>
      <c r="BU9" s="410"/>
      <c r="BV9" s="408">
        <v>-1052408</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10.5</v>
      </c>
      <c r="CU9" s="406"/>
      <c r="CV9" s="406"/>
      <c r="CW9" s="406"/>
      <c r="CX9" s="406"/>
      <c r="CY9" s="406"/>
      <c r="CZ9" s="406"/>
      <c r="DA9" s="407"/>
      <c r="DB9" s="405">
        <v>10.1</v>
      </c>
      <c r="DC9" s="406"/>
      <c r="DD9" s="406"/>
      <c r="DE9" s="406"/>
      <c r="DF9" s="406"/>
      <c r="DG9" s="406"/>
      <c r="DH9" s="406"/>
      <c r="DI9" s="407"/>
    </row>
    <row r="10" spans="1:119" ht="18.75" customHeight="1" thickBot="1" x14ac:dyDescent="0.2">
      <c r="A10" s="169"/>
      <c r="B10" s="402"/>
      <c r="C10" s="403"/>
      <c r="D10" s="403"/>
      <c r="E10" s="403"/>
      <c r="F10" s="403"/>
      <c r="G10" s="403"/>
      <c r="H10" s="403"/>
      <c r="I10" s="403"/>
      <c r="J10" s="403"/>
      <c r="K10" s="451"/>
      <c r="L10" s="458" t="s">
        <v>113</v>
      </c>
      <c r="M10" s="438"/>
      <c r="N10" s="438"/>
      <c r="O10" s="438"/>
      <c r="P10" s="438"/>
      <c r="Q10" s="439"/>
      <c r="R10" s="459">
        <v>163863</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104</v>
      </c>
      <c r="AV10" s="441"/>
      <c r="AW10" s="441"/>
      <c r="AX10" s="441"/>
      <c r="AY10" s="442" t="s">
        <v>115</v>
      </c>
      <c r="AZ10" s="443"/>
      <c r="BA10" s="443"/>
      <c r="BB10" s="443"/>
      <c r="BC10" s="443"/>
      <c r="BD10" s="443"/>
      <c r="BE10" s="443"/>
      <c r="BF10" s="443"/>
      <c r="BG10" s="443"/>
      <c r="BH10" s="443"/>
      <c r="BI10" s="443"/>
      <c r="BJ10" s="443"/>
      <c r="BK10" s="443"/>
      <c r="BL10" s="443"/>
      <c r="BM10" s="444"/>
      <c r="BN10" s="408">
        <v>1213688</v>
      </c>
      <c r="BO10" s="409"/>
      <c r="BP10" s="409"/>
      <c r="BQ10" s="409"/>
      <c r="BR10" s="409"/>
      <c r="BS10" s="409"/>
      <c r="BT10" s="409"/>
      <c r="BU10" s="410"/>
      <c r="BV10" s="408">
        <v>1740899</v>
      </c>
      <c r="BW10" s="409"/>
      <c r="BX10" s="409"/>
      <c r="BY10" s="409"/>
      <c r="BZ10" s="409"/>
      <c r="CA10" s="409"/>
      <c r="CB10" s="409"/>
      <c r="CC10" s="41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104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9"/>
      <c r="B12" s="468" t="s">
        <v>123</v>
      </c>
      <c r="C12" s="469"/>
      <c r="D12" s="469"/>
      <c r="E12" s="469"/>
      <c r="F12" s="469"/>
      <c r="G12" s="469"/>
      <c r="H12" s="469"/>
      <c r="I12" s="469"/>
      <c r="J12" s="469"/>
      <c r="K12" s="470"/>
      <c r="L12" s="477" t="s">
        <v>124</v>
      </c>
      <c r="M12" s="478"/>
      <c r="N12" s="478"/>
      <c r="O12" s="478"/>
      <c r="P12" s="478"/>
      <c r="Q12" s="479"/>
      <c r="R12" s="480">
        <v>156026</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500804</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9"/>
      <c r="B13" s="471"/>
      <c r="C13" s="472"/>
      <c r="D13" s="472"/>
      <c r="E13" s="472"/>
      <c r="F13" s="472"/>
      <c r="G13" s="472"/>
      <c r="H13" s="472"/>
      <c r="I13" s="472"/>
      <c r="J13" s="472"/>
      <c r="K13" s="473"/>
      <c r="L13" s="178"/>
      <c r="M13" s="499" t="s">
        <v>130</v>
      </c>
      <c r="N13" s="500"/>
      <c r="O13" s="500"/>
      <c r="P13" s="500"/>
      <c r="Q13" s="501"/>
      <c r="R13" s="492">
        <v>150548</v>
      </c>
      <c r="S13" s="493"/>
      <c r="T13" s="493"/>
      <c r="U13" s="493"/>
      <c r="V13" s="494"/>
      <c r="W13" s="424" t="s">
        <v>131</v>
      </c>
      <c r="X13" s="425"/>
      <c r="Y13" s="425"/>
      <c r="Z13" s="425"/>
      <c r="AA13" s="425"/>
      <c r="AB13" s="415"/>
      <c r="AC13" s="459">
        <v>2626</v>
      </c>
      <c r="AD13" s="460"/>
      <c r="AE13" s="460"/>
      <c r="AF13" s="460"/>
      <c r="AG13" s="502"/>
      <c r="AH13" s="459">
        <v>3105</v>
      </c>
      <c r="AI13" s="460"/>
      <c r="AJ13" s="460"/>
      <c r="AK13" s="460"/>
      <c r="AL13" s="461"/>
      <c r="AM13" s="437" t="s">
        <v>132</v>
      </c>
      <c r="AN13" s="438"/>
      <c r="AO13" s="438"/>
      <c r="AP13" s="438"/>
      <c r="AQ13" s="438"/>
      <c r="AR13" s="438"/>
      <c r="AS13" s="438"/>
      <c r="AT13" s="439"/>
      <c r="AU13" s="440" t="s">
        <v>104</v>
      </c>
      <c r="AV13" s="441"/>
      <c r="AW13" s="441"/>
      <c r="AX13" s="441"/>
      <c r="AY13" s="442" t="s">
        <v>133</v>
      </c>
      <c r="AZ13" s="443"/>
      <c r="BA13" s="443"/>
      <c r="BB13" s="443"/>
      <c r="BC13" s="443"/>
      <c r="BD13" s="443"/>
      <c r="BE13" s="443"/>
      <c r="BF13" s="443"/>
      <c r="BG13" s="443"/>
      <c r="BH13" s="443"/>
      <c r="BI13" s="443"/>
      <c r="BJ13" s="443"/>
      <c r="BK13" s="443"/>
      <c r="BL13" s="443"/>
      <c r="BM13" s="444"/>
      <c r="BN13" s="408">
        <v>1524677</v>
      </c>
      <c r="BO13" s="409"/>
      <c r="BP13" s="409"/>
      <c r="BQ13" s="409"/>
      <c r="BR13" s="409"/>
      <c r="BS13" s="409"/>
      <c r="BT13" s="409"/>
      <c r="BU13" s="410"/>
      <c r="BV13" s="408">
        <v>688491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1.9</v>
      </c>
      <c r="CU13" s="406"/>
      <c r="CV13" s="406"/>
      <c r="CW13" s="406"/>
      <c r="CX13" s="406"/>
      <c r="CY13" s="406"/>
      <c r="CZ13" s="406"/>
      <c r="DA13" s="407"/>
      <c r="DB13" s="405">
        <v>1.5</v>
      </c>
      <c r="DC13" s="406"/>
      <c r="DD13" s="406"/>
      <c r="DE13" s="406"/>
      <c r="DF13" s="406"/>
      <c r="DG13" s="406"/>
      <c r="DH13" s="406"/>
      <c r="DI13" s="407"/>
    </row>
    <row r="14" spans="1:119" ht="18.75" customHeight="1" thickBot="1" x14ac:dyDescent="0.2">
      <c r="A14" s="169"/>
      <c r="B14" s="471"/>
      <c r="C14" s="472"/>
      <c r="D14" s="472"/>
      <c r="E14" s="472"/>
      <c r="F14" s="472"/>
      <c r="G14" s="472"/>
      <c r="H14" s="472"/>
      <c r="I14" s="472"/>
      <c r="J14" s="472"/>
      <c r="K14" s="473"/>
      <c r="L14" s="489" t="s">
        <v>135</v>
      </c>
      <c r="M14" s="490"/>
      <c r="N14" s="490"/>
      <c r="O14" s="490"/>
      <c r="P14" s="490"/>
      <c r="Q14" s="491"/>
      <c r="R14" s="492">
        <v>157316</v>
      </c>
      <c r="S14" s="493"/>
      <c r="T14" s="493"/>
      <c r="U14" s="493"/>
      <c r="V14" s="494"/>
      <c r="W14" s="398"/>
      <c r="X14" s="399"/>
      <c r="Y14" s="399"/>
      <c r="Z14" s="399"/>
      <c r="AA14" s="399"/>
      <c r="AB14" s="388"/>
      <c r="AC14" s="495">
        <v>3.5</v>
      </c>
      <c r="AD14" s="496"/>
      <c r="AE14" s="496"/>
      <c r="AF14" s="496"/>
      <c r="AG14" s="497"/>
      <c r="AH14" s="495">
        <v>4.0999999999999996</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15">
      <c r="A15" s="169"/>
      <c r="B15" s="471"/>
      <c r="C15" s="472"/>
      <c r="D15" s="472"/>
      <c r="E15" s="472"/>
      <c r="F15" s="472"/>
      <c r="G15" s="472"/>
      <c r="H15" s="472"/>
      <c r="I15" s="472"/>
      <c r="J15" s="472"/>
      <c r="K15" s="473"/>
      <c r="L15" s="178"/>
      <c r="M15" s="499" t="s">
        <v>130</v>
      </c>
      <c r="N15" s="500"/>
      <c r="O15" s="500"/>
      <c r="P15" s="500"/>
      <c r="Q15" s="501"/>
      <c r="R15" s="492">
        <v>152205</v>
      </c>
      <c r="S15" s="493"/>
      <c r="T15" s="493"/>
      <c r="U15" s="493"/>
      <c r="V15" s="494"/>
      <c r="W15" s="424" t="s">
        <v>137</v>
      </c>
      <c r="X15" s="425"/>
      <c r="Y15" s="425"/>
      <c r="Z15" s="425"/>
      <c r="AA15" s="425"/>
      <c r="AB15" s="415"/>
      <c r="AC15" s="459">
        <v>22316</v>
      </c>
      <c r="AD15" s="460"/>
      <c r="AE15" s="460"/>
      <c r="AF15" s="460"/>
      <c r="AG15" s="502"/>
      <c r="AH15" s="459">
        <v>23127</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21242800</v>
      </c>
      <c r="BO15" s="372"/>
      <c r="BP15" s="372"/>
      <c r="BQ15" s="372"/>
      <c r="BR15" s="372"/>
      <c r="BS15" s="372"/>
      <c r="BT15" s="372"/>
      <c r="BU15" s="373"/>
      <c r="BV15" s="371">
        <v>21255570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29.8</v>
      </c>
      <c r="AD16" s="496"/>
      <c r="AE16" s="496"/>
      <c r="AF16" s="496"/>
      <c r="AG16" s="497"/>
      <c r="AH16" s="495">
        <v>30.2</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36902116</v>
      </c>
      <c r="BO16" s="409"/>
      <c r="BP16" s="409"/>
      <c r="BQ16" s="409"/>
      <c r="BR16" s="409"/>
      <c r="BS16" s="409"/>
      <c r="BT16" s="409"/>
      <c r="BU16" s="410"/>
      <c r="BV16" s="408">
        <v>35827146</v>
      </c>
      <c r="BW16" s="409"/>
      <c r="BX16" s="409"/>
      <c r="BY16" s="409"/>
      <c r="BZ16" s="409"/>
      <c r="CA16" s="409"/>
      <c r="CB16" s="409"/>
      <c r="CC16" s="410"/>
      <c r="CD16" s="18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9"/>
      <c r="B17" s="474"/>
      <c r="C17" s="475"/>
      <c r="D17" s="475"/>
      <c r="E17" s="475"/>
      <c r="F17" s="475"/>
      <c r="G17" s="475"/>
      <c r="H17" s="475"/>
      <c r="I17" s="475"/>
      <c r="J17" s="475"/>
      <c r="K17" s="476"/>
      <c r="L17" s="183"/>
      <c r="M17" s="519" t="s">
        <v>143</v>
      </c>
      <c r="N17" s="520"/>
      <c r="O17" s="520"/>
      <c r="P17" s="520"/>
      <c r="Q17" s="521"/>
      <c r="R17" s="514" t="s">
        <v>144</v>
      </c>
      <c r="S17" s="515"/>
      <c r="T17" s="515"/>
      <c r="U17" s="515"/>
      <c r="V17" s="516"/>
      <c r="W17" s="424" t="s">
        <v>145</v>
      </c>
      <c r="X17" s="425"/>
      <c r="Y17" s="425"/>
      <c r="Z17" s="425"/>
      <c r="AA17" s="425"/>
      <c r="AB17" s="415"/>
      <c r="AC17" s="459">
        <v>49884</v>
      </c>
      <c r="AD17" s="460"/>
      <c r="AE17" s="460"/>
      <c r="AF17" s="460"/>
      <c r="AG17" s="502"/>
      <c r="AH17" s="459">
        <v>50332</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26859823</v>
      </c>
      <c r="BO17" s="409"/>
      <c r="BP17" s="409"/>
      <c r="BQ17" s="409"/>
      <c r="BR17" s="409"/>
      <c r="BS17" s="409"/>
      <c r="BT17" s="409"/>
      <c r="BU17" s="410"/>
      <c r="BV17" s="408">
        <v>26870105</v>
      </c>
      <c r="BW17" s="409"/>
      <c r="BX17" s="409"/>
      <c r="BY17" s="409"/>
      <c r="BZ17" s="409"/>
      <c r="CA17" s="409"/>
      <c r="CB17" s="409"/>
      <c r="CC17" s="410"/>
      <c r="CD17" s="18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9"/>
      <c r="B18" s="530" t="s">
        <v>147</v>
      </c>
      <c r="C18" s="451"/>
      <c r="D18" s="451"/>
      <c r="E18" s="531"/>
      <c r="F18" s="531"/>
      <c r="G18" s="531"/>
      <c r="H18" s="531"/>
      <c r="I18" s="531"/>
      <c r="J18" s="531"/>
      <c r="K18" s="531"/>
      <c r="L18" s="532">
        <v>623.58000000000004</v>
      </c>
      <c r="M18" s="532"/>
      <c r="N18" s="532"/>
      <c r="O18" s="532"/>
      <c r="P18" s="532"/>
      <c r="Q18" s="532"/>
      <c r="R18" s="533"/>
      <c r="S18" s="533"/>
      <c r="T18" s="533"/>
      <c r="U18" s="533"/>
      <c r="V18" s="534"/>
      <c r="W18" s="426"/>
      <c r="X18" s="427"/>
      <c r="Y18" s="427"/>
      <c r="Z18" s="427"/>
      <c r="AA18" s="427"/>
      <c r="AB18" s="418"/>
      <c r="AC18" s="535">
        <v>66.7</v>
      </c>
      <c r="AD18" s="536"/>
      <c r="AE18" s="536"/>
      <c r="AF18" s="536"/>
      <c r="AG18" s="537"/>
      <c r="AH18" s="535">
        <v>65.7</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37947870</v>
      </c>
      <c r="BO18" s="409"/>
      <c r="BP18" s="409"/>
      <c r="BQ18" s="409"/>
      <c r="BR18" s="409"/>
      <c r="BS18" s="409"/>
      <c r="BT18" s="409"/>
      <c r="BU18" s="410"/>
      <c r="BV18" s="408">
        <v>37229333</v>
      </c>
      <c r="BW18" s="409"/>
      <c r="BX18" s="409"/>
      <c r="BY18" s="409"/>
      <c r="BZ18" s="409"/>
      <c r="CA18" s="409"/>
      <c r="CB18" s="409"/>
      <c r="CC18" s="410"/>
      <c r="CD18" s="18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9"/>
      <c r="B19" s="530" t="s">
        <v>149</v>
      </c>
      <c r="C19" s="451"/>
      <c r="D19" s="451"/>
      <c r="E19" s="531"/>
      <c r="F19" s="531"/>
      <c r="G19" s="531"/>
      <c r="H19" s="531"/>
      <c r="I19" s="531"/>
      <c r="J19" s="531"/>
      <c r="K19" s="531"/>
      <c r="L19" s="539">
        <v>255</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52571948</v>
      </c>
      <c r="BO19" s="409"/>
      <c r="BP19" s="409"/>
      <c r="BQ19" s="409"/>
      <c r="BR19" s="409"/>
      <c r="BS19" s="409"/>
      <c r="BT19" s="409"/>
      <c r="BU19" s="410"/>
      <c r="BV19" s="408">
        <v>51684551</v>
      </c>
      <c r="BW19" s="409"/>
      <c r="BX19" s="409"/>
      <c r="BY19" s="409"/>
      <c r="BZ19" s="409"/>
      <c r="CA19" s="409"/>
      <c r="CB19" s="409"/>
      <c r="CC19" s="410"/>
      <c r="CD19" s="18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9"/>
      <c r="B20" s="530" t="s">
        <v>151</v>
      </c>
      <c r="C20" s="451"/>
      <c r="D20" s="451"/>
      <c r="E20" s="531"/>
      <c r="F20" s="531"/>
      <c r="G20" s="531"/>
      <c r="H20" s="531"/>
      <c r="I20" s="531"/>
      <c r="J20" s="531"/>
      <c r="K20" s="531"/>
      <c r="L20" s="539">
        <v>65481</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9"/>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9"/>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42932869</v>
      </c>
      <c r="BO22" s="372"/>
      <c r="BP22" s="372"/>
      <c r="BQ22" s="372"/>
      <c r="BR22" s="372"/>
      <c r="BS22" s="372"/>
      <c r="BT22" s="372"/>
      <c r="BU22" s="373"/>
      <c r="BV22" s="371">
        <v>45402542</v>
      </c>
      <c r="BW22" s="372"/>
      <c r="BX22" s="372"/>
      <c r="BY22" s="372"/>
      <c r="BZ22" s="372"/>
      <c r="CA22" s="372"/>
      <c r="CB22" s="372"/>
      <c r="CC22" s="373"/>
      <c r="CD22" s="18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9"/>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25829305</v>
      </c>
      <c r="BO23" s="409"/>
      <c r="BP23" s="409"/>
      <c r="BQ23" s="409"/>
      <c r="BR23" s="409"/>
      <c r="BS23" s="409"/>
      <c r="BT23" s="409"/>
      <c r="BU23" s="410"/>
      <c r="BV23" s="408">
        <v>26895401</v>
      </c>
      <c r="BW23" s="409"/>
      <c r="BX23" s="409"/>
      <c r="BY23" s="409"/>
      <c r="BZ23" s="409"/>
      <c r="CA23" s="409"/>
      <c r="CB23" s="409"/>
      <c r="CC23" s="410"/>
      <c r="CD23" s="18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9"/>
      <c r="B24" s="579"/>
      <c r="C24" s="555"/>
      <c r="D24" s="556"/>
      <c r="E24" s="458" t="s">
        <v>161</v>
      </c>
      <c r="F24" s="438"/>
      <c r="G24" s="438"/>
      <c r="H24" s="438"/>
      <c r="I24" s="438"/>
      <c r="J24" s="438"/>
      <c r="K24" s="439"/>
      <c r="L24" s="459">
        <v>1</v>
      </c>
      <c r="M24" s="460"/>
      <c r="N24" s="460"/>
      <c r="O24" s="460"/>
      <c r="P24" s="502"/>
      <c r="Q24" s="459">
        <v>10040</v>
      </c>
      <c r="R24" s="460"/>
      <c r="S24" s="460"/>
      <c r="T24" s="460"/>
      <c r="U24" s="460"/>
      <c r="V24" s="502"/>
      <c r="W24" s="554"/>
      <c r="X24" s="555"/>
      <c r="Y24" s="556"/>
      <c r="Z24" s="458" t="s">
        <v>162</v>
      </c>
      <c r="AA24" s="438"/>
      <c r="AB24" s="438"/>
      <c r="AC24" s="438"/>
      <c r="AD24" s="438"/>
      <c r="AE24" s="438"/>
      <c r="AF24" s="438"/>
      <c r="AG24" s="439"/>
      <c r="AH24" s="459">
        <v>1140</v>
      </c>
      <c r="AI24" s="460"/>
      <c r="AJ24" s="460"/>
      <c r="AK24" s="460"/>
      <c r="AL24" s="502"/>
      <c r="AM24" s="459">
        <v>3569340</v>
      </c>
      <c r="AN24" s="460"/>
      <c r="AO24" s="460"/>
      <c r="AP24" s="460"/>
      <c r="AQ24" s="460"/>
      <c r="AR24" s="502"/>
      <c r="AS24" s="459">
        <v>3131</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25664736</v>
      </c>
      <c r="BO24" s="409"/>
      <c r="BP24" s="409"/>
      <c r="BQ24" s="409"/>
      <c r="BR24" s="409"/>
      <c r="BS24" s="409"/>
      <c r="BT24" s="409"/>
      <c r="BU24" s="410"/>
      <c r="BV24" s="408">
        <v>26638850</v>
      </c>
      <c r="BW24" s="409"/>
      <c r="BX24" s="409"/>
      <c r="BY24" s="409"/>
      <c r="BZ24" s="409"/>
      <c r="CA24" s="409"/>
      <c r="CB24" s="409"/>
      <c r="CC24" s="410"/>
      <c r="CD24" s="18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9"/>
      <c r="B25" s="579"/>
      <c r="C25" s="555"/>
      <c r="D25" s="556"/>
      <c r="E25" s="458" t="s">
        <v>164</v>
      </c>
      <c r="F25" s="438"/>
      <c r="G25" s="438"/>
      <c r="H25" s="438"/>
      <c r="I25" s="438"/>
      <c r="J25" s="438"/>
      <c r="K25" s="439"/>
      <c r="L25" s="459">
        <v>2</v>
      </c>
      <c r="M25" s="460"/>
      <c r="N25" s="460"/>
      <c r="O25" s="460"/>
      <c r="P25" s="502"/>
      <c r="Q25" s="459">
        <v>7780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14215846</v>
      </c>
      <c r="BO25" s="372"/>
      <c r="BP25" s="372"/>
      <c r="BQ25" s="372"/>
      <c r="BR25" s="372"/>
      <c r="BS25" s="372"/>
      <c r="BT25" s="372"/>
      <c r="BU25" s="373"/>
      <c r="BV25" s="371">
        <v>14853798</v>
      </c>
      <c r="BW25" s="372"/>
      <c r="BX25" s="372"/>
      <c r="BY25" s="372"/>
      <c r="BZ25" s="372"/>
      <c r="CA25" s="372"/>
      <c r="CB25" s="372"/>
      <c r="CC25" s="373"/>
      <c r="CD25" s="18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9"/>
      <c r="B26" s="579"/>
      <c r="C26" s="555"/>
      <c r="D26" s="556"/>
      <c r="E26" s="458" t="s">
        <v>167</v>
      </c>
      <c r="F26" s="438"/>
      <c r="G26" s="438"/>
      <c r="H26" s="438"/>
      <c r="I26" s="438"/>
      <c r="J26" s="438"/>
      <c r="K26" s="439"/>
      <c r="L26" s="459">
        <v>1</v>
      </c>
      <c r="M26" s="460"/>
      <c r="N26" s="460"/>
      <c r="O26" s="460"/>
      <c r="P26" s="502"/>
      <c r="Q26" s="459">
        <v>6740</v>
      </c>
      <c r="R26" s="460"/>
      <c r="S26" s="460"/>
      <c r="T26" s="460"/>
      <c r="U26" s="460"/>
      <c r="V26" s="502"/>
      <c r="W26" s="554"/>
      <c r="X26" s="555"/>
      <c r="Y26" s="556"/>
      <c r="Z26" s="458" t="s">
        <v>168</v>
      </c>
      <c r="AA26" s="560"/>
      <c r="AB26" s="560"/>
      <c r="AC26" s="560"/>
      <c r="AD26" s="560"/>
      <c r="AE26" s="560"/>
      <c r="AF26" s="560"/>
      <c r="AG26" s="561"/>
      <c r="AH26" s="459">
        <v>149</v>
      </c>
      <c r="AI26" s="460"/>
      <c r="AJ26" s="460"/>
      <c r="AK26" s="460"/>
      <c r="AL26" s="502"/>
      <c r="AM26" s="459">
        <v>475459</v>
      </c>
      <c r="AN26" s="460"/>
      <c r="AO26" s="460"/>
      <c r="AP26" s="460"/>
      <c r="AQ26" s="460"/>
      <c r="AR26" s="502"/>
      <c r="AS26" s="459">
        <v>3191</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v>650000</v>
      </c>
      <c r="BO26" s="409"/>
      <c r="BP26" s="409"/>
      <c r="BQ26" s="409"/>
      <c r="BR26" s="409"/>
      <c r="BS26" s="409"/>
      <c r="BT26" s="409"/>
      <c r="BU26" s="410"/>
      <c r="BV26" s="408">
        <v>250000</v>
      </c>
      <c r="BW26" s="409"/>
      <c r="BX26" s="409"/>
      <c r="BY26" s="409"/>
      <c r="BZ26" s="409"/>
      <c r="CA26" s="409"/>
      <c r="CB26" s="409"/>
      <c r="CC26" s="410"/>
      <c r="CD26" s="18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9"/>
      <c r="B27" s="579"/>
      <c r="C27" s="555"/>
      <c r="D27" s="556"/>
      <c r="E27" s="458" t="s">
        <v>170</v>
      </c>
      <c r="F27" s="438"/>
      <c r="G27" s="438"/>
      <c r="H27" s="438"/>
      <c r="I27" s="438"/>
      <c r="J27" s="438"/>
      <c r="K27" s="439"/>
      <c r="L27" s="459">
        <v>1</v>
      </c>
      <c r="M27" s="460"/>
      <c r="N27" s="460"/>
      <c r="O27" s="460"/>
      <c r="P27" s="502"/>
      <c r="Q27" s="459">
        <v>5640</v>
      </c>
      <c r="R27" s="460"/>
      <c r="S27" s="460"/>
      <c r="T27" s="460"/>
      <c r="U27" s="460"/>
      <c r="V27" s="502"/>
      <c r="W27" s="554"/>
      <c r="X27" s="555"/>
      <c r="Y27" s="556"/>
      <c r="Z27" s="458" t="s">
        <v>171</v>
      </c>
      <c r="AA27" s="438"/>
      <c r="AB27" s="438"/>
      <c r="AC27" s="438"/>
      <c r="AD27" s="438"/>
      <c r="AE27" s="438"/>
      <c r="AF27" s="438"/>
      <c r="AG27" s="439"/>
      <c r="AH27" s="459">
        <v>85</v>
      </c>
      <c r="AI27" s="460"/>
      <c r="AJ27" s="460"/>
      <c r="AK27" s="460"/>
      <c r="AL27" s="502"/>
      <c r="AM27" s="459">
        <v>287447</v>
      </c>
      <c r="AN27" s="460"/>
      <c r="AO27" s="460"/>
      <c r="AP27" s="460"/>
      <c r="AQ27" s="460"/>
      <c r="AR27" s="502"/>
      <c r="AS27" s="459">
        <v>3382</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1524104</v>
      </c>
      <c r="BO27" s="528"/>
      <c r="BP27" s="528"/>
      <c r="BQ27" s="528"/>
      <c r="BR27" s="528"/>
      <c r="BS27" s="528"/>
      <c r="BT27" s="528"/>
      <c r="BU27" s="529"/>
      <c r="BV27" s="527">
        <v>1523564</v>
      </c>
      <c r="BW27" s="528"/>
      <c r="BX27" s="528"/>
      <c r="BY27" s="528"/>
      <c r="BZ27" s="528"/>
      <c r="CA27" s="528"/>
      <c r="CB27" s="528"/>
      <c r="CC27" s="529"/>
      <c r="CD27" s="184"/>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9"/>
      <c r="B28" s="579"/>
      <c r="C28" s="555"/>
      <c r="D28" s="556"/>
      <c r="E28" s="458" t="s">
        <v>173</v>
      </c>
      <c r="F28" s="438"/>
      <c r="G28" s="438"/>
      <c r="H28" s="438"/>
      <c r="I28" s="438"/>
      <c r="J28" s="438"/>
      <c r="K28" s="439"/>
      <c r="L28" s="459">
        <v>1</v>
      </c>
      <c r="M28" s="460"/>
      <c r="N28" s="460"/>
      <c r="O28" s="460"/>
      <c r="P28" s="502"/>
      <c r="Q28" s="459">
        <v>5030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14102769</v>
      </c>
      <c r="BO28" s="372"/>
      <c r="BP28" s="372"/>
      <c r="BQ28" s="372"/>
      <c r="BR28" s="372"/>
      <c r="BS28" s="372"/>
      <c r="BT28" s="372"/>
      <c r="BU28" s="373"/>
      <c r="BV28" s="371">
        <v>13389885</v>
      </c>
      <c r="BW28" s="372"/>
      <c r="BX28" s="372"/>
      <c r="BY28" s="372"/>
      <c r="BZ28" s="372"/>
      <c r="CA28" s="372"/>
      <c r="CB28" s="372"/>
      <c r="CC28" s="373"/>
      <c r="CD28" s="18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9"/>
      <c r="B29" s="579"/>
      <c r="C29" s="555"/>
      <c r="D29" s="556"/>
      <c r="E29" s="458" t="s">
        <v>176</v>
      </c>
      <c r="F29" s="438"/>
      <c r="G29" s="438"/>
      <c r="H29" s="438"/>
      <c r="I29" s="438"/>
      <c r="J29" s="438"/>
      <c r="K29" s="439"/>
      <c r="L29" s="459">
        <v>26</v>
      </c>
      <c r="M29" s="460"/>
      <c r="N29" s="460"/>
      <c r="O29" s="460"/>
      <c r="P29" s="502"/>
      <c r="Q29" s="459">
        <v>4450</v>
      </c>
      <c r="R29" s="460"/>
      <c r="S29" s="460"/>
      <c r="T29" s="460"/>
      <c r="U29" s="460"/>
      <c r="V29" s="502"/>
      <c r="W29" s="557"/>
      <c r="X29" s="558"/>
      <c r="Y29" s="559"/>
      <c r="Z29" s="458" t="s">
        <v>177</v>
      </c>
      <c r="AA29" s="438"/>
      <c r="AB29" s="438"/>
      <c r="AC29" s="438"/>
      <c r="AD29" s="438"/>
      <c r="AE29" s="438"/>
      <c r="AF29" s="438"/>
      <c r="AG29" s="439"/>
      <c r="AH29" s="459">
        <v>1225</v>
      </c>
      <c r="AI29" s="460"/>
      <c r="AJ29" s="460"/>
      <c r="AK29" s="460"/>
      <c r="AL29" s="502"/>
      <c r="AM29" s="459">
        <v>3856787</v>
      </c>
      <c r="AN29" s="460"/>
      <c r="AO29" s="460"/>
      <c r="AP29" s="460"/>
      <c r="AQ29" s="460"/>
      <c r="AR29" s="502"/>
      <c r="AS29" s="459">
        <v>3148</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78386</v>
      </c>
      <c r="BO29" s="409"/>
      <c r="BP29" s="409"/>
      <c r="BQ29" s="409"/>
      <c r="BR29" s="409"/>
      <c r="BS29" s="409"/>
      <c r="BT29" s="409"/>
      <c r="BU29" s="410"/>
      <c r="BV29" s="408">
        <v>81428</v>
      </c>
      <c r="BW29" s="409"/>
      <c r="BX29" s="409"/>
      <c r="BY29" s="409"/>
      <c r="BZ29" s="409"/>
      <c r="CA29" s="409"/>
      <c r="CB29" s="409"/>
      <c r="CC29" s="410"/>
      <c r="CD29" s="184"/>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9"/>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97.7</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10380306</v>
      </c>
      <c r="BO30" s="528"/>
      <c r="BP30" s="528"/>
      <c r="BQ30" s="528"/>
      <c r="BR30" s="528"/>
      <c r="BS30" s="528"/>
      <c r="BT30" s="528"/>
      <c r="BU30" s="529"/>
      <c r="BV30" s="527">
        <v>9732828</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92"/>
    </row>
    <row r="33" spans="1:113" ht="13.5" customHeight="1" x14ac:dyDescent="0.15">
      <c r="A33" s="169"/>
      <c r="B33" s="193"/>
      <c r="C33" s="432" t="s">
        <v>186</v>
      </c>
      <c r="D33" s="432"/>
      <c r="E33" s="397" t="s">
        <v>187</v>
      </c>
      <c r="F33" s="397"/>
      <c r="G33" s="397"/>
      <c r="H33" s="397"/>
      <c r="I33" s="397"/>
      <c r="J33" s="397"/>
      <c r="K33" s="397"/>
      <c r="L33" s="397"/>
      <c r="M33" s="397"/>
      <c r="N33" s="397"/>
      <c r="O33" s="397"/>
      <c r="P33" s="397"/>
      <c r="Q33" s="397"/>
      <c r="R33" s="397"/>
      <c r="S33" s="397"/>
      <c r="T33" s="194"/>
      <c r="U33" s="432" t="s">
        <v>186</v>
      </c>
      <c r="V33" s="432"/>
      <c r="W33" s="397" t="s">
        <v>187</v>
      </c>
      <c r="X33" s="397"/>
      <c r="Y33" s="397"/>
      <c r="Z33" s="397"/>
      <c r="AA33" s="397"/>
      <c r="AB33" s="397"/>
      <c r="AC33" s="397"/>
      <c r="AD33" s="397"/>
      <c r="AE33" s="397"/>
      <c r="AF33" s="397"/>
      <c r="AG33" s="397"/>
      <c r="AH33" s="397"/>
      <c r="AI33" s="397"/>
      <c r="AJ33" s="397"/>
      <c r="AK33" s="397"/>
      <c r="AL33" s="194"/>
      <c r="AM33" s="432" t="s">
        <v>186</v>
      </c>
      <c r="AN33" s="432"/>
      <c r="AO33" s="397" t="s">
        <v>187</v>
      </c>
      <c r="AP33" s="397"/>
      <c r="AQ33" s="397"/>
      <c r="AR33" s="397"/>
      <c r="AS33" s="397"/>
      <c r="AT33" s="397"/>
      <c r="AU33" s="397"/>
      <c r="AV33" s="397"/>
      <c r="AW33" s="397"/>
      <c r="AX33" s="397"/>
      <c r="AY33" s="397"/>
      <c r="AZ33" s="397"/>
      <c r="BA33" s="397"/>
      <c r="BB33" s="397"/>
      <c r="BC33" s="397"/>
      <c r="BD33" s="195"/>
      <c r="BE33" s="397" t="s">
        <v>188</v>
      </c>
      <c r="BF33" s="397"/>
      <c r="BG33" s="397" t="s">
        <v>189</v>
      </c>
      <c r="BH33" s="397"/>
      <c r="BI33" s="397"/>
      <c r="BJ33" s="397"/>
      <c r="BK33" s="397"/>
      <c r="BL33" s="397"/>
      <c r="BM33" s="397"/>
      <c r="BN33" s="397"/>
      <c r="BO33" s="397"/>
      <c r="BP33" s="397"/>
      <c r="BQ33" s="397"/>
      <c r="BR33" s="397"/>
      <c r="BS33" s="397"/>
      <c r="BT33" s="397"/>
      <c r="BU33" s="397"/>
      <c r="BV33" s="195"/>
      <c r="BW33" s="432" t="s">
        <v>188</v>
      </c>
      <c r="BX33" s="432"/>
      <c r="BY33" s="397" t="s">
        <v>190</v>
      </c>
      <c r="BZ33" s="397"/>
      <c r="CA33" s="397"/>
      <c r="CB33" s="397"/>
      <c r="CC33" s="397"/>
      <c r="CD33" s="397"/>
      <c r="CE33" s="397"/>
      <c r="CF33" s="397"/>
      <c r="CG33" s="397"/>
      <c r="CH33" s="397"/>
      <c r="CI33" s="397"/>
      <c r="CJ33" s="397"/>
      <c r="CK33" s="397"/>
      <c r="CL33" s="397"/>
      <c r="CM33" s="397"/>
      <c r="CN33" s="194"/>
      <c r="CO33" s="432" t="s">
        <v>186</v>
      </c>
      <c r="CP33" s="432"/>
      <c r="CQ33" s="397" t="s">
        <v>191</v>
      </c>
      <c r="CR33" s="397"/>
      <c r="CS33" s="397"/>
      <c r="CT33" s="397"/>
      <c r="CU33" s="397"/>
      <c r="CV33" s="397"/>
      <c r="CW33" s="397"/>
      <c r="CX33" s="397"/>
      <c r="CY33" s="397"/>
      <c r="CZ33" s="397"/>
      <c r="DA33" s="397"/>
      <c r="DB33" s="397"/>
      <c r="DC33" s="397"/>
      <c r="DD33" s="397"/>
      <c r="DE33" s="397"/>
      <c r="DF33" s="194"/>
      <c r="DG33" s="597" t="s">
        <v>192</v>
      </c>
      <c r="DH33" s="597"/>
      <c r="DI33" s="196"/>
    </row>
    <row r="34" spans="1:113" ht="32.25" customHeight="1" x14ac:dyDescent="0.15">
      <c r="A34" s="169"/>
      <c r="B34" s="193"/>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9"/>
      <c r="U34" s="598">
        <f>IF(W34="","",MAX(C34:D43)+1)</f>
        <v>3</v>
      </c>
      <c r="V34" s="598"/>
      <c r="W34" s="599" t="str">
        <f>IF('各会計、関係団体の財政状況及び健全化判断比率'!B28="","",'各会計、関係団体の財政状況及び健全化判断比率'!B28)</f>
        <v>競輪事業特別会計</v>
      </c>
      <c r="X34" s="599"/>
      <c r="Y34" s="599"/>
      <c r="Z34" s="599"/>
      <c r="AA34" s="599"/>
      <c r="AB34" s="599"/>
      <c r="AC34" s="599"/>
      <c r="AD34" s="599"/>
      <c r="AE34" s="599"/>
      <c r="AF34" s="599"/>
      <c r="AG34" s="599"/>
      <c r="AH34" s="599"/>
      <c r="AI34" s="599"/>
      <c r="AJ34" s="599"/>
      <c r="AK34" s="599"/>
      <c r="AL34" s="169"/>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9"/>
      <c r="BE34" s="598" t="str">
        <f>IF(BG34="","",MAX(C34:D43,U34:V43,AM34:AN43)+1)</f>
        <v/>
      </c>
      <c r="BF34" s="598"/>
      <c r="BG34" s="599"/>
      <c r="BH34" s="599"/>
      <c r="BI34" s="599"/>
      <c r="BJ34" s="599"/>
      <c r="BK34" s="599"/>
      <c r="BL34" s="599"/>
      <c r="BM34" s="599"/>
      <c r="BN34" s="599"/>
      <c r="BO34" s="599"/>
      <c r="BP34" s="599"/>
      <c r="BQ34" s="599"/>
      <c r="BR34" s="599"/>
      <c r="BS34" s="599"/>
      <c r="BT34" s="599"/>
      <c r="BU34" s="599"/>
      <c r="BV34" s="169"/>
      <c r="BW34" s="598">
        <f>IF(BY34="","",MAX(C34:D43,U34:V43,AM34:AN43,BE34:BF43)+1)</f>
        <v>10</v>
      </c>
      <c r="BX34" s="598"/>
      <c r="BY34" s="599" t="str">
        <f>IF('各会計、関係団体の財政状況及び健全化判断比率'!B68="","",'各会計、関係団体の財政状況及び健全化判断比率'!B68)</f>
        <v>三重県多気郡多気町松阪市学校組合</v>
      </c>
      <c r="BZ34" s="599"/>
      <c r="CA34" s="599"/>
      <c r="CB34" s="599"/>
      <c r="CC34" s="599"/>
      <c r="CD34" s="599"/>
      <c r="CE34" s="599"/>
      <c r="CF34" s="599"/>
      <c r="CG34" s="599"/>
      <c r="CH34" s="599"/>
      <c r="CI34" s="599"/>
      <c r="CJ34" s="599"/>
      <c r="CK34" s="599"/>
      <c r="CL34" s="599"/>
      <c r="CM34" s="599"/>
      <c r="CN34" s="169"/>
      <c r="CO34" s="598">
        <f>IF(CQ34="","",MAX(C34:D43,U34:V43,AM34:AN43,BE34:BF43,BW34:BX43)+1)</f>
        <v>20</v>
      </c>
      <c r="CP34" s="598"/>
      <c r="CQ34" s="599" t="str">
        <f>IF('各会計、関係団体の財政状況及び健全化判断比率'!BS7="","",'各会計、関係団体の財政状況及び健全化判断比率'!BS7)</f>
        <v>松阪市勤労者サービスセンター</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6"/>
    </row>
    <row r="35" spans="1:113" ht="32.25" customHeight="1" x14ac:dyDescent="0.15">
      <c r="A35" s="169"/>
      <c r="B35" s="193"/>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9"/>
      <c r="U35" s="598">
        <f>IF(W35="","",U34+1)</f>
        <v>4</v>
      </c>
      <c r="V35" s="598"/>
      <c r="W35" s="599" t="str">
        <f>IF('各会計、関係団体の財政状況及び健全化判断比率'!B29="","",'各会計、関係団体の財政状況及び健全化判断比率'!B29)</f>
        <v>国民健康保険事業特別会計</v>
      </c>
      <c r="X35" s="599"/>
      <c r="Y35" s="599"/>
      <c r="Z35" s="599"/>
      <c r="AA35" s="599"/>
      <c r="AB35" s="599"/>
      <c r="AC35" s="599"/>
      <c r="AD35" s="599"/>
      <c r="AE35" s="599"/>
      <c r="AF35" s="599"/>
      <c r="AG35" s="599"/>
      <c r="AH35" s="599"/>
      <c r="AI35" s="599"/>
      <c r="AJ35" s="599"/>
      <c r="AK35" s="599"/>
      <c r="AL35" s="169"/>
      <c r="AM35" s="598">
        <f t="shared" ref="AM35:AM43" si="0">IF(AO35="","",AM34+1)</f>
        <v>8</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9"/>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9"/>
      <c r="BW35" s="598">
        <f t="shared" ref="BW35:BW43" si="2">IF(BY35="","",BW34+1)</f>
        <v>11</v>
      </c>
      <c r="BX35" s="598"/>
      <c r="BY35" s="599" t="str">
        <f>IF('各会計、関係団体の財政状況及び健全化判断比率'!B69="","",'各会計、関係団体の財政状況及び健全化判断比率'!B69)</f>
        <v>松阪地区広域衛生組合</v>
      </c>
      <c r="BZ35" s="599"/>
      <c r="CA35" s="599"/>
      <c r="CB35" s="599"/>
      <c r="CC35" s="599"/>
      <c r="CD35" s="599"/>
      <c r="CE35" s="599"/>
      <c r="CF35" s="599"/>
      <c r="CG35" s="599"/>
      <c r="CH35" s="599"/>
      <c r="CI35" s="599"/>
      <c r="CJ35" s="599"/>
      <c r="CK35" s="599"/>
      <c r="CL35" s="599"/>
      <c r="CM35" s="599"/>
      <c r="CN35" s="169"/>
      <c r="CO35" s="598">
        <f t="shared" ref="CO35:CO43" si="3">IF(CQ35="","",CO34+1)</f>
        <v>21</v>
      </c>
      <c r="CP35" s="598"/>
      <c r="CQ35" s="599" t="str">
        <f>IF('各会計、関係団体の財政状況及び健全化判断比率'!BS8="","",'各会計、関係団体の財政状況及び健全化判断比率'!BS8)</f>
        <v>松阪スポーツ振興研修センター</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6"/>
    </row>
    <row r="36" spans="1:113" ht="32.25" customHeight="1" x14ac:dyDescent="0.15">
      <c r="A36" s="169"/>
      <c r="B36" s="193"/>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9"/>
      <c r="U36" s="598">
        <f t="shared" ref="U36:U43" si="4">IF(W36="","",U35+1)</f>
        <v>5</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9"/>
      <c r="AM36" s="598">
        <f t="shared" si="0"/>
        <v>9</v>
      </c>
      <c r="AN36" s="598"/>
      <c r="AO36" s="599" t="str">
        <f>IF('各会計、関係団体の財政状況及び健全化判断比率'!B34="","",'各会計、関係団体の財政状況及び健全化判断比率'!B34)</f>
        <v>松阪市民病院事業会計</v>
      </c>
      <c r="AP36" s="599"/>
      <c r="AQ36" s="599"/>
      <c r="AR36" s="599"/>
      <c r="AS36" s="599"/>
      <c r="AT36" s="599"/>
      <c r="AU36" s="599"/>
      <c r="AV36" s="599"/>
      <c r="AW36" s="599"/>
      <c r="AX36" s="599"/>
      <c r="AY36" s="599"/>
      <c r="AZ36" s="599"/>
      <c r="BA36" s="599"/>
      <c r="BB36" s="599"/>
      <c r="BC36" s="599"/>
      <c r="BD36" s="169"/>
      <c r="BE36" s="598" t="str">
        <f t="shared" si="1"/>
        <v/>
      </c>
      <c r="BF36" s="598"/>
      <c r="BG36" s="599"/>
      <c r="BH36" s="599"/>
      <c r="BI36" s="599"/>
      <c r="BJ36" s="599"/>
      <c r="BK36" s="599"/>
      <c r="BL36" s="599"/>
      <c r="BM36" s="599"/>
      <c r="BN36" s="599"/>
      <c r="BO36" s="599"/>
      <c r="BP36" s="599"/>
      <c r="BQ36" s="599"/>
      <c r="BR36" s="599"/>
      <c r="BS36" s="599"/>
      <c r="BT36" s="599"/>
      <c r="BU36" s="599"/>
      <c r="BV36" s="169"/>
      <c r="BW36" s="598">
        <f t="shared" si="2"/>
        <v>12</v>
      </c>
      <c r="BX36" s="598"/>
      <c r="BY36" s="599" t="str">
        <f>IF('各会計、関係団体の財政状況及び健全化判断比率'!B70="","",'各会計、関係団体の財政状況及び健全化判断比率'!B70)</f>
        <v>松阪地区広域消防組合</v>
      </c>
      <c r="BZ36" s="599"/>
      <c r="CA36" s="599"/>
      <c r="CB36" s="599"/>
      <c r="CC36" s="599"/>
      <c r="CD36" s="599"/>
      <c r="CE36" s="599"/>
      <c r="CF36" s="599"/>
      <c r="CG36" s="599"/>
      <c r="CH36" s="599"/>
      <c r="CI36" s="599"/>
      <c r="CJ36" s="599"/>
      <c r="CK36" s="599"/>
      <c r="CL36" s="599"/>
      <c r="CM36" s="599"/>
      <c r="CN36" s="169"/>
      <c r="CO36" s="598">
        <f t="shared" si="3"/>
        <v>22</v>
      </c>
      <c r="CP36" s="598"/>
      <c r="CQ36" s="599" t="str">
        <f>IF('各会計、関係団体の財政状況及び健全化判断比率'!BS9="","",'各会計、関係団体の財政状況及び健全化判断比率'!BS9)</f>
        <v>松阪土地開発公社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6"/>
    </row>
    <row r="37" spans="1:113" ht="32.25" customHeight="1" x14ac:dyDescent="0.15">
      <c r="A37" s="169"/>
      <c r="B37" s="193"/>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9"/>
      <c r="U37" s="598">
        <f t="shared" si="4"/>
        <v>6</v>
      </c>
      <c r="V37" s="598"/>
      <c r="W37" s="599" t="str">
        <f>IF('各会計、関係団体の財政状況及び健全化判断比率'!B31="","",'各会計、関係団体の財政状況及び健全化判断比率'!B31)</f>
        <v>後期高齢者医療事業特別会計</v>
      </c>
      <c r="X37" s="599"/>
      <c r="Y37" s="599"/>
      <c r="Z37" s="599"/>
      <c r="AA37" s="599"/>
      <c r="AB37" s="599"/>
      <c r="AC37" s="599"/>
      <c r="AD37" s="599"/>
      <c r="AE37" s="599"/>
      <c r="AF37" s="599"/>
      <c r="AG37" s="599"/>
      <c r="AH37" s="599"/>
      <c r="AI37" s="599"/>
      <c r="AJ37" s="599"/>
      <c r="AK37" s="599"/>
      <c r="AL37" s="169"/>
      <c r="AM37" s="598" t="str">
        <f t="shared" si="0"/>
        <v/>
      </c>
      <c r="AN37" s="598"/>
      <c r="AO37" s="599"/>
      <c r="AP37" s="599"/>
      <c r="AQ37" s="599"/>
      <c r="AR37" s="599"/>
      <c r="AS37" s="599"/>
      <c r="AT37" s="599"/>
      <c r="AU37" s="599"/>
      <c r="AV37" s="599"/>
      <c r="AW37" s="599"/>
      <c r="AX37" s="599"/>
      <c r="AY37" s="599"/>
      <c r="AZ37" s="599"/>
      <c r="BA37" s="599"/>
      <c r="BB37" s="599"/>
      <c r="BC37" s="599"/>
      <c r="BD37" s="169"/>
      <c r="BE37" s="598" t="str">
        <f t="shared" si="1"/>
        <v/>
      </c>
      <c r="BF37" s="598"/>
      <c r="BG37" s="599"/>
      <c r="BH37" s="599"/>
      <c r="BI37" s="599"/>
      <c r="BJ37" s="599"/>
      <c r="BK37" s="599"/>
      <c r="BL37" s="599"/>
      <c r="BM37" s="599"/>
      <c r="BN37" s="599"/>
      <c r="BO37" s="599"/>
      <c r="BP37" s="599"/>
      <c r="BQ37" s="599"/>
      <c r="BR37" s="599"/>
      <c r="BS37" s="599"/>
      <c r="BT37" s="599"/>
      <c r="BU37" s="599"/>
      <c r="BV37" s="169"/>
      <c r="BW37" s="598">
        <f t="shared" si="2"/>
        <v>13</v>
      </c>
      <c r="BX37" s="598"/>
      <c r="BY37" s="599" t="str">
        <f>IF('各会計、関係団体の財政状況及び健全化判断比率'!B71="","",'各会計、関係団体の財政状況及び健全化判断比率'!B71)</f>
        <v>三重県市町総合事務組合　一般会計</v>
      </c>
      <c r="BZ37" s="599"/>
      <c r="CA37" s="599"/>
      <c r="CB37" s="599"/>
      <c r="CC37" s="599"/>
      <c r="CD37" s="599"/>
      <c r="CE37" s="599"/>
      <c r="CF37" s="599"/>
      <c r="CG37" s="599"/>
      <c r="CH37" s="599"/>
      <c r="CI37" s="599"/>
      <c r="CJ37" s="599"/>
      <c r="CK37" s="599"/>
      <c r="CL37" s="599"/>
      <c r="CM37" s="599"/>
      <c r="CN37" s="169"/>
      <c r="CO37" s="598">
        <f t="shared" si="3"/>
        <v>23</v>
      </c>
      <c r="CP37" s="598"/>
      <c r="CQ37" s="599" t="str">
        <f>IF('各会計、関係団体の財政状況及び健全化判断比率'!BS10="","",'各会計、関係団体の財政状況及び健全化判断比率'!BS10)</f>
        <v>飯高駅</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6"/>
    </row>
    <row r="38" spans="1:113" ht="32.25" customHeight="1" x14ac:dyDescent="0.15">
      <c r="A38" s="169"/>
      <c r="B38" s="193"/>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9"/>
      <c r="U38" s="598" t="str">
        <f t="shared" si="4"/>
        <v/>
      </c>
      <c r="V38" s="598"/>
      <c r="W38" s="599"/>
      <c r="X38" s="599"/>
      <c r="Y38" s="599"/>
      <c r="Z38" s="599"/>
      <c r="AA38" s="599"/>
      <c r="AB38" s="599"/>
      <c r="AC38" s="599"/>
      <c r="AD38" s="599"/>
      <c r="AE38" s="599"/>
      <c r="AF38" s="599"/>
      <c r="AG38" s="599"/>
      <c r="AH38" s="599"/>
      <c r="AI38" s="599"/>
      <c r="AJ38" s="599"/>
      <c r="AK38" s="599"/>
      <c r="AL38" s="169"/>
      <c r="AM38" s="598" t="str">
        <f t="shared" si="0"/>
        <v/>
      </c>
      <c r="AN38" s="598"/>
      <c r="AO38" s="599"/>
      <c r="AP38" s="599"/>
      <c r="AQ38" s="599"/>
      <c r="AR38" s="599"/>
      <c r="AS38" s="599"/>
      <c r="AT38" s="599"/>
      <c r="AU38" s="599"/>
      <c r="AV38" s="599"/>
      <c r="AW38" s="599"/>
      <c r="AX38" s="599"/>
      <c r="AY38" s="599"/>
      <c r="AZ38" s="599"/>
      <c r="BA38" s="599"/>
      <c r="BB38" s="599"/>
      <c r="BC38" s="599"/>
      <c r="BD38" s="169"/>
      <c r="BE38" s="598" t="str">
        <f t="shared" si="1"/>
        <v/>
      </c>
      <c r="BF38" s="598"/>
      <c r="BG38" s="599"/>
      <c r="BH38" s="599"/>
      <c r="BI38" s="599"/>
      <c r="BJ38" s="599"/>
      <c r="BK38" s="599"/>
      <c r="BL38" s="599"/>
      <c r="BM38" s="599"/>
      <c r="BN38" s="599"/>
      <c r="BO38" s="599"/>
      <c r="BP38" s="599"/>
      <c r="BQ38" s="599"/>
      <c r="BR38" s="599"/>
      <c r="BS38" s="599"/>
      <c r="BT38" s="599"/>
      <c r="BU38" s="599"/>
      <c r="BV38" s="169"/>
      <c r="BW38" s="598">
        <f t="shared" si="2"/>
        <v>14</v>
      </c>
      <c r="BX38" s="598"/>
      <c r="BY38" s="599" t="str">
        <f>IF('各会計、関係団体の財政状況及び健全化判断比率'!B72="","",'各会計、関係団体の財政状況及び健全化判断比率'!B72)</f>
        <v>三重県市町総合事務組合  共同研修特別会計</v>
      </c>
      <c r="BZ38" s="599"/>
      <c r="CA38" s="599"/>
      <c r="CB38" s="599"/>
      <c r="CC38" s="599"/>
      <c r="CD38" s="599"/>
      <c r="CE38" s="599"/>
      <c r="CF38" s="599"/>
      <c r="CG38" s="599"/>
      <c r="CH38" s="599"/>
      <c r="CI38" s="599"/>
      <c r="CJ38" s="599"/>
      <c r="CK38" s="599"/>
      <c r="CL38" s="599"/>
      <c r="CM38" s="599"/>
      <c r="CN38" s="169"/>
      <c r="CO38" s="598">
        <f t="shared" si="3"/>
        <v>24</v>
      </c>
      <c r="CP38" s="598"/>
      <c r="CQ38" s="599" t="str">
        <f>IF('各会計、関係団体の財政状況及び健全化判断比率'!BS11="","",'各会計、関係団体の財政状況及び健全化判断比率'!BS11)</f>
        <v>松阪新電力</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6"/>
    </row>
    <row r="39" spans="1:113" ht="32.25" customHeight="1" x14ac:dyDescent="0.15">
      <c r="A39" s="169"/>
      <c r="B39" s="193"/>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9"/>
      <c r="U39" s="598" t="str">
        <f t="shared" si="4"/>
        <v/>
      </c>
      <c r="V39" s="598"/>
      <c r="W39" s="599"/>
      <c r="X39" s="599"/>
      <c r="Y39" s="599"/>
      <c r="Z39" s="599"/>
      <c r="AA39" s="599"/>
      <c r="AB39" s="599"/>
      <c r="AC39" s="599"/>
      <c r="AD39" s="599"/>
      <c r="AE39" s="599"/>
      <c r="AF39" s="599"/>
      <c r="AG39" s="599"/>
      <c r="AH39" s="599"/>
      <c r="AI39" s="599"/>
      <c r="AJ39" s="599"/>
      <c r="AK39" s="599"/>
      <c r="AL39" s="169"/>
      <c r="AM39" s="598" t="str">
        <f t="shared" si="0"/>
        <v/>
      </c>
      <c r="AN39" s="598"/>
      <c r="AO39" s="599"/>
      <c r="AP39" s="599"/>
      <c r="AQ39" s="599"/>
      <c r="AR39" s="599"/>
      <c r="AS39" s="599"/>
      <c r="AT39" s="599"/>
      <c r="AU39" s="599"/>
      <c r="AV39" s="599"/>
      <c r="AW39" s="599"/>
      <c r="AX39" s="599"/>
      <c r="AY39" s="599"/>
      <c r="AZ39" s="599"/>
      <c r="BA39" s="599"/>
      <c r="BB39" s="599"/>
      <c r="BC39" s="599"/>
      <c r="BD39" s="169"/>
      <c r="BE39" s="598" t="str">
        <f t="shared" si="1"/>
        <v/>
      </c>
      <c r="BF39" s="598"/>
      <c r="BG39" s="599"/>
      <c r="BH39" s="599"/>
      <c r="BI39" s="599"/>
      <c r="BJ39" s="599"/>
      <c r="BK39" s="599"/>
      <c r="BL39" s="599"/>
      <c r="BM39" s="599"/>
      <c r="BN39" s="599"/>
      <c r="BO39" s="599"/>
      <c r="BP39" s="599"/>
      <c r="BQ39" s="599"/>
      <c r="BR39" s="599"/>
      <c r="BS39" s="599"/>
      <c r="BT39" s="599"/>
      <c r="BU39" s="599"/>
      <c r="BV39" s="169"/>
      <c r="BW39" s="598">
        <f t="shared" si="2"/>
        <v>15</v>
      </c>
      <c r="BX39" s="598"/>
      <c r="BY39" s="599" t="str">
        <f>IF('各会計、関係団体の財政状況及び健全化判断比率'!B73="","",'各会計、関係団体の財政状況及び健全化判断比率'!B73)</f>
        <v>三重県市町総合事務組合　デジタル地図特別会計</v>
      </c>
      <c r="BZ39" s="599"/>
      <c r="CA39" s="599"/>
      <c r="CB39" s="599"/>
      <c r="CC39" s="599"/>
      <c r="CD39" s="599"/>
      <c r="CE39" s="599"/>
      <c r="CF39" s="599"/>
      <c r="CG39" s="599"/>
      <c r="CH39" s="599"/>
      <c r="CI39" s="599"/>
      <c r="CJ39" s="599"/>
      <c r="CK39" s="599"/>
      <c r="CL39" s="599"/>
      <c r="CM39" s="599"/>
      <c r="CN39" s="169"/>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6"/>
    </row>
    <row r="40" spans="1:113" ht="32.25" customHeight="1" x14ac:dyDescent="0.15">
      <c r="A40" s="169"/>
      <c r="B40" s="193"/>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9"/>
      <c r="U40" s="598" t="str">
        <f t="shared" si="4"/>
        <v/>
      </c>
      <c r="V40" s="598"/>
      <c r="W40" s="599"/>
      <c r="X40" s="599"/>
      <c r="Y40" s="599"/>
      <c r="Z40" s="599"/>
      <c r="AA40" s="599"/>
      <c r="AB40" s="599"/>
      <c r="AC40" s="599"/>
      <c r="AD40" s="599"/>
      <c r="AE40" s="599"/>
      <c r="AF40" s="599"/>
      <c r="AG40" s="599"/>
      <c r="AH40" s="599"/>
      <c r="AI40" s="599"/>
      <c r="AJ40" s="599"/>
      <c r="AK40" s="599"/>
      <c r="AL40" s="169"/>
      <c r="AM40" s="598" t="str">
        <f t="shared" si="0"/>
        <v/>
      </c>
      <c r="AN40" s="598"/>
      <c r="AO40" s="599"/>
      <c r="AP40" s="599"/>
      <c r="AQ40" s="599"/>
      <c r="AR40" s="599"/>
      <c r="AS40" s="599"/>
      <c r="AT40" s="599"/>
      <c r="AU40" s="599"/>
      <c r="AV40" s="599"/>
      <c r="AW40" s="599"/>
      <c r="AX40" s="599"/>
      <c r="AY40" s="599"/>
      <c r="AZ40" s="599"/>
      <c r="BA40" s="599"/>
      <c r="BB40" s="599"/>
      <c r="BC40" s="599"/>
      <c r="BD40" s="169"/>
      <c r="BE40" s="598" t="str">
        <f t="shared" si="1"/>
        <v/>
      </c>
      <c r="BF40" s="598"/>
      <c r="BG40" s="599"/>
      <c r="BH40" s="599"/>
      <c r="BI40" s="599"/>
      <c r="BJ40" s="599"/>
      <c r="BK40" s="599"/>
      <c r="BL40" s="599"/>
      <c r="BM40" s="599"/>
      <c r="BN40" s="599"/>
      <c r="BO40" s="599"/>
      <c r="BP40" s="599"/>
      <c r="BQ40" s="599"/>
      <c r="BR40" s="599"/>
      <c r="BS40" s="599"/>
      <c r="BT40" s="599"/>
      <c r="BU40" s="599"/>
      <c r="BV40" s="169"/>
      <c r="BW40" s="598">
        <f t="shared" si="2"/>
        <v>16</v>
      </c>
      <c r="BX40" s="598"/>
      <c r="BY40" s="599" t="str">
        <f>IF('各会計、関係団体の財政状況及び健全化判断比率'!B74="","",'各会計、関係団体の財政状況及び健全化判断比率'!B74)</f>
        <v>三重県市町総合事務組合　物品特別会計</v>
      </c>
      <c r="BZ40" s="599"/>
      <c r="CA40" s="599"/>
      <c r="CB40" s="599"/>
      <c r="CC40" s="599"/>
      <c r="CD40" s="599"/>
      <c r="CE40" s="599"/>
      <c r="CF40" s="599"/>
      <c r="CG40" s="599"/>
      <c r="CH40" s="599"/>
      <c r="CI40" s="599"/>
      <c r="CJ40" s="599"/>
      <c r="CK40" s="599"/>
      <c r="CL40" s="599"/>
      <c r="CM40" s="599"/>
      <c r="CN40" s="169"/>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6"/>
    </row>
    <row r="41" spans="1:113" ht="32.25" customHeight="1" x14ac:dyDescent="0.15">
      <c r="A41" s="169"/>
      <c r="B41" s="193"/>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9"/>
      <c r="U41" s="598" t="str">
        <f t="shared" si="4"/>
        <v/>
      </c>
      <c r="V41" s="598"/>
      <c r="W41" s="599"/>
      <c r="X41" s="599"/>
      <c r="Y41" s="599"/>
      <c r="Z41" s="599"/>
      <c r="AA41" s="599"/>
      <c r="AB41" s="599"/>
      <c r="AC41" s="599"/>
      <c r="AD41" s="599"/>
      <c r="AE41" s="599"/>
      <c r="AF41" s="599"/>
      <c r="AG41" s="599"/>
      <c r="AH41" s="599"/>
      <c r="AI41" s="599"/>
      <c r="AJ41" s="599"/>
      <c r="AK41" s="599"/>
      <c r="AL41" s="169"/>
      <c r="AM41" s="598" t="str">
        <f t="shared" si="0"/>
        <v/>
      </c>
      <c r="AN41" s="598"/>
      <c r="AO41" s="599"/>
      <c r="AP41" s="599"/>
      <c r="AQ41" s="599"/>
      <c r="AR41" s="599"/>
      <c r="AS41" s="599"/>
      <c r="AT41" s="599"/>
      <c r="AU41" s="599"/>
      <c r="AV41" s="599"/>
      <c r="AW41" s="599"/>
      <c r="AX41" s="599"/>
      <c r="AY41" s="599"/>
      <c r="AZ41" s="599"/>
      <c r="BA41" s="599"/>
      <c r="BB41" s="599"/>
      <c r="BC41" s="599"/>
      <c r="BD41" s="169"/>
      <c r="BE41" s="598" t="str">
        <f t="shared" si="1"/>
        <v/>
      </c>
      <c r="BF41" s="598"/>
      <c r="BG41" s="599"/>
      <c r="BH41" s="599"/>
      <c r="BI41" s="599"/>
      <c r="BJ41" s="599"/>
      <c r="BK41" s="599"/>
      <c r="BL41" s="599"/>
      <c r="BM41" s="599"/>
      <c r="BN41" s="599"/>
      <c r="BO41" s="599"/>
      <c r="BP41" s="599"/>
      <c r="BQ41" s="599"/>
      <c r="BR41" s="599"/>
      <c r="BS41" s="599"/>
      <c r="BT41" s="599"/>
      <c r="BU41" s="599"/>
      <c r="BV41" s="169"/>
      <c r="BW41" s="598">
        <f t="shared" si="2"/>
        <v>17</v>
      </c>
      <c r="BX41" s="598"/>
      <c r="BY41" s="599" t="str">
        <f>IF('各会計、関係団体の財政状況及び健全化判断比率'!B75="","",'各会計、関係団体の財政状況及び健全化判断比率'!B75)</f>
        <v>三重県市町総合事務組合  退職手当特別会計</v>
      </c>
      <c r="BZ41" s="599"/>
      <c r="CA41" s="599"/>
      <c r="CB41" s="599"/>
      <c r="CC41" s="599"/>
      <c r="CD41" s="599"/>
      <c r="CE41" s="599"/>
      <c r="CF41" s="599"/>
      <c r="CG41" s="599"/>
      <c r="CH41" s="599"/>
      <c r="CI41" s="599"/>
      <c r="CJ41" s="599"/>
      <c r="CK41" s="599"/>
      <c r="CL41" s="599"/>
      <c r="CM41" s="599"/>
      <c r="CN41" s="169"/>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6"/>
    </row>
    <row r="42" spans="1:113" ht="32.25" customHeight="1" x14ac:dyDescent="0.15">
      <c r="B42" s="193"/>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9"/>
      <c r="U42" s="598" t="str">
        <f t="shared" si="4"/>
        <v/>
      </c>
      <c r="V42" s="598"/>
      <c r="W42" s="599"/>
      <c r="X42" s="599"/>
      <c r="Y42" s="599"/>
      <c r="Z42" s="599"/>
      <c r="AA42" s="599"/>
      <c r="AB42" s="599"/>
      <c r="AC42" s="599"/>
      <c r="AD42" s="599"/>
      <c r="AE42" s="599"/>
      <c r="AF42" s="599"/>
      <c r="AG42" s="599"/>
      <c r="AH42" s="599"/>
      <c r="AI42" s="599"/>
      <c r="AJ42" s="599"/>
      <c r="AK42" s="599"/>
      <c r="AL42" s="169"/>
      <c r="AM42" s="598" t="str">
        <f t="shared" si="0"/>
        <v/>
      </c>
      <c r="AN42" s="598"/>
      <c r="AO42" s="599"/>
      <c r="AP42" s="599"/>
      <c r="AQ42" s="599"/>
      <c r="AR42" s="599"/>
      <c r="AS42" s="599"/>
      <c r="AT42" s="599"/>
      <c r="AU42" s="599"/>
      <c r="AV42" s="599"/>
      <c r="AW42" s="599"/>
      <c r="AX42" s="599"/>
      <c r="AY42" s="599"/>
      <c r="AZ42" s="599"/>
      <c r="BA42" s="599"/>
      <c r="BB42" s="599"/>
      <c r="BC42" s="599"/>
      <c r="BD42" s="169"/>
      <c r="BE42" s="598" t="str">
        <f t="shared" si="1"/>
        <v/>
      </c>
      <c r="BF42" s="598"/>
      <c r="BG42" s="599"/>
      <c r="BH42" s="599"/>
      <c r="BI42" s="599"/>
      <c r="BJ42" s="599"/>
      <c r="BK42" s="599"/>
      <c r="BL42" s="599"/>
      <c r="BM42" s="599"/>
      <c r="BN42" s="599"/>
      <c r="BO42" s="599"/>
      <c r="BP42" s="599"/>
      <c r="BQ42" s="599"/>
      <c r="BR42" s="599"/>
      <c r="BS42" s="599"/>
      <c r="BT42" s="599"/>
      <c r="BU42" s="599"/>
      <c r="BV42" s="169"/>
      <c r="BW42" s="598">
        <f t="shared" si="2"/>
        <v>18</v>
      </c>
      <c r="BX42" s="598"/>
      <c r="BY42" s="599" t="str">
        <f>IF('各会計、関係団体の財政状況及び健全化判断比率'!B76="","",'各会計、関係団体の財政状況及び健全化判断比率'!B76)</f>
        <v>三重県市町総合事務組合　消防救急無線特別会計</v>
      </c>
      <c r="BZ42" s="599"/>
      <c r="CA42" s="599"/>
      <c r="CB42" s="599"/>
      <c r="CC42" s="599"/>
      <c r="CD42" s="599"/>
      <c r="CE42" s="599"/>
      <c r="CF42" s="599"/>
      <c r="CG42" s="599"/>
      <c r="CH42" s="599"/>
      <c r="CI42" s="599"/>
      <c r="CJ42" s="599"/>
      <c r="CK42" s="599"/>
      <c r="CL42" s="599"/>
      <c r="CM42" s="599"/>
      <c r="CN42" s="169"/>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6"/>
    </row>
    <row r="43" spans="1:113" ht="32.25" customHeight="1" x14ac:dyDescent="0.15">
      <c r="B43" s="193"/>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9"/>
      <c r="U43" s="598" t="str">
        <f t="shared" si="4"/>
        <v/>
      </c>
      <c r="V43" s="598"/>
      <c r="W43" s="599"/>
      <c r="X43" s="599"/>
      <c r="Y43" s="599"/>
      <c r="Z43" s="599"/>
      <c r="AA43" s="599"/>
      <c r="AB43" s="599"/>
      <c r="AC43" s="599"/>
      <c r="AD43" s="599"/>
      <c r="AE43" s="599"/>
      <c r="AF43" s="599"/>
      <c r="AG43" s="599"/>
      <c r="AH43" s="599"/>
      <c r="AI43" s="599"/>
      <c r="AJ43" s="599"/>
      <c r="AK43" s="599"/>
      <c r="AL43" s="169"/>
      <c r="AM43" s="598" t="str">
        <f t="shared" si="0"/>
        <v/>
      </c>
      <c r="AN43" s="598"/>
      <c r="AO43" s="599"/>
      <c r="AP43" s="599"/>
      <c r="AQ43" s="599"/>
      <c r="AR43" s="599"/>
      <c r="AS43" s="599"/>
      <c r="AT43" s="599"/>
      <c r="AU43" s="599"/>
      <c r="AV43" s="599"/>
      <c r="AW43" s="599"/>
      <c r="AX43" s="599"/>
      <c r="AY43" s="599"/>
      <c r="AZ43" s="599"/>
      <c r="BA43" s="599"/>
      <c r="BB43" s="599"/>
      <c r="BC43" s="599"/>
      <c r="BD43" s="169"/>
      <c r="BE43" s="598" t="str">
        <f t="shared" si="1"/>
        <v/>
      </c>
      <c r="BF43" s="598"/>
      <c r="BG43" s="599"/>
      <c r="BH43" s="599"/>
      <c r="BI43" s="599"/>
      <c r="BJ43" s="599"/>
      <c r="BK43" s="599"/>
      <c r="BL43" s="599"/>
      <c r="BM43" s="599"/>
      <c r="BN43" s="599"/>
      <c r="BO43" s="599"/>
      <c r="BP43" s="599"/>
      <c r="BQ43" s="599"/>
      <c r="BR43" s="599"/>
      <c r="BS43" s="599"/>
      <c r="BT43" s="599"/>
      <c r="BU43" s="599"/>
      <c r="BV43" s="169"/>
      <c r="BW43" s="598">
        <f t="shared" si="2"/>
        <v>19</v>
      </c>
      <c r="BX43" s="598"/>
      <c r="BY43" s="599" t="str">
        <f>IF('各会計、関係団体の財政状況及び健全化判断比率'!B77="","",'各会計、関係団体の財政状況及び健全化判断比率'!B77)</f>
        <v>三重県市町総合事務組合　公平委員会特別会計</v>
      </c>
      <c r="BZ43" s="599"/>
      <c r="CA43" s="599"/>
      <c r="CB43" s="599"/>
      <c r="CC43" s="599"/>
      <c r="CD43" s="599"/>
      <c r="CE43" s="599"/>
      <c r="CF43" s="599"/>
      <c r="CG43" s="599"/>
      <c r="CH43" s="599"/>
      <c r="CI43" s="599"/>
      <c r="CJ43" s="599"/>
      <c r="CK43" s="599"/>
      <c r="CL43" s="599"/>
      <c r="CM43" s="599"/>
      <c r="CN43" s="169"/>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u/mCFK/zD2J5ZLq99lF00cXWMl5lih6WrnHQDjltMXZqdFoy6qQpv19QScJ+/4siDnBiZKKW/uCL+wYe6nlbLQ==" saltValue="580nZv0QTp3yY9FT4W+s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33" zoomScaleSheetLayoutView="100" workbookViewId="0">
      <selection activeCell="AK30" sqref="AK30:AO3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2" t="s">
        <v>532</v>
      </c>
      <c r="D34" s="1152"/>
      <c r="E34" s="1153"/>
      <c r="F34" s="32">
        <v>8.56</v>
      </c>
      <c r="G34" s="33">
        <v>11.91</v>
      </c>
      <c r="H34" s="33">
        <v>15.5</v>
      </c>
      <c r="I34" s="33">
        <v>15.68</v>
      </c>
      <c r="J34" s="34">
        <v>13.73</v>
      </c>
      <c r="K34" s="22"/>
      <c r="L34" s="22"/>
      <c r="M34" s="22"/>
      <c r="N34" s="22"/>
      <c r="O34" s="22"/>
      <c r="P34" s="22"/>
    </row>
    <row r="35" spans="1:16" ht="39" customHeight="1" x14ac:dyDescent="0.15">
      <c r="A35" s="22"/>
      <c r="B35" s="35"/>
      <c r="C35" s="1146" t="s">
        <v>533</v>
      </c>
      <c r="D35" s="1147"/>
      <c r="E35" s="1148"/>
      <c r="F35" s="36">
        <v>9.0399999999999991</v>
      </c>
      <c r="G35" s="37">
        <v>9.98</v>
      </c>
      <c r="H35" s="37">
        <v>10.37</v>
      </c>
      <c r="I35" s="37">
        <v>10.26</v>
      </c>
      <c r="J35" s="38">
        <v>9.8000000000000007</v>
      </c>
      <c r="K35" s="22"/>
      <c r="L35" s="22"/>
      <c r="M35" s="22"/>
      <c r="N35" s="22"/>
      <c r="O35" s="22"/>
      <c r="P35" s="22"/>
    </row>
    <row r="36" spans="1:16" ht="39" customHeight="1" x14ac:dyDescent="0.15">
      <c r="A36" s="22"/>
      <c r="B36" s="35"/>
      <c r="C36" s="1146" t="s">
        <v>534</v>
      </c>
      <c r="D36" s="1147"/>
      <c r="E36" s="1148"/>
      <c r="F36" s="36">
        <v>6.19</v>
      </c>
      <c r="G36" s="37">
        <v>4.74</v>
      </c>
      <c r="H36" s="37">
        <v>8.3800000000000008</v>
      </c>
      <c r="I36" s="37">
        <v>5.78</v>
      </c>
      <c r="J36" s="38">
        <v>7.55</v>
      </c>
      <c r="K36" s="22"/>
      <c r="L36" s="22"/>
      <c r="M36" s="22"/>
      <c r="N36" s="22"/>
      <c r="O36" s="22"/>
      <c r="P36" s="22"/>
    </row>
    <row r="37" spans="1:16" ht="39" customHeight="1" x14ac:dyDescent="0.15">
      <c r="A37" s="22"/>
      <c r="B37" s="35"/>
      <c r="C37" s="1146" t="s">
        <v>535</v>
      </c>
      <c r="D37" s="1147"/>
      <c r="E37" s="1148"/>
      <c r="F37" s="36">
        <v>2.52</v>
      </c>
      <c r="G37" s="37">
        <v>2.9</v>
      </c>
      <c r="H37" s="37">
        <v>2.64</v>
      </c>
      <c r="I37" s="37">
        <v>4.17</v>
      </c>
      <c r="J37" s="38">
        <v>4.91</v>
      </c>
      <c r="K37" s="22"/>
      <c r="L37" s="22"/>
      <c r="M37" s="22"/>
      <c r="N37" s="22"/>
      <c r="O37" s="22"/>
      <c r="P37" s="22"/>
    </row>
    <row r="38" spans="1:16" ht="39" customHeight="1" x14ac:dyDescent="0.15">
      <c r="A38" s="22"/>
      <c r="B38" s="35"/>
      <c r="C38" s="1146" t="s">
        <v>536</v>
      </c>
      <c r="D38" s="1147"/>
      <c r="E38" s="1148"/>
      <c r="F38" s="36" t="s">
        <v>489</v>
      </c>
      <c r="G38" s="37" t="s">
        <v>489</v>
      </c>
      <c r="H38" s="37" t="s">
        <v>489</v>
      </c>
      <c r="I38" s="37">
        <v>2.0699999999999998</v>
      </c>
      <c r="J38" s="38">
        <v>2.23</v>
      </c>
      <c r="K38" s="22"/>
      <c r="L38" s="22"/>
      <c r="M38" s="22"/>
      <c r="N38" s="22"/>
      <c r="O38" s="22"/>
      <c r="P38" s="22"/>
    </row>
    <row r="39" spans="1:16" ht="39" customHeight="1" x14ac:dyDescent="0.15">
      <c r="A39" s="22"/>
      <c r="B39" s="35"/>
      <c r="C39" s="1146" t="s">
        <v>537</v>
      </c>
      <c r="D39" s="1147"/>
      <c r="E39" s="1148"/>
      <c r="F39" s="36">
        <v>0.81</v>
      </c>
      <c r="G39" s="37">
        <v>1.23</v>
      </c>
      <c r="H39" s="37">
        <v>1.57</v>
      </c>
      <c r="I39" s="37">
        <v>1.57</v>
      </c>
      <c r="J39" s="38">
        <v>1.34</v>
      </c>
      <c r="K39" s="22"/>
      <c r="L39" s="22"/>
      <c r="M39" s="22"/>
      <c r="N39" s="22"/>
      <c r="O39" s="22"/>
      <c r="P39" s="22"/>
    </row>
    <row r="40" spans="1:16" ht="39" customHeight="1" x14ac:dyDescent="0.15">
      <c r="A40" s="22"/>
      <c r="B40" s="35"/>
      <c r="C40" s="1146" t="s">
        <v>538</v>
      </c>
      <c r="D40" s="1147"/>
      <c r="E40" s="1148"/>
      <c r="F40" s="36">
        <v>2.0699999999999998</v>
      </c>
      <c r="G40" s="37">
        <v>1.03</v>
      </c>
      <c r="H40" s="37">
        <v>1.51</v>
      </c>
      <c r="I40" s="37">
        <v>1.26</v>
      </c>
      <c r="J40" s="38">
        <v>1.06</v>
      </c>
      <c r="K40" s="22"/>
      <c r="L40" s="22"/>
      <c r="M40" s="22"/>
      <c r="N40" s="22"/>
      <c r="O40" s="22"/>
      <c r="P40" s="22"/>
    </row>
    <row r="41" spans="1:16" ht="39" customHeight="1" x14ac:dyDescent="0.15">
      <c r="A41" s="22"/>
      <c r="B41" s="35"/>
      <c r="C41" s="1146" t="s">
        <v>539</v>
      </c>
      <c r="D41" s="1147"/>
      <c r="E41" s="1148"/>
      <c r="F41" s="36">
        <v>7.0000000000000007E-2</v>
      </c>
      <c r="G41" s="37">
        <v>0.1</v>
      </c>
      <c r="H41" s="37">
        <v>0.1</v>
      </c>
      <c r="I41" s="37">
        <v>0.1</v>
      </c>
      <c r="J41" s="38">
        <v>0.11</v>
      </c>
      <c r="K41" s="22"/>
      <c r="L41" s="22"/>
      <c r="M41" s="22"/>
      <c r="N41" s="22"/>
      <c r="O41" s="22"/>
      <c r="P41" s="22"/>
    </row>
    <row r="42" spans="1:16" ht="39" customHeight="1" x14ac:dyDescent="0.15">
      <c r="A42" s="22"/>
      <c r="B42" s="39"/>
      <c r="C42" s="1146" t="s">
        <v>540</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541</v>
      </c>
      <c r="D43" s="1150"/>
      <c r="E43" s="1151"/>
      <c r="F43" s="41">
        <v>1.67</v>
      </c>
      <c r="G43" s="42">
        <v>1.96</v>
      </c>
      <c r="H43" s="42">
        <v>2.02</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WpxFud4xo8oIVWnqmQbDb2xKpFmcQZiq/Al9lMaxKNfHxVmi1ZGkljfTaqHuCuV7Q4CXJUXRtKH9+CighV8Fw==" saltValue="/07sAbM6RCPnj/dHggvN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O43" zoomScaleSheetLayoutView="55" workbookViewId="0">
      <selection activeCell="AK30" sqref="AK30:AO3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9569</v>
      </c>
      <c r="L45" s="60">
        <v>5917</v>
      </c>
      <c r="M45" s="60">
        <v>4780</v>
      </c>
      <c r="N45" s="60">
        <v>5197</v>
      </c>
      <c r="O45" s="61">
        <v>5519</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489</v>
      </c>
      <c r="L46" s="64" t="s">
        <v>489</v>
      </c>
      <c r="M46" s="64" t="s">
        <v>489</v>
      </c>
      <c r="N46" s="64" t="s">
        <v>489</v>
      </c>
      <c r="O46" s="65" t="s">
        <v>489</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489</v>
      </c>
      <c r="L47" s="64" t="s">
        <v>489</v>
      </c>
      <c r="M47" s="64" t="s">
        <v>489</v>
      </c>
      <c r="N47" s="64" t="s">
        <v>489</v>
      </c>
      <c r="O47" s="65" t="s">
        <v>489</v>
      </c>
      <c r="P47" s="48"/>
      <c r="Q47" s="48"/>
      <c r="R47" s="48"/>
      <c r="S47" s="48"/>
      <c r="T47" s="48"/>
      <c r="U47" s="48"/>
    </row>
    <row r="48" spans="1:21" ht="30.75" customHeight="1" x14ac:dyDescent="0.15">
      <c r="A48" s="48"/>
      <c r="B48" s="1156"/>
      <c r="C48" s="1157"/>
      <c r="D48" s="62"/>
      <c r="E48" s="1162" t="s">
        <v>13</v>
      </c>
      <c r="F48" s="1162"/>
      <c r="G48" s="1162"/>
      <c r="H48" s="1162"/>
      <c r="I48" s="1162"/>
      <c r="J48" s="1163"/>
      <c r="K48" s="63">
        <v>2621</v>
      </c>
      <c r="L48" s="64">
        <v>2728</v>
      </c>
      <c r="M48" s="64">
        <v>2668</v>
      </c>
      <c r="N48" s="64">
        <v>3078</v>
      </c>
      <c r="O48" s="65">
        <v>2974</v>
      </c>
      <c r="P48" s="48"/>
      <c r="Q48" s="48"/>
      <c r="R48" s="48"/>
      <c r="S48" s="48"/>
      <c r="T48" s="48"/>
      <c r="U48" s="48"/>
    </row>
    <row r="49" spans="1:21" ht="30.75" customHeight="1" x14ac:dyDescent="0.15">
      <c r="A49" s="48"/>
      <c r="B49" s="1156"/>
      <c r="C49" s="1157"/>
      <c r="D49" s="62"/>
      <c r="E49" s="1162" t="s">
        <v>14</v>
      </c>
      <c r="F49" s="1162"/>
      <c r="G49" s="1162"/>
      <c r="H49" s="1162"/>
      <c r="I49" s="1162"/>
      <c r="J49" s="1163"/>
      <c r="K49" s="63">
        <v>84</v>
      </c>
      <c r="L49" s="64">
        <v>92</v>
      </c>
      <c r="M49" s="64">
        <v>92</v>
      </c>
      <c r="N49" s="64">
        <v>119</v>
      </c>
      <c r="O49" s="65">
        <v>92</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489</v>
      </c>
      <c r="L50" s="64" t="s">
        <v>489</v>
      </c>
      <c r="M50" s="64" t="s">
        <v>489</v>
      </c>
      <c r="N50" s="64" t="s">
        <v>489</v>
      </c>
      <c r="O50" s="65" t="s">
        <v>489</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489</v>
      </c>
      <c r="L51" s="64" t="s">
        <v>489</v>
      </c>
      <c r="M51" s="64" t="s">
        <v>489</v>
      </c>
      <c r="N51" s="64" t="s">
        <v>489</v>
      </c>
      <c r="O51" s="65" t="s">
        <v>489</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10831</v>
      </c>
      <c r="L52" s="64">
        <v>8242</v>
      </c>
      <c r="M52" s="64">
        <v>7362</v>
      </c>
      <c r="N52" s="64">
        <v>7477</v>
      </c>
      <c r="O52" s="65">
        <v>7613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1443</v>
      </c>
      <c r="L53" s="69">
        <v>495</v>
      </c>
      <c r="M53" s="69">
        <v>178</v>
      </c>
      <c r="N53" s="69">
        <v>917</v>
      </c>
      <c r="O53" s="70">
        <v>972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8Car6aXFY//9e6cmT/HeE1eO5Kdx+zSHbjLYo6kQV7NzeYQsG/gV67CU2LAd8iOXUJYLZY9b2iUJ/k7B4kdTg==" saltValue="ZUs6SXeGM7V/cUtGdNg/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5" zoomScaleSheetLayoutView="100" workbookViewId="0">
      <selection activeCell="AK30" sqref="AK30:AO3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5" t="s">
        <v>30</v>
      </c>
      <c r="C41" s="1186"/>
      <c r="D41" s="105"/>
      <c r="E41" s="1191" t="s">
        <v>31</v>
      </c>
      <c r="F41" s="1191"/>
      <c r="G41" s="1191"/>
      <c r="H41" s="1192"/>
      <c r="I41" s="343">
        <v>44044</v>
      </c>
      <c r="J41" s="344">
        <v>45606</v>
      </c>
      <c r="K41" s="344">
        <v>46449</v>
      </c>
      <c r="L41" s="344">
        <v>45403</v>
      </c>
      <c r="M41" s="345">
        <v>42933</v>
      </c>
    </row>
    <row r="42" spans="2:13" ht="27.75" customHeight="1" x14ac:dyDescent="0.15">
      <c r="B42" s="1187"/>
      <c r="C42" s="1188"/>
      <c r="D42" s="106"/>
      <c r="E42" s="1193" t="s">
        <v>32</v>
      </c>
      <c r="F42" s="1193"/>
      <c r="G42" s="1193"/>
      <c r="H42" s="1194"/>
      <c r="I42" s="346" t="s">
        <v>489</v>
      </c>
      <c r="J42" s="347" t="s">
        <v>489</v>
      </c>
      <c r="K42" s="347" t="s">
        <v>489</v>
      </c>
      <c r="L42" s="347" t="s">
        <v>489</v>
      </c>
      <c r="M42" s="348" t="s">
        <v>489</v>
      </c>
    </row>
    <row r="43" spans="2:13" ht="27.75" customHeight="1" x14ac:dyDescent="0.15">
      <c r="B43" s="1187"/>
      <c r="C43" s="1188"/>
      <c r="D43" s="106"/>
      <c r="E43" s="1193" t="s">
        <v>33</v>
      </c>
      <c r="F43" s="1193"/>
      <c r="G43" s="1193"/>
      <c r="H43" s="1194"/>
      <c r="I43" s="346">
        <v>35500</v>
      </c>
      <c r="J43" s="347">
        <v>31974</v>
      </c>
      <c r="K43" s="347">
        <v>30516</v>
      </c>
      <c r="L43" s="347">
        <v>30431</v>
      </c>
      <c r="M43" s="348">
        <v>29531</v>
      </c>
    </row>
    <row r="44" spans="2:13" ht="27.75" customHeight="1" x14ac:dyDescent="0.15">
      <c r="B44" s="1187"/>
      <c r="C44" s="1188"/>
      <c r="D44" s="106"/>
      <c r="E44" s="1193" t="s">
        <v>34</v>
      </c>
      <c r="F44" s="1193"/>
      <c r="G44" s="1193"/>
      <c r="H44" s="1194"/>
      <c r="I44" s="346">
        <v>482</v>
      </c>
      <c r="J44" s="347">
        <v>508</v>
      </c>
      <c r="K44" s="347">
        <v>386</v>
      </c>
      <c r="L44" s="347">
        <v>246</v>
      </c>
      <c r="M44" s="348">
        <v>389</v>
      </c>
    </row>
    <row r="45" spans="2:13" ht="27.75" customHeight="1" x14ac:dyDescent="0.15">
      <c r="B45" s="1187"/>
      <c r="C45" s="1188"/>
      <c r="D45" s="106"/>
      <c r="E45" s="1193" t="s">
        <v>35</v>
      </c>
      <c r="F45" s="1193"/>
      <c r="G45" s="1193"/>
      <c r="H45" s="1194"/>
      <c r="I45" s="346">
        <v>10019</v>
      </c>
      <c r="J45" s="347">
        <v>9952</v>
      </c>
      <c r="K45" s="347">
        <v>10119</v>
      </c>
      <c r="L45" s="347">
        <v>10439</v>
      </c>
      <c r="M45" s="348">
        <v>10813</v>
      </c>
    </row>
    <row r="46" spans="2:13" ht="27.75" customHeight="1" x14ac:dyDescent="0.15">
      <c r="B46" s="1187"/>
      <c r="C46" s="1188"/>
      <c r="D46" s="107"/>
      <c r="E46" s="1193" t="s">
        <v>36</v>
      </c>
      <c r="F46" s="1193"/>
      <c r="G46" s="1193"/>
      <c r="H46" s="1194"/>
      <c r="I46" s="346" t="s">
        <v>489</v>
      </c>
      <c r="J46" s="347" t="s">
        <v>489</v>
      </c>
      <c r="K46" s="347" t="s">
        <v>489</v>
      </c>
      <c r="L46" s="347" t="s">
        <v>489</v>
      </c>
      <c r="M46" s="348" t="s">
        <v>489</v>
      </c>
    </row>
    <row r="47" spans="2:13" ht="27.75" customHeight="1" x14ac:dyDescent="0.15">
      <c r="B47" s="1187"/>
      <c r="C47" s="1188"/>
      <c r="D47" s="108"/>
      <c r="E47" s="1195" t="s">
        <v>37</v>
      </c>
      <c r="F47" s="1196"/>
      <c r="G47" s="1196"/>
      <c r="H47" s="1197"/>
      <c r="I47" s="346" t="s">
        <v>489</v>
      </c>
      <c r="J47" s="347" t="s">
        <v>489</v>
      </c>
      <c r="K47" s="347" t="s">
        <v>489</v>
      </c>
      <c r="L47" s="347" t="s">
        <v>489</v>
      </c>
      <c r="M47" s="348" t="s">
        <v>489</v>
      </c>
    </row>
    <row r="48" spans="2:13" ht="27.75" customHeight="1" x14ac:dyDescent="0.15">
      <c r="B48" s="1187"/>
      <c r="C48" s="1188"/>
      <c r="D48" s="106"/>
      <c r="E48" s="1193" t="s">
        <v>38</v>
      </c>
      <c r="F48" s="1193"/>
      <c r="G48" s="1193"/>
      <c r="H48" s="1194"/>
      <c r="I48" s="346" t="s">
        <v>489</v>
      </c>
      <c r="J48" s="347" t="s">
        <v>489</v>
      </c>
      <c r="K48" s="347" t="s">
        <v>489</v>
      </c>
      <c r="L48" s="347" t="s">
        <v>489</v>
      </c>
      <c r="M48" s="348" t="s">
        <v>489</v>
      </c>
    </row>
    <row r="49" spans="2:13" ht="27.75" customHeight="1" x14ac:dyDescent="0.15">
      <c r="B49" s="1189"/>
      <c r="C49" s="1190"/>
      <c r="D49" s="106"/>
      <c r="E49" s="1193" t="s">
        <v>39</v>
      </c>
      <c r="F49" s="1193"/>
      <c r="G49" s="1193"/>
      <c r="H49" s="1194"/>
      <c r="I49" s="346" t="s">
        <v>489</v>
      </c>
      <c r="J49" s="347" t="s">
        <v>489</v>
      </c>
      <c r="K49" s="347" t="s">
        <v>489</v>
      </c>
      <c r="L49" s="347" t="s">
        <v>489</v>
      </c>
      <c r="M49" s="348" t="s">
        <v>489</v>
      </c>
    </row>
    <row r="50" spans="2:13" ht="27.75" customHeight="1" x14ac:dyDescent="0.15">
      <c r="B50" s="1198" t="s">
        <v>40</v>
      </c>
      <c r="C50" s="1199"/>
      <c r="D50" s="109"/>
      <c r="E50" s="1193" t="s">
        <v>41</v>
      </c>
      <c r="F50" s="1193"/>
      <c r="G50" s="1193"/>
      <c r="H50" s="1194"/>
      <c r="I50" s="346">
        <v>16305</v>
      </c>
      <c r="J50" s="347">
        <v>21078</v>
      </c>
      <c r="K50" s="347">
        <v>22119</v>
      </c>
      <c r="L50" s="347">
        <v>23962</v>
      </c>
      <c r="M50" s="348">
        <v>25433</v>
      </c>
    </row>
    <row r="51" spans="2:13" ht="27.75" customHeight="1" x14ac:dyDescent="0.15">
      <c r="B51" s="1187"/>
      <c r="C51" s="1188"/>
      <c r="D51" s="106"/>
      <c r="E51" s="1193" t="s">
        <v>42</v>
      </c>
      <c r="F51" s="1193"/>
      <c r="G51" s="1193"/>
      <c r="H51" s="1194"/>
      <c r="I51" s="346">
        <v>12912</v>
      </c>
      <c r="J51" s="347">
        <v>11407</v>
      </c>
      <c r="K51" s="347">
        <v>10778</v>
      </c>
      <c r="L51" s="347">
        <v>10527</v>
      </c>
      <c r="M51" s="348">
        <v>10223</v>
      </c>
    </row>
    <row r="52" spans="2:13" ht="27.75" customHeight="1" x14ac:dyDescent="0.15">
      <c r="B52" s="1189"/>
      <c r="C52" s="1190"/>
      <c r="D52" s="106"/>
      <c r="E52" s="1193" t="s">
        <v>43</v>
      </c>
      <c r="F52" s="1193"/>
      <c r="G52" s="1193"/>
      <c r="H52" s="1194"/>
      <c r="I52" s="346">
        <v>68287</v>
      </c>
      <c r="J52" s="347">
        <v>66830</v>
      </c>
      <c r="K52" s="347">
        <v>65277</v>
      </c>
      <c r="L52" s="347">
        <v>62691</v>
      </c>
      <c r="M52" s="348">
        <v>58404</v>
      </c>
    </row>
    <row r="53" spans="2:13" ht="27.75" customHeight="1" thickBot="1" x14ac:dyDescent="0.2">
      <c r="B53" s="1200" t="s">
        <v>19</v>
      </c>
      <c r="C53" s="1201"/>
      <c r="D53" s="110"/>
      <c r="E53" s="1202" t="s">
        <v>44</v>
      </c>
      <c r="F53" s="1202"/>
      <c r="G53" s="1202"/>
      <c r="H53" s="1203"/>
      <c r="I53" s="349">
        <v>-7459</v>
      </c>
      <c r="J53" s="350">
        <v>-11275</v>
      </c>
      <c r="K53" s="350">
        <v>-10705</v>
      </c>
      <c r="L53" s="350">
        <v>-10662</v>
      </c>
      <c r="M53" s="351">
        <v>-10394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kBL0ckldUChJbmEuVxaFmDU9RPQ4c+/u3zAWMvqLYP+dR2t61Czl4twldvCHGNmXjY/k020MR7hGLbX8cRkXQ==" saltValue="HStXhPdqxhz/U22haMnc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9" zoomScale="70" zoomScaleNormal="70" zoomScaleSheetLayoutView="100" workbookViewId="0">
      <selection activeCell="G56" sqref="G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2" t="s">
        <v>46</v>
      </c>
      <c r="D55" s="1212"/>
      <c r="E55" s="1213"/>
      <c r="F55" s="352">
        <v>11649</v>
      </c>
      <c r="G55" s="352">
        <v>13390</v>
      </c>
      <c r="H55" s="353">
        <v>14103</v>
      </c>
    </row>
    <row r="56" spans="2:8" ht="52.5" customHeight="1" x14ac:dyDescent="0.15">
      <c r="B56" s="122"/>
      <c r="C56" s="1214" t="s">
        <v>47</v>
      </c>
      <c r="D56" s="1214"/>
      <c r="E56" s="1215"/>
      <c r="F56" s="354">
        <v>85</v>
      </c>
      <c r="G56" s="354">
        <v>81</v>
      </c>
      <c r="H56" s="355">
        <v>78</v>
      </c>
    </row>
    <row r="57" spans="2:8" ht="53.25" customHeight="1" x14ac:dyDescent="0.15">
      <c r="B57" s="122"/>
      <c r="C57" s="1216" t="s">
        <v>48</v>
      </c>
      <c r="D57" s="1216"/>
      <c r="E57" s="1217"/>
      <c r="F57" s="356">
        <v>9531</v>
      </c>
      <c r="G57" s="356">
        <v>9733</v>
      </c>
      <c r="H57" s="357">
        <v>10380</v>
      </c>
    </row>
    <row r="58" spans="2:8" ht="45.75" customHeight="1" x14ac:dyDescent="0.15">
      <c r="B58" s="123"/>
      <c r="C58" s="1204" t="s">
        <v>567</v>
      </c>
      <c r="D58" s="1205"/>
      <c r="E58" s="1206"/>
      <c r="F58" s="358">
        <v>4000</v>
      </c>
      <c r="G58" s="358">
        <v>4001</v>
      </c>
      <c r="H58" s="359">
        <v>4002</v>
      </c>
    </row>
    <row r="59" spans="2:8" ht="45.75" customHeight="1" x14ac:dyDescent="0.15">
      <c r="B59" s="123"/>
      <c r="C59" s="1204" t="s">
        <v>568</v>
      </c>
      <c r="D59" s="1205"/>
      <c r="E59" s="1206"/>
      <c r="F59" s="358">
        <v>2334</v>
      </c>
      <c r="G59" s="358">
        <v>2349</v>
      </c>
      <c r="H59" s="359">
        <v>2336</v>
      </c>
    </row>
    <row r="60" spans="2:8" ht="45.75" customHeight="1" x14ac:dyDescent="0.15">
      <c r="B60" s="123"/>
      <c r="C60" s="1204" t="s">
        <v>569</v>
      </c>
      <c r="D60" s="1205"/>
      <c r="E60" s="1206"/>
      <c r="F60" s="358">
        <v>840</v>
      </c>
      <c r="G60" s="358">
        <v>982</v>
      </c>
      <c r="H60" s="359">
        <v>1415</v>
      </c>
    </row>
    <row r="61" spans="2:8" ht="45.75" customHeight="1" x14ac:dyDescent="0.15">
      <c r="B61" s="123"/>
      <c r="C61" s="1204" t="s">
        <v>570</v>
      </c>
      <c r="D61" s="1205"/>
      <c r="E61" s="1206"/>
      <c r="F61" s="358">
        <v>577</v>
      </c>
      <c r="G61" s="358">
        <v>813</v>
      </c>
      <c r="H61" s="359">
        <v>1153</v>
      </c>
    </row>
    <row r="62" spans="2:8" ht="45.75" customHeight="1" thickBot="1" x14ac:dyDescent="0.2">
      <c r="B62" s="124"/>
      <c r="C62" s="1207" t="s">
        <v>571</v>
      </c>
      <c r="D62" s="1208"/>
      <c r="E62" s="1209"/>
      <c r="F62" s="360">
        <v>251</v>
      </c>
      <c r="G62" s="360">
        <v>286</v>
      </c>
      <c r="H62" s="361">
        <v>326</v>
      </c>
    </row>
    <row r="63" spans="2:8" ht="52.5" customHeight="1" thickBot="1" x14ac:dyDescent="0.2">
      <c r="B63" s="125"/>
      <c r="C63" s="1210" t="s">
        <v>49</v>
      </c>
      <c r="D63" s="1210"/>
      <c r="E63" s="1211"/>
      <c r="F63" s="362">
        <v>21264</v>
      </c>
      <c r="G63" s="362">
        <v>23204</v>
      </c>
      <c r="H63" s="363">
        <v>24561</v>
      </c>
    </row>
    <row r="64" spans="2:8" x14ac:dyDescent="0.15"/>
  </sheetData>
  <sheetProtection algorithmName="SHA-512" hashValue="bneZdGpATZgER6wszkukBeWiJU6++KncsDeKDiXfHOuaxBsaDJXt8jd7yW9Yd3cKQ1BZ4N8gkeYFFl0qAVaK9A==" saltValue="fWCwZLgUBmfiUdpCF3r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34465</v>
      </c>
      <c r="E3" s="144"/>
      <c r="F3" s="145">
        <v>60285</v>
      </c>
      <c r="G3" s="146"/>
      <c r="H3" s="147"/>
    </row>
    <row r="4" spans="1:8" x14ac:dyDescent="0.15">
      <c r="A4" s="148"/>
      <c r="B4" s="149"/>
      <c r="C4" s="150"/>
      <c r="D4" s="151">
        <v>19804</v>
      </c>
      <c r="E4" s="152"/>
      <c r="F4" s="153">
        <v>36445</v>
      </c>
      <c r="G4" s="154"/>
      <c r="H4" s="155"/>
    </row>
    <row r="5" spans="1:8" x14ac:dyDescent="0.15">
      <c r="A5" s="136" t="s">
        <v>521</v>
      </c>
      <c r="B5" s="141"/>
      <c r="C5" s="142"/>
      <c r="D5" s="143">
        <v>31066</v>
      </c>
      <c r="E5" s="144"/>
      <c r="F5" s="145">
        <v>52714</v>
      </c>
      <c r="G5" s="146"/>
      <c r="H5" s="147"/>
    </row>
    <row r="6" spans="1:8" x14ac:dyDescent="0.15">
      <c r="A6" s="148"/>
      <c r="B6" s="149"/>
      <c r="C6" s="150"/>
      <c r="D6" s="151">
        <v>16937</v>
      </c>
      <c r="E6" s="152"/>
      <c r="F6" s="153">
        <v>29032</v>
      </c>
      <c r="G6" s="154"/>
      <c r="H6" s="155"/>
    </row>
    <row r="7" spans="1:8" x14ac:dyDescent="0.15">
      <c r="A7" s="136" t="s">
        <v>522</v>
      </c>
      <c r="B7" s="141"/>
      <c r="C7" s="142"/>
      <c r="D7" s="143">
        <v>39538</v>
      </c>
      <c r="E7" s="144"/>
      <c r="F7" s="145">
        <v>46001</v>
      </c>
      <c r="G7" s="146"/>
      <c r="H7" s="147"/>
    </row>
    <row r="8" spans="1:8" x14ac:dyDescent="0.15">
      <c r="A8" s="148"/>
      <c r="B8" s="149"/>
      <c r="C8" s="150"/>
      <c r="D8" s="151">
        <v>19937</v>
      </c>
      <c r="E8" s="152"/>
      <c r="F8" s="153">
        <v>27974</v>
      </c>
      <c r="G8" s="154"/>
      <c r="H8" s="155"/>
    </row>
    <row r="9" spans="1:8" x14ac:dyDescent="0.15">
      <c r="A9" s="136" t="s">
        <v>523</v>
      </c>
      <c r="B9" s="141"/>
      <c r="C9" s="142"/>
      <c r="D9" s="143">
        <v>38454</v>
      </c>
      <c r="E9" s="144"/>
      <c r="F9" s="145">
        <v>52878</v>
      </c>
      <c r="G9" s="146"/>
      <c r="H9" s="147"/>
    </row>
    <row r="10" spans="1:8" x14ac:dyDescent="0.15">
      <c r="A10" s="148"/>
      <c r="B10" s="149"/>
      <c r="C10" s="150"/>
      <c r="D10" s="151">
        <v>25753</v>
      </c>
      <c r="E10" s="152"/>
      <c r="F10" s="153">
        <v>32136</v>
      </c>
      <c r="G10" s="154"/>
      <c r="H10" s="155"/>
    </row>
    <row r="11" spans="1:8" x14ac:dyDescent="0.15">
      <c r="A11" s="136" t="s">
        <v>524</v>
      </c>
      <c r="B11" s="141"/>
      <c r="C11" s="142"/>
      <c r="D11" s="143">
        <v>33324</v>
      </c>
      <c r="E11" s="144"/>
      <c r="F11" s="145">
        <v>57911</v>
      </c>
      <c r="G11" s="146"/>
      <c r="H11" s="147"/>
    </row>
    <row r="12" spans="1:8" x14ac:dyDescent="0.15">
      <c r="A12" s="148"/>
      <c r="B12" s="149"/>
      <c r="C12" s="156"/>
      <c r="D12" s="151">
        <v>22910</v>
      </c>
      <c r="E12" s="152"/>
      <c r="F12" s="153">
        <v>35132</v>
      </c>
      <c r="G12" s="154"/>
      <c r="H12" s="155"/>
    </row>
    <row r="13" spans="1:8" x14ac:dyDescent="0.15">
      <c r="A13" s="136"/>
      <c r="B13" s="141"/>
      <c r="C13" s="157"/>
      <c r="D13" s="158">
        <v>35369</v>
      </c>
      <c r="E13" s="159"/>
      <c r="F13" s="160">
        <v>53958</v>
      </c>
      <c r="G13" s="161"/>
      <c r="H13" s="147"/>
    </row>
    <row r="14" spans="1:8" x14ac:dyDescent="0.15">
      <c r="A14" s="148"/>
      <c r="B14" s="149"/>
      <c r="C14" s="150"/>
      <c r="D14" s="151">
        <v>21068</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6.21</v>
      </c>
      <c r="C19" s="162">
        <f>ROUND(VALUE(SUBSTITUTE(実質収支比率等に係る経年分析!G$48,"▲","-")),2)</f>
        <v>4.75</v>
      </c>
      <c r="D19" s="162">
        <f>ROUND(VALUE(SUBSTITUTE(実質収支比率等に係る経年分析!H$48,"▲","-")),2)</f>
        <v>8.3800000000000008</v>
      </c>
      <c r="E19" s="162">
        <f>ROUND(VALUE(SUBSTITUTE(実質収支比率等に係る経年分析!I$48,"▲","-")),2)</f>
        <v>5.78</v>
      </c>
      <c r="F19" s="162">
        <f>ROUND(VALUE(SUBSTITUTE(実質収支比率等に係る経年分析!J$48,"▲","-")),2)</f>
        <v>7.55</v>
      </c>
    </row>
    <row r="20" spans="1:11" x14ac:dyDescent="0.15">
      <c r="A20" s="162" t="s">
        <v>53</v>
      </c>
      <c r="B20" s="162">
        <f>ROUND(VALUE(SUBSTITUTE(実質収支比率等に係る経年分析!F$47,"▲","-")),2)</f>
        <v>17.89</v>
      </c>
      <c r="C20" s="162">
        <f>ROUND(VALUE(SUBSTITUTE(実質収支比率等に係る経年分析!G$47,"▲","-")),2)</f>
        <v>26.46</v>
      </c>
      <c r="D20" s="162">
        <f>ROUND(VALUE(SUBSTITUTE(実質収支比率等に係る経年分析!H$47,"▲","-")),2)</f>
        <v>28.19</v>
      </c>
      <c r="E20" s="162">
        <f>ROUND(VALUE(SUBSTITUTE(実質収支比率等に係る経年分析!I$47,"▲","-")),2)</f>
        <v>32.11</v>
      </c>
      <c r="F20" s="162">
        <f>ROUND(VALUE(SUBSTITUTE(実質収支比率等に係る経年分析!J$47,"▲","-")),2)</f>
        <v>33.049999999999997</v>
      </c>
    </row>
    <row r="21" spans="1:11" x14ac:dyDescent="0.15">
      <c r="A21" s="162" t="s">
        <v>54</v>
      </c>
      <c r="B21" s="162">
        <f>IF(ISNUMBER(VALUE(SUBSTITUTE(実質収支比率等に係る経年分析!F$49,"▲","-"))),ROUND(VALUE(SUBSTITUTE(実質収支比率等に係る経年分析!F$49,"▲","-")),2),NA())</f>
        <v>0.66</v>
      </c>
      <c r="C21" s="162">
        <f>IF(ISNUMBER(VALUE(SUBSTITUTE(実質収支比率等に係る経年分析!G$49,"▲","-"))),ROUND(VALUE(SUBSTITUTE(実質収支比率等に係る経年分析!G$49,"▲","-")),2),NA())</f>
        <v>6.31</v>
      </c>
      <c r="D21" s="162">
        <f>IF(ISNUMBER(VALUE(SUBSTITUTE(実質収支比率等に係る経年分析!H$49,"▲","-"))),ROUND(VALUE(SUBSTITUTE(実質収支比率等に係る経年分析!H$49,"▲","-")),2),NA())</f>
        <v>4.28</v>
      </c>
      <c r="E21" s="162">
        <f>IF(ISNUMBER(VALUE(SUBSTITUTE(実質収支比率等に係る経年分析!I$49,"▲","-"))),ROUND(VALUE(SUBSTITUTE(実質収支比率等に係る経年分析!I$49,"▲","-")),2),NA())</f>
        <v>1.65</v>
      </c>
      <c r="F21" s="162">
        <f>IF(ISNUMBER(VALUE(SUBSTITUTE(実質収支比率等に係る経年分析!J$49,"▲","-"))),ROUND(VALUE(SUBSTITUTE(実質収支比率等に係る経年分析!J$49,"▲","-")),2),NA())</f>
        <v>3.57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1.96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0.11</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2.0699999999999998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1.51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1.06</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1.57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1.57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1.34</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2.0699999999999998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2.23</v>
      </c>
    </row>
    <row r="33" spans="1:16" x14ac:dyDescent="0.15">
      <c r="A33" s="163" t="str">
        <f>IF(連結実質赤字比率に係る赤字・黒字の構成分析!C$37="",NA(),連結実質赤字比率に係る赤字・黒字の構成分析!C$37)</f>
        <v>競輪事業特別会計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4.91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8.3800000000000008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7.55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9.0399999999999991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9.8000000000000007</v>
      </c>
    </row>
    <row r="36" spans="1:16" x14ac:dyDescent="0.15">
      <c r="A36" s="163" t="str">
        <f>IF(連結実質赤字比率に係る赤字・黒字の構成分析!C$34="",NA(),連結実質赤字比率に係る赤字・黒字の構成分析!C$34)</f>
        <v>松阪市民病院事業会計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15.68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10831</v>
      </c>
      <c r="E42" s="164"/>
      <c r="F42" s="164"/>
      <c r="G42" s="164">
        <f>'実質公債費比率（分子）の構造'!L$52</f>
        <v>8242</v>
      </c>
      <c r="H42" s="164"/>
      <c r="I42" s="164"/>
      <c r="J42" s="164">
        <f>'実質公債費比率（分子）の構造'!M$52</f>
        <v>7362</v>
      </c>
      <c r="K42" s="164"/>
      <c r="L42" s="164"/>
      <c r="M42" s="164">
        <f>'実質公債費比率（分子）の構造'!N$52</f>
        <v>7477</v>
      </c>
      <c r="N42" s="164"/>
      <c r="O42" s="164"/>
      <c r="P42" s="164">
        <f>'実質公債費比率（分子）の構造'!O$52</f>
        <v>7613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84</v>
      </c>
      <c r="C45" s="164"/>
      <c r="D45" s="164"/>
      <c r="E45" s="164">
        <f>'実質公債費比率（分子）の構造'!L$49</f>
        <v>92</v>
      </c>
      <c r="F45" s="164"/>
      <c r="G45" s="164"/>
      <c r="H45" s="164">
        <f>'実質公債費比率（分子）の構造'!M$49</f>
        <v>92</v>
      </c>
      <c r="I45" s="164"/>
      <c r="J45" s="164"/>
      <c r="K45" s="164">
        <f>'実質公債費比率（分子）の構造'!N$49</f>
        <v>119</v>
      </c>
      <c r="L45" s="164"/>
      <c r="M45" s="164"/>
      <c r="N45" s="164">
        <f>'実質公債費比率（分子）の構造'!O$49</f>
        <v>92</v>
      </c>
      <c r="O45" s="164"/>
      <c r="P45" s="164"/>
    </row>
    <row r="46" spans="1:16" x14ac:dyDescent="0.15">
      <c r="A46" s="164" t="s">
        <v>64</v>
      </c>
      <c r="B46" s="164">
        <f>'実質公債費比率（分子）の構造'!K$48</f>
        <v>2621</v>
      </c>
      <c r="C46" s="164"/>
      <c r="D46" s="164"/>
      <c r="E46" s="164">
        <f>'実質公債費比率（分子）の構造'!L$48</f>
        <v>2728</v>
      </c>
      <c r="F46" s="164"/>
      <c r="G46" s="164"/>
      <c r="H46" s="164">
        <f>'実質公債費比率（分子）の構造'!M$48</f>
        <v>2668</v>
      </c>
      <c r="I46" s="164"/>
      <c r="J46" s="164"/>
      <c r="K46" s="164">
        <f>'実質公債費比率（分子）の構造'!N$48</f>
        <v>3078</v>
      </c>
      <c r="L46" s="164"/>
      <c r="M46" s="164"/>
      <c r="N46" s="164">
        <f>'実質公債費比率（分子）の構造'!O$48</f>
        <v>2974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9569</v>
      </c>
      <c r="C49" s="164"/>
      <c r="D49" s="164"/>
      <c r="E49" s="164">
        <f>'実質公債費比率（分子）の構造'!L$45</f>
        <v>5917</v>
      </c>
      <c r="F49" s="164"/>
      <c r="G49" s="164"/>
      <c r="H49" s="164">
        <f>'実質公債費比率（分子）の構造'!M$45</f>
        <v>4780</v>
      </c>
      <c r="I49" s="164"/>
      <c r="J49" s="164"/>
      <c r="K49" s="164">
        <f>'実質公債費比率（分子）の構造'!N$45</f>
        <v>5197</v>
      </c>
      <c r="L49" s="164"/>
      <c r="M49" s="164"/>
      <c r="N49" s="164">
        <f>'実質公債費比率（分子）の構造'!O$45</f>
        <v>5519</v>
      </c>
      <c r="O49" s="164"/>
      <c r="P49" s="164"/>
    </row>
    <row r="50" spans="1:16" x14ac:dyDescent="0.15">
      <c r="A50" s="164" t="s">
        <v>67</v>
      </c>
      <c r="B50" s="164" t="e">
        <f>NA()</f>
        <v>#N/A</v>
      </c>
      <c r="C50" s="164">
        <f>IF(ISNUMBER('実質公債費比率（分子）の構造'!K$53),'実質公債費比率（分子）の構造'!K$53,NA())</f>
        <v>1443</v>
      </c>
      <c r="D50" s="164" t="e">
        <f>NA()</f>
        <v>#N/A</v>
      </c>
      <c r="E50" s="164" t="e">
        <f>NA()</f>
        <v>#N/A</v>
      </c>
      <c r="F50" s="164">
        <f>IF(ISNUMBER('実質公債費比率（分子）の構造'!L$53),'実質公債費比率（分子）の構造'!L$53,NA())</f>
        <v>495</v>
      </c>
      <c r="G50" s="164" t="e">
        <f>NA()</f>
        <v>#N/A</v>
      </c>
      <c r="H50" s="164" t="e">
        <f>NA()</f>
        <v>#N/A</v>
      </c>
      <c r="I50" s="164">
        <f>IF(ISNUMBER('実質公債費比率（分子）の構造'!M$53),'実質公債費比率（分子）の構造'!M$53,NA())</f>
        <v>178</v>
      </c>
      <c r="J50" s="164" t="e">
        <f>NA()</f>
        <v>#N/A</v>
      </c>
      <c r="K50" s="164" t="e">
        <f>NA()</f>
        <v>#N/A</v>
      </c>
      <c r="L50" s="164">
        <f>IF(ISNUMBER('実質公債費比率（分子）の構造'!N$53),'実質公債費比率（分子）の構造'!N$53,NA())</f>
        <v>917</v>
      </c>
      <c r="M50" s="164" t="e">
        <f>NA()</f>
        <v>#N/A</v>
      </c>
      <c r="N50" s="164" t="e">
        <f>NA()</f>
        <v>#N/A</v>
      </c>
      <c r="O50" s="164">
        <f>IF(ISNUMBER('実質公債費比率（分子）の構造'!O$53),'実質公債費比率（分子）の構造'!O$53,NA())</f>
        <v>972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68287</v>
      </c>
      <c r="E56" s="163"/>
      <c r="F56" s="163"/>
      <c r="G56" s="163">
        <f>'将来負担比率（分子）の構造'!J$52</f>
        <v>66830</v>
      </c>
      <c r="H56" s="163"/>
      <c r="I56" s="163"/>
      <c r="J56" s="163">
        <f>'将来負担比率（分子）の構造'!K$52</f>
        <v>65277</v>
      </c>
      <c r="K56" s="163"/>
      <c r="L56" s="163"/>
      <c r="M56" s="163">
        <f>'将来負担比率（分子）の構造'!L$52</f>
        <v>62691</v>
      </c>
      <c r="N56" s="163"/>
      <c r="O56" s="163"/>
      <c r="P56" s="163">
        <f>'将来負担比率（分子）の構造'!M$52</f>
        <v>58404</v>
      </c>
    </row>
    <row r="57" spans="1:16" x14ac:dyDescent="0.15">
      <c r="A57" s="163" t="s">
        <v>42</v>
      </c>
      <c r="B57" s="163"/>
      <c r="C57" s="163"/>
      <c r="D57" s="163">
        <f>'将来負担比率（分子）の構造'!I$51</f>
        <v>12912</v>
      </c>
      <c r="E57" s="163"/>
      <c r="F57" s="163"/>
      <c r="G57" s="163">
        <f>'将来負担比率（分子）の構造'!J$51</f>
        <v>11407</v>
      </c>
      <c r="H57" s="163"/>
      <c r="I57" s="163"/>
      <c r="J57" s="163">
        <f>'将来負担比率（分子）の構造'!K$51</f>
        <v>10778</v>
      </c>
      <c r="K57" s="163"/>
      <c r="L57" s="163"/>
      <c r="M57" s="163">
        <f>'将来負担比率（分子）の構造'!L$51</f>
        <v>10527</v>
      </c>
      <c r="N57" s="163"/>
      <c r="O57" s="163"/>
      <c r="P57" s="163">
        <f>'将来負担比率（分子）の構造'!M$51</f>
        <v>10223</v>
      </c>
    </row>
    <row r="58" spans="1:16" x14ac:dyDescent="0.15">
      <c r="A58" s="163" t="s">
        <v>41</v>
      </c>
      <c r="B58" s="163"/>
      <c r="C58" s="163"/>
      <c r="D58" s="163">
        <f>'将来負担比率（分子）の構造'!I$50</f>
        <v>16305</v>
      </c>
      <c r="E58" s="163"/>
      <c r="F58" s="163"/>
      <c r="G58" s="163">
        <f>'将来負担比率（分子）の構造'!J$50</f>
        <v>21078</v>
      </c>
      <c r="H58" s="163"/>
      <c r="I58" s="163"/>
      <c r="J58" s="163">
        <f>'将来負担比率（分子）の構造'!K$50</f>
        <v>22119</v>
      </c>
      <c r="K58" s="163"/>
      <c r="L58" s="163"/>
      <c r="M58" s="163">
        <f>'将来負担比率（分子）の構造'!L$50</f>
        <v>23962</v>
      </c>
      <c r="N58" s="163"/>
      <c r="O58" s="163"/>
      <c r="P58" s="163">
        <f>'将来負担比率（分子）の構造'!M$50</f>
        <v>25433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10019</v>
      </c>
      <c r="C62" s="163"/>
      <c r="D62" s="163"/>
      <c r="E62" s="163">
        <f>'将来負担比率（分子）の構造'!J$45</f>
        <v>9952</v>
      </c>
      <c r="F62" s="163"/>
      <c r="G62" s="163"/>
      <c r="H62" s="163">
        <f>'将来負担比率（分子）の構造'!K$45</f>
        <v>10119</v>
      </c>
      <c r="I62" s="163"/>
      <c r="J62" s="163"/>
      <c r="K62" s="163">
        <f>'将来負担比率（分子）の構造'!L$45</f>
        <v>10439</v>
      </c>
      <c r="L62" s="163"/>
      <c r="M62" s="163"/>
      <c r="N62" s="163">
        <f>'将来負担比率（分子）の構造'!M$45</f>
        <v>10813</v>
      </c>
      <c r="O62" s="163"/>
      <c r="P62" s="163"/>
    </row>
    <row r="63" spans="1:16" x14ac:dyDescent="0.15">
      <c r="A63" s="163" t="s">
        <v>34</v>
      </c>
      <c r="B63" s="163">
        <f>'将来負担比率（分子）の構造'!I$44</f>
        <v>482</v>
      </c>
      <c r="C63" s="163"/>
      <c r="D63" s="163"/>
      <c r="E63" s="163">
        <f>'将来負担比率（分子）の構造'!J$44</f>
        <v>508</v>
      </c>
      <c r="F63" s="163"/>
      <c r="G63" s="163"/>
      <c r="H63" s="163">
        <f>'将来負担比率（分子）の構造'!K$44</f>
        <v>386</v>
      </c>
      <c r="I63" s="163"/>
      <c r="J63" s="163"/>
      <c r="K63" s="163">
        <f>'将来負担比率（分子）の構造'!L$44</f>
        <v>246</v>
      </c>
      <c r="L63" s="163"/>
      <c r="M63" s="163"/>
      <c r="N63" s="163">
        <f>'将来負担比率（分子）の構造'!M$44</f>
        <v>389</v>
      </c>
      <c r="O63" s="163"/>
      <c r="P63" s="163"/>
    </row>
    <row r="64" spans="1:16" x14ac:dyDescent="0.15">
      <c r="A64" s="163" t="s">
        <v>33</v>
      </c>
      <c r="B64" s="163">
        <f>'将来負担比率（分子）の構造'!I$43</f>
        <v>35500</v>
      </c>
      <c r="C64" s="163"/>
      <c r="D64" s="163"/>
      <c r="E64" s="163">
        <f>'将来負担比率（分子）の構造'!J$43</f>
        <v>31974</v>
      </c>
      <c r="F64" s="163"/>
      <c r="G64" s="163"/>
      <c r="H64" s="163">
        <f>'将来負担比率（分子）の構造'!K$43</f>
        <v>30516</v>
      </c>
      <c r="I64" s="163"/>
      <c r="J64" s="163"/>
      <c r="K64" s="163">
        <f>'将来負担比率（分子）の構造'!L$43</f>
        <v>30431</v>
      </c>
      <c r="L64" s="163"/>
      <c r="M64" s="163"/>
      <c r="N64" s="163">
        <f>'将来負担比率（分子）の構造'!M$43</f>
        <v>29531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44044</v>
      </c>
      <c r="C66" s="163"/>
      <c r="D66" s="163"/>
      <c r="E66" s="163">
        <f>'将来負担比率（分子）の構造'!J$41</f>
        <v>45606</v>
      </c>
      <c r="F66" s="163"/>
      <c r="G66" s="163"/>
      <c r="H66" s="163">
        <f>'将来負担比率（分子）の構造'!K$41</f>
        <v>46449</v>
      </c>
      <c r="I66" s="163"/>
      <c r="J66" s="163"/>
      <c r="K66" s="163">
        <f>'将来負担比率（分子）の構造'!L$41</f>
        <v>45403</v>
      </c>
      <c r="L66" s="163"/>
      <c r="M66" s="163"/>
      <c r="N66" s="163">
        <f>'将来負担比率（分子）の構造'!M$41</f>
        <v>42933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11649</v>
      </c>
      <c r="C72" s="167">
        <f>基金残高に係る経年分析!G55</f>
        <v>13390</v>
      </c>
      <c r="D72" s="167">
        <f>基金残高に係る経年分析!H55</f>
        <v>14103</v>
      </c>
    </row>
    <row r="73" spans="1:16" x14ac:dyDescent="0.15">
      <c r="A73" s="166" t="s">
        <v>74</v>
      </c>
      <c r="B73" s="167">
        <f>基金残高に係る経年分析!F56</f>
        <v>85</v>
      </c>
      <c r="C73" s="167">
        <f>基金残高に係る経年分析!G56</f>
        <v>81</v>
      </c>
      <c r="D73" s="167">
        <f>基金残高に係る経年分析!H56</f>
        <v>78</v>
      </c>
    </row>
    <row r="74" spans="1:16" x14ac:dyDescent="0.15">
      <c r="A74" s="166" t="s">
        <v>75</v>
      </c>
      <c r="B74" s="167">
        <f>基金残高に係る経年分析!F57</f>
        <v>9531</v>
      </c>
      <c r="C74" s="167">
        <f>基金残高に係る経年分析!G57</f>
        <v>9733</v>
      </c>
      <c r="D74" s="167">
        <f>基金残高に係る経年分析!H57</f>
        <v>10380</v>
      </c>
    </row>
  </sheetData>
  <sheetProtection algorithmName="SHA-512" hashValue="Y3R0h49YhON+NAl1WGrQ2vl+amKR3a790EzSoAFYraz6D5Q8uSR9MDzKKsH7zjxOXcfST83/C2iYX4ak1rar5w==" saltValue="u0InwWBimTFUy9ew4egi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41" sqref="R41:Y4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3" t="s">
        <v>202</v>
      </c>
      <c r="DI1" s="604"/>
      <c r="DJ1" s="604"/>
      <c r="DK1" s="604"/>
      <c r="DL1" s="604"/>
      <c r="DM1" s="604"/>
      <c r="DN1" s="605"/>
      <c r="DO1" s="202"/>
      <c r="DP1" s="603" t="s">
        <v>203</v>
      </c>
      <c r="DQ1" s="604"/>
      <c r="DR1" s="604"/>
      <c r="DS1" s="604"/>
      <c r="DT1" s="604"/>
      <c r="DU1" s="604"/>
      <c r="DV1" s="604"/>
      <c r="DW1" s="604"/>
      <c r="DX1" s="604"/>
      <c r="DY1" s="604"/>
      <c r="DZ1" s="604"/>
      <c r="EA1" s="604"/>
      <c r="EB1" s="604"/>
      <c r="EC1" s="605"/>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21910760</v>
      </c>
      <c r="S5" s="614"/>
      <c r="T5" s="614"/>
      <c r="U5" s="614"/>
      <c r="V5" s="614"/>
      <c r="W5" s="614"/>
      <c r="X5" s="614"/>
      <c r="Y5" s="615"/>
      <c r="Z5" s="616">
        <v>28.1</v>
      </c>
      <c r="AA5" s="616"/>
      <c r="AB5" s="616"/>
      <c r="AC5" s="616"/>
      <c r="AD5" s="617">
        <v>20739091</v>
      </c>
      <c r="AE5" s="617"/>
      <c r="AF5" s="617"/>
      <c r="AG5" s="617"/>
      <c r="AH5" s="617"/>
      <c r="AI5" s="617"/>
      <c r="AJ5" s="617"/>
      <c r="AK5" s="617"/>
      <c r="AL5" s="618">
        <v>47.7</v>
      </c>
      <c r="AM5" s="619"/>
      <c r="AN5" s="619"/>
      <c r="AO5" s="620"/>
      <c r="AP5" s="610" t="s">
        <v>216</v>
      </c>
      <c r="AQ5" s="611"/>
      <c r="AR5" s="611"/>
      <c r="AS5" s="611"/>
      <c r="AT5" s="611"/>
      <c r="AU5" s="611"/>
      <c r="AV5" s="611"/>
      <c r="AW5" s="611"/>
      <c r="AX5" s="611"/>
      <c r="AY5" s="611"/>
      <c r="AZ5" s="611"/>
      <c r="BA5" s="611"/>
      <c r="BB5" s="611"/>
      <c r="BC5" s="611"/>
      <c r="BD5" s="611"/>
      <c r="BE5" s="611"/>
      <c r="BF5" s="612"/>
      <c r="BG5" s="624">
        <v>20739091</v>
      </c>
      <c r="BH5" s="625"/>
      <c r="BI5" s="625"/>
      <c r="BJ5" s="625"/>
      <c r="BK5" s="625"/>
      <c r="BL5" s="625"/>
      <c r="BM5" s="625"/>
      <c r="BN5" s="626"/>
      <c r="BO5" s="627">
        <v>94.7</v>
      </c>
      <c r="BP5" s="627"/>
      <c r="BQ5" s="627"/>
      <c r="BR5" s="627"/>
      <c r="BS5" s="628" t="s">
        <v>122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737301</v>
      </c>
      <c r="S6" s="625"/>
      <c r="T6" s="625"/>
      <c r="U6" s="625"/>
      <c r="V6" s="625"/>
      <c r="W6" s="625"/>
      <c r="X6" s="625"/>
      <c r="Y6" s="626"/>
      <c r="Z6" s="627">
        <v>0.9</v>
      </c>
      <c r="AA6" s="627"/>
      <c r="AB6" s="627"/>
      <c r="AC6" s="627"/>
      <c r="AD6" s="628">
        <v>737301</v>
      </c>
      <c r="AE6" s="628"/>
      <c r="AF6" s="628"/>
      <c r="AG6" s="628"/>
      <c r="AH6" s="628"/>
      <c r="AI6" s="628"/>
      <c r="AJ6" s="628"/>
      <c r="AK6" s="628"/>
      <c r="AL6" s="629">
        <v>1.7</v>
      </c>
      <c r="AM6" s="630"/>
      <c r="AN6" s="630"/>
      <c r="AO6" s="631"/>
      <c r="AP6" s="621" t="s">
        <v>221</v>
      </c>
      <c r="AQ6" s="622"/>
      <c r="AR6" s="622"/>
      <c r="AS6" s="622"/>
      <c r="AT6" s="622"/>
      <c r="AU6" s="622"/>
      <c r="AV6" s="622"/>
      <c r="AW6" s="622"/>
      <c r="AX6" s="622"/>
      <c r="AY6" s="622"/>
      <c r="AZ6" s="622"/>
      <c r="BA6" s="622"/>
      <c r="BB6" s="622"/>
      <c r="BC6" s="622"/>
      <c r="BD6" s="622"/>
      <c r="BE6" s="622"/>
      <c r="BF6" s="623"/>
      <c r="BG6" s="624">
        <v>20739091</v>
      </c>
      <c r="BH6" s="625"/>
      <c r="BI6" s="625"/>
      <c r="BJ6" s="625"/>
      <c r="BK6" s="625"/>
      <c r="BL6" s="625"/>
      <c r="BM6" s="625"/>
      <c r="BN6" s="626"/>
      <c r="BO6" s="627">
        <v>94.7</v>
      </c>
      <c r="BP6" s="627"/>
      <c r="BQ6" s="627"/>
      <c r="BR6" s="627"/>
      <c r="BS6" s="628" t="s">
        <v>122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350608</v>
      </c>
      <c r="CS6" s="625"/>
      <c r="CT6" s="625"/>
      <c r="CU6" s="625"/>
      <c r="CV6" s="625"/>
      <c r="CW6" s="625"/>
      <c r="CX6" s="625"/>
      <c r="CY6" s="626"/>
      <c r="CZ6" s="618">
        <v>0.5</v>
      </c>
      <c r="DA6" s="619"/>
      <c r="DB6" s="619"/>
      <c r="DC6" s="635"/>
      <c r="DD6" s="633" t="s">
        <v>122</v>
      </c>
      <c r="DE6" s="625"/>
      <c r="DF6" s="625"/>
      <c r="DG6" s="625"/>
      <c r="DH6" s="625"/>
      <c r="DI6" s="625"/>
      <c r="DJ6" s="625"/>
      <c r="DK6" s="625"/>
      <c r="DL6" s="625"/>
      <c r="DM6" s="625"/>
      <c r="DN6" s="625"/>
      <c r="DO6" s="625"/>
      <c r="DP6" s="626"/>
      <c r="DQ6" s="633">
        <v>350419</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10160</v>
      </c>
      <c r="S7" s="625"/>
      <c r="T7" s="625"/>
      <c r="U7" s="625"/>
      <c r="V7" s="625"/>
      <c r="W7" s="625"/>
      <c r="X7" s="625"/>
      <c r="Y7" s="626"/>
      <c r="Z7" s="627">
        <v>0</v>
      </c>
      <c r="AA7" s="627"/>
      <c r="AB7" s="627"/>
      <c r="AC7" s="627"/>
      <c r="AD7" s="628">
        <v>10160</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9024456</v>
      </c>
      <c r="BH7" s="625"/>
      <c r="BI7" s="625"/>
      <c r="BJ7" s="625"/>
      <c r="BK7" s="625"/>
      <c r="BL7" s="625"/>
      <c r="BM7" s="625"/>
      <c r="BN7" s="626"/>
      <c r="BO7" s="627">
        <v>41.2</v>
      </c>
      <c r="BP7" s="627"/>
      <c r="BQ7" s="627"/>
      <c r="BR7" s="627"/>
      <c r="BS7" s="628" t="s">
        <v>122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8122540</v>
      </c>
      <c r="CS7" s="625"/>
      <c r="CT7" s="625"/>
      <c r="CU7" s="625"/>
      <c r="CV7" s="625"/>
      <c r="CW7" s="625"/>
      <c r="CX7" s="625"/>
      <c r="CY7" s="626"/>
      <c r="CZ7" s="627">
        <v>10.9</v>
      </c>
      <c r="DA7" s="627"/>
      <c r="DB7" s="627"/>
      <c r="DC7" s="627"/>
      <c r="DD7" s="633">
        <v>1428221</v>
      </c>
      <c r="DE7" s="625"/>
      <c r="DF7" s="625"/>
      <c r="DG7" s="625"/>
      <c r="DH7" s="625"/>
      <c r="DI7" s="625"/>
      <c r="DJ7" s="625"/>
      <c r="DK7" s="625"/>
      <c r="DL7" s="625"/>
      <c r="DM7" s="625"/>
      <c r="DN7" s="625"/>
      <c r="DO7" s="625"/>
      <c r="DP7" s="626"/>
      <c r="DQ7" s="633">
        <v>6215811</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237850</v>
      </c>
      <c r="S8" s="625"/>
      <c r="T8" s="625"/>
      <c r="U8" s="625"/>
      <c r="V8" s="625"/>
      <c r="W8" s="625"/>
      <c r="X8" s="625"/>
      <c r="Y8" s="626"/>
      <c r="Z8" s="627">
        <v>0.3</v>
      </c>
      <c r="AA8" s="627"/>
      <c r="AB8" s="627"/>
      <c r="AC8" s="627"/>
      <c r="AD8" s="628">
        <v>237850</v>
      </c>
      <c r="AE8" s="628"/>
      <c r="AF8" s="628"/>
      <c r="AG8" s="628"/>
      <c r="AH8" s="628"/>
      <c r="AI8" s="628"/>
      <c r="AJ8" s="628"/>
      <c r="AK8" s="628"/>
      <c r="AL8" s="629">
        <v>0.5</v>
      </c>
      <c r="AM8" s="630"/>
      <c r="AN8" s="630"/>
      <c r="AO8" s="631"/>
      <c r="AP8" s="621" t="s">
        <v>227</v>
      </c>
      <c r="AQ8" s="622"/>
      <c r="AR8" s="622"/>
      <c r="AS8" s="622"/>
      <c r="AT8" s="622"/>
      <c r="AU8" s="622"/>
      <c r="AV8" s="622"/>
      <c r="AW8" s="622"/>
      <c r="AX8" s="622"/>
      <c r="AY8" s="622"/>
      <c r="AZ8" s="622"/>
      <c r="BA8" s="622"/>
      <c r="BB8" s="622"/>
      <c r="BC8" s="622"/>
      <c r="BD8" s="622"/>
      <c r="BE8" s="622"/>
      <c r="BF8" s="623"/>
      <c r="BG8" s="624">
        <v>243618</v>
      </c>
      <c r="BH8" s="625"/>
      <c r="BI8" s="625"/>
      <c r="BJ8" s="625"/>
      <c r="BK8" s="625"/>
      <c r="BL8" s="625"/>
      <c r="BM8" s="625"/>
      <c r="BN8" s="626"/>
      <c r="BO8" s="627">
        <v>1.1000000000000001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32418962</v>
      </c>
      <c r="CS8" s="625"/>
      <c r="CT8" s="625"/>
      <c r="CU8" s="625"/>
      <c r="CV8" s="625"/>
      <c r="CW8" s="625"/>
      <c r="CX8" s="625"/>
      <c r="CY8" s="626"/>
      <c r="CZ8" s="627">
        <v>43.5</v>
      </c>
      <c r="DA8" s="627"/>
      <c r="DB8" s="627"/>
      <c r="DC8" s="627"/>
      <c r="DD8" s="633">
        <v>480230</v>
      </c>
      <c r="DE8" s="625"/>
      <c r="DF8" s="625"/>
      <c r="DG8" s="625"/>
      <c r="DH8" s="625"/>
      <c r="DI8" s="625"/>
      <c r="DJ8" s="625"/>
      <c r="DK8" s="625"/>
      <c r="DL8" s="625"/>
      <c r="DM8" s="625"/>
      <c r="DN8" s="625"/>
      <c r="DO8" s="625"/>
      <c r="DP8" s="626"/>
      <c r="DQ8" s="633">
        <v>16707647</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329411</v>
      </c>
      <c r="S9" s="625"/>
      <c r="T9" s="625"/>
      <c r="U9" s="625"/>
      <c r="V9" s="625"/>
      <c r="W9" s="625"/>
      <c r="X9" s="625"/>
      <c r="Y9" s="626"/>
      <c r="Z9" s="627">
        <v>0.4</v>
      </c>
      <c r="AA9" s="627"/>
      <c r="AB9" s="627"/>
      <c r="AC9" s="627"/>
      <c r="AD9" s="628">
        <v>329411</v>
      </c>
      <c r="AE9" s="628"/>
      <c r="AF9" s="628"/>
      <c r="AG9" s="628"/>
      <c r="AH9" s="628"/>
      <c r="AI9" s="628"/>
      <c r="AJ9" s="628"/>
      <c r="AK9" s="628"/>
      <c r="AL9" s="629">
        <v>0.8</v>
      </c>
      <c r="AM9" s="630"/>
      <c r="AN9" s="630"/>
      <c r="AO9" s="631"/>
      <c r="AP9" s="621" t="s">
        <v>230</v>
      </c>
      <c r="AQ9" s="622"/>
      <c r="AR9" s="622"/>
      <c r="AS9" s="622"/>
      <c r="AT9" s="622"/>
      <c r="AU9" s="622"/>
      <c r="AV9" s="622"/>
      <c r="AW9" s="622"/>
      <c r="AX9" s="622"/>
      <c r="AY9" s="622"/>
      <c r="AZ9" s="622"/>
      <c r="BA9" s="622"/>
      <c r="BB9" s="622"/>
      <c r="BC9" s="622"/>
      <c r="BD9" s="622"/>
      <c r="BE9" s="622"/>
      <c r="BF9" s="623"/>
      <c r="BG9" s="624">
        <v>7481457</v>
      </c>
      <c r="BH9" s="625"/>
      <c r="BI9" s="625"/>
      <c r="BJ9" s="625"/>
      <c r="BK9" s="625"/>
      <c r="BL9" s="625"/>
      <c r="BM9" s="625"/>
      <c r="BN9" s="626"/>
      <c r="BO9" s="627">
        <v>34.1</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5481624</v>
      </c>
      <c r="CS9" s="625"/>
      <c r="CT9" s="625"/>
      <c r="CU9" s="625"/>
      <c r="CV9" s="625"/>
      <c r="CW9" s="625"/>
      <c r="CX9" s="625"/>
      <c r="CY9" s="626"/>
      <c r="CZ9" s="627">
        <v>7.4</v>
      </c>
      <c r="DA9" s="627"/>
      <c r="DB9" s="627"/>
      <c r="DC9" s="627"/>
      <c r="DD9" s="633">
        <v>351682</v>
      </c>
      <c r="DE9" s="625"/>
      <c r="DF9" s="625"/>
      <c r="DG9" s="625"/>
      <c r="DH9" s="625"/>
      <c r="DI9" s="625"/>
      <c r="DJ9" s="625"/>
      <c r="DK9" s="625"/>
      <c r="DL9" s="625"/>
      <c r="DM9" s="625"/>
      <c r="DN9" s="625"/>
      <c r="DO9" s="625"/>
      <c r="DP9" s="626"/>
      <c r="DQ9" s="633">
        <v>4163544</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442880</v>
      </c>
      <c r="BH10" s="625"/>
      <c r="BI10" s="625"/>
      <c r="BJ10" s="625"/>
      <c r="BK10" s="625"/>
      <c r="BL10" s="625"/>
      <c r="BM10" s="625"/>
      <c r="BN10" s="626"/>
      <c r="BO10" s="627">
        <v>2</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104923</v>
      </c>
      <c r="CS10" s="625"/>
      <c r="CT10" s="625"/>
      <c r="CU10" s="625"/>
      <c r="CV10" s="625"/>
      <c r="CW10" s="625"/>
      <c r="CX10" s="625"/>
      <c r="CY10" s="626"/>
      <c r="CZ10" s="627">
        <v>0.1</v>
      </c>
      <c r="DA10" s="627"/>
      <c r="DB10" s="627"/>
      <c r="DC10" s="627"/>
      <c r="DD10" s="633" t="s">
        <v>122</v>
      </c>
      <c r="DE10" s="625"/>
      <c r="DF10" s="625"/>
      <c r="DG10" s="625"/>
      <c r="DH10" s="625"/>
      <c r="DI10" s="625"/>
      <c r="DJ10" s="625"/>
      <c r="DK10" s="625"/>
      <c r="DL10" s="625"/>
      <c r="DM10" s="625"/>
      <c r="DN10" s="625"/>
      <c r="DO10" s="625"/>
      <c r="DP10" s="626"/>
      <c r="DQ10" s="633">
        <v>94917</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4104516</v>
      </c>
      <c r="S11" s="625"/>
      <c r="T11" s="625"/>
      <c r="U11" s="625"/>
      <c r="V11" s="625"/>
      <c r="W11" s="625"/>
      <c r="X11" s="625"/>
      <c r="Y11" s="626"/>
      <c r="Z11" s="629">
        <v>5.3</v>
      </c>
      <c r="AA11" s="630"/>
      <c r="AB11" s="630"/>
      <c r="AC11" s="636"/>
      <c r="AD11" s="633">
        <v>4104516</v>
      </c>
      <c r="AE11" s="625"/>
      <c r="AF11" s="625"/>
      <c r="AG11" s="625"/>
      <c r="AH11" s="625"/>
      <c r="AI11" s="625"/>
      <c r="AJ11" s="625"/>
      <c r="AK11" s="626"/>
      <c r="AL11" s="629">
        <v>9.4</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856501</v>
      </c>
      <c r="BH11" s="625"/>
      <c r="BI11" s="625"/>
      <c r="BJ11" s="625"/>
      <c r="BK11" s="625"/>
      <c r="BL11" s="625"/>
      <c r="BM11" s="625"/>
      <c r="BN11" s="626"/>
      <c r="BO11" s="627">
        <v>3.9</v>
      </c>
      <c r="BP11" s="627"/>
      <c r="BQ11" s="627"/>
      <c r="BR11" s="627"/>
      <c r="BS11" s="628" t="s">
        <v>122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2131640</v>
      </c>
      <c r="CS11" s="625"/>
      <c r="CT11" s="625"/>
      <c r="CU11" s="625"/>
      <c r="CV11" s="625"/>
      <c r="CW11" s="625"/>
      <c r="CX11" s="625"/>
      <c r="CY11" s="626"/>
      <c r="CZ11" s="627">
        <v>2.9</v>
      </c>
      <c r="DA11" s="627"/>
      <c r="DB11" s="627"/>
      <c r="DC11" s="627"/>
      <c r="DD11" s="633">
        <v>586132</v>
      </c>
      <c r="DE11" s="625"/>
      <c r="DF11" s="625"/>
      <c r="DG11" s="625"/>
      <c r="DH11" s="625"/>
      <c r="DI11" s="625"/>
      <c r="DJ11" s="625"/>
      <c r="DK11" s="625"/>
      <c r="DL11" s="625"/>
      <c r="DM11" s="625"/>
      <c r="DN11" s="625"/>
      <c r="DO11" s="625"/>
      <c r="DP11" s="626"/>
      <c r="DQ11" s="633">
        <v>1105173</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38965</v>
      </c>
      <c r="S12" s="625"/>
      <c r="T12" s="625"/>
      <c r="U12" s="625"/>
      <c r="V12" s="625"/>
      <c r="W12" s="625"/>
      <c r="X12" s="625"/>
      <c r="Y12" s="626"/>
      <c r="Z12" s="627">
        <v>0</v>
      </c>
      <c r="AA12" s="627"/>
      <c r="AB12" s="627"/>
      <c r="AC12" s="627"/>
      <c r="AD12" s="628">
        <v>38965</v>
      </c>
      <c r="AE12" s="628"/>
      <c r="AF12" s="628"/>
      <c r="AG12" s="628"/>
      <c r="AH12" s="628"/>
      <c r="AI12" s="628"/>
      <c r="AJ12" s="628"/>
      <c r="AK12" s="628"/>
      <c r="AL12" s="629">
        <v>0.1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9888430</v>
      </c>
      <c r="BH12" s="625"/>
      <c r="BI12" s="625"/>
      <c r="BJ12" s="625"/>
      <c r="BK12" s="625"/>
      <c r="BL12" s="625"/>
      <c r="BM12" s="625"/>
      <c r="BN12" s="626"/>
      <c r="BO12" s="627">
        <v>45.1</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4015497</v>
      </c>
      <c r="CS12" s="625"/>
      <c r="CT12" s="625"/>
      <c r="CU12" s="625"/>
      <c r="CV12" s="625"/>
      <c r="CW12" s="625"/>
      <c r="CX12" s="625"/>
      <c r="CY12" s="626"/>
      <c r="CZ12" s="627">
        <v>5.4</v>
      </c>
      <c r="DA12" s="627"/>
      <c r="DB12" s="627"/>
      <c r="DC12" s="627"/>
      <c r="DD12" s="633">
        <v>10169</v>
      </c>
      <c r="DE12" s="625"/>
      <c r="DF12" s="625"/>
      <c r="DG12" s="625"/>
      <c r="DH12" s="625"/>
      <c r="DI12" s="625"/>
      <c r="DJ12" s="625"/>
      <c r="DK12" s="625"/>
      <c r="DL12" s="625"/>
      <c r="DM12" s="625"/>
      <c r="DN12" s="625"/>
      <c r="DO12" s="625"/>
      <c r="DP12" s="626"/>
      <c r="DQ12" s="633">
        <v>1862604</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9778611</v>
      </c>
      <c r="BH13" s="625"/>
      <c r="BI13" s="625"/>
      <c r="BJ13" s="625"/>
      <c r="BK13" s="625"/>
      <c r="BL13" s="625"/>
      <c r="BM13" s="625"/>
      <c r="BN13" s="626"/>
      <c r="BO13" s="627">
        <v>44.6</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6790642</v>
      </c>
      <c r="CS13" s="625"/>
      <c r="CT13" s="625"/>
      <c r="CU13" s="625"/>
      <c r="CV13" s="625"/>
      <c r="CW13" s="625"/>
      <c r="CX13" s="625"/>
      <c r="CY13" s="626"/>
      <c r="CZ13" s="627">
        <v>9.1</v>
      </c>
      <c r="DA13" s="627"/>
      <c r="DB13" s="627"/>
      <c r="DC13" s="627"/>
      <c r="DD13" s="633">
        <v>1664909</v>
      </c>
      <c r="DE13" s="625"/>
      <c r="DF13" s="625"/>
      <c r="DG13" s="625"/>
      <c r="DH13" s="625"/>
      <c r="DI13" s="625"/>
      <c r="DJ13" s="625"/>
      <c r="DK13" s="625"/>
      <c r="DL13" s="625"/>
      <c r="DM13" s="625"/>
      <c r="DN13" s="625"/>
      <c r="DO13" s="625"/>
      <c r="DP13" s="626"/>
      <c r="DQ13" s="633">
        <v>5332618</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669637</v>
      </c>
      <c r="BH14" s="625"/>
      <c r="BI14" s="625"/>
      <c r="BJ14" s="625"/>
      <c r="BK14" s="625"/>
      <c r="BL14" s="625"/>
      <c r="BM14" s="625"/>
      <c r="BN14" s="626"/>
      <c r="BO14" s="627">
        <v>3.1</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2583334</v>
      </c>
      <c r="CS14" s="625"/>
      <c r="CT14" s="625"/>
      <c r="CU14" s="625"/>
      <c r="CV14" s="625"/>
      <c r="CW14" s="625"/>
      <c r="CX14" s="625"/>
      <c r="CY14" s="626"/>
      <c r="CZ14" s="627">
        <v>3.5</v>
      </c>
      <c r="DA14" s="627"/>
      <c r="DB14" s="627"/>
      <c r="DC14" s="627"/>
      <c r="DD14" s="633">
        <v>70197</v>
      </c>
      <c r="DE14" s="625"/>
      <c r="DF14" s="625"/>
      <c r="DG14" s="625"/>
      <c r="DH14" s="625"/>
      <c r="DI14" s="625"/>
      <c r="DJ14" s="625"/>
      <c r="DK14" s="625"/>
      <c r="DL14" s="625"/>
      <c r="DM14" s="625"/>
      <c r="DN14" s="625"/>
      <c r="DO14" s="625"/>
      <c r="DP14" s="626"/>
      <c r="DQ14" s="633">
        <v>2434943</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102857</v>
      </c>
      <c r="S15" s="625"/>
      <c r="T15" s="625"/>
      <c r="U15" s="625"/>
      <c r="V15" s="625"/>
      <c r="W15" s="625"/>
      <c r="X15" s="625"/>
      <c r="Y15" s="626"/>
      <c r="Z15" s="627">
        <v>0.1</v>
      </c>
      <c r="AA15" s="627"/>
      <c r="AB15" s="627"/>
      <c r="AC15" s="627"/>
      <c r="AD15" s="628">
        <v>102857</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1156568</v>
      </c>
      <c r="BH15" s="625"/>
      <c r="BI15" s="625"/>
      <c r="BJ15" s="625"/>
      <c r="BK15" s="625"/>
      <c r="BL15" s="625"/>
      <c r="BM15" s="625"/>
      <c r="BN15" s="626"/>
      <c r="BO15" s="627">
        <v>5.3</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6743060</v>
      </c>
      <c r="CS15" s="625"/>
      <c r="CT15" s="625"/>
      <c r="CU15" s="625"/>
      <c r="CV15" s="625"/>
      <c r="CW15" s="625"/>
      <c r="CX15" s="625"/>
      <c r="CY15" s="626"/>
      <c r="CZ15" s="627">
        <v>9.1</v>
      </c>
      <c r="DA15" s="627"/>
      <c r="DB15" s="627"/>
      <c r="DC15" s="627"/>
      <c r="DD15" s="633">
        <v>607941</v>
      </c>
      <c r="DE15" s="625"/>
      <c r="DF15" s="625"/>
      <c r="DG15" s="625"/>
      <c r="DH15" s="625"/>
      <c r="DI15" s="625"/>
      <c r="DJ15" s="625"/>
      <c r="DK15" s="625"/>
      <c r="DL15" s="625"/>
      <c r="DM15" s="625"/>
      <c r="DN15" s="625"/>
      <c r="DO15" s="625"/>
      <c r="DP15" s="626"/>
      <c r="DQ15" s="633">
        <v>5153422</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476847</v>
      </c>
      <c r="S16" s="625"/>
      <c r="T16" s="625"/>
      <c r="U16" s="625"/>
      <c r="V16" s="625"/>
      <c r="W16" s="625"/>
      <c r="X16" s="625"/>
      <c r="Y16" s="626"/>
      <c r="Z16" s="627">
        <v>0.6</v>
      </c>
      <c r="AA16" s="627"/>
      <c r="AB16" s="627"/>
      <c r="AC16" s="627"/>
      <c r="AD16" s="628">
        <v>476847</v>
      </c>
      <c r="AE16" s="628"/>
      <c r="AF16" s="628"/>
      <c r="AG16" s="628"/>
      <c r="AH16" s="628"/>
      <c r="AI16" s="628"/>
      <c r="AJ16" s="628"/>
      <c r="AK16" s="628"/>
      <c r="AL16" s="629">
        <v>1.1000000000000001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218293</v>
      </c>
      <c r="CS16" s="625"/>
      <c r="CT16" s="625"/>
      <c r="CU16" s="625"/>
      <c r="CV16" s="625"/>
      <c r="CW16" s="625"/>
      <c r="CX16" s="625"/>
      <c r="CY16" s="626"/>
      <c r="CZ16" s="627">
        <v>0.3</v>
      </c>
      <c r="DA16" s="627"/>
      <c r="DB16" s="627"/>
      <c r="DC16" s="627"/>
      <c r="DD16" s="633" t="s">
        <v>122</v>
      </c>
      <c r="DE16" s="625"/>
      <c r="DF16" s="625"/>
      <c r="DG16" s="625"/>
      <c r="DH16" s="625"/>
      <c r="DI16" s="625"/>
      <c r="DJ16" s="625"/>
      <c r="DK16" s="625"/>
      <c r="DL16" s="625"/>
      <c r="DM16" s="625"/>
      <c r="DN16" s="625"/>
      <c r="DO16" s="625"/>
      <c r="DP16" s="626"/>
      <c r="DQ16" s="633">
        <v>109327</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850475</v>
      </c>
      <c r="S17" s="625"/>
      <c r="T17" s="625"/>
      <c r="U17" s="625"/>
      <c r="V17" s="625"/>
      <c r="W17" s="625"/>
      <c r="X17" s="625"/>
      <c r="Y17" s="626"/>
      <c r="Z17" s="627">
        <v>1.1000000000000001</v>
      </c>
      <c r="AA17" s="627"/>
      <c r="AB17" s="627"/>
      <c r="AC17" s="627"/>
      <c r="AD17" s="628">
        <v>850475</v>
      </c>
      <c r="AE17" s="628"/>
      <c r="AF17" s="628"/>
      <c r="AG17" s="628"/>
      <c r="AH17" s="628"/>
      <c r="AI17" s="628"/>
      <c r="AJ17" s="628"/>
      <c r="AK17" s="628"/>
      <c r="AL17" s="629">
        <v>2</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5519362</v>
      </c>
      <c r="CS17" s="625"/>
      <c r="CT17" s="625"/>
      <c r="CU17" s="625"/>
      <c r="CV17" s="625"/>
      <c r="CW17" s="625"/>
      <c r="CX17" s="625"/>
      <c r="CY17" s="626"/>
      <c r="CZ17" s="627">
        <v>7.4</v>
      </c>
      <c r="DA17" s="627"/>
      <c r="DB17" s="627"/>
      <c r="DC17" s="627"/>
      <c r="DD17" s="633" t="s">
        <v>122</v>
      </c>
      <c r="DE17" s="625"/>
      <c r="DF17" s="625"/>
      <c r="DG17" s="625"/>
      <c r="DH17" s="625"/>
      <c r="DI17" s="625"/>
      <c r="DJ17" s="625"/>
      <c r="DK17" s="625"/>
      <c r="DL17" s="625"/>
      <c r="DM17" s="625"/>
      <c r="DN17" s="625"/>
      <c r="DO17" s="625"/>
      <c r="DP17" s="626"/>
      <c r="DQ17" s="633">
        <v>5519362</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158819</v>
      </c>
      <c r="S18" s="625"/>
      <c r="T18" s="625"/>
      <c r="U18" s="625"/>
      <c r="V18" s="625"/>
      <c r="W18" s="625"/>
      <c r="X18" s="625"/>
      <c r="Y18" s="626"/>
      <c r="Z18" s="627">
        <v>0.2</v>
      </c>
      <c r="AA18" s="627"/>
      <c r="AB18" s="627"/>
      <c r="AC18" s="627"/>
      <c r="AD18" s="628">
        <v>158819</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680201</v>
      </c>
      <c r="S19" s="625"/>
      <c r="T19" s="625"/>
      <c r="U19" s="625"/>
      <c r="V19" s="625"/>
      <c r="W19" s="625"/>
      <c r="X19" s="625"/>
      <c r="Y19" s="626"/>
      <c r="Z19" s="627">
        <v>0.9</v>
      </c>
      <c r="AA19" s="627"/>
      <c r="AB19" s="627"/>
      <c r="AC19" s="627"/>
      <c r="AD19" s="628">
        <v>680201</v>
      </c>
      <c r="AE19" s="628"/>
      <c r="AF19" s="628"/>
      <c r="AG19" s="628"/>
      <c r="AH19" s="628"/>
      <c r="AI19" s="628"/>
      <c r="AJ19" s="628"/>
      <c r="AK19" s="628"/>
      <c r="AL19" s="629">
        <v>1.6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1171669</v>
      </c>
      <c r="BH19" s="625"/>
      <c r="BI19" s="625"/>
      <c r="BJ19" s="625"/>
      <c r="BK19" s="625"/>
      <c r="BL19" s="625"/>
      <c r="BM19" s="625"/>
      <c r="BN19" s="626"/>
      <c r="BO19" s="627">
        <v>5.3</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11455</v>
      </c>
      <c r="S20" s="625"/>
      <c r="T20" s="625"/>
      <c r="U20" s="625"/>
      <c r="V20" s="625"/>
      <c r="W20" s="625"/>
      <c r="X20" s="625"/>
      <c r="Y20" s="626"/>
      <c r="Z20" s="627">
        <v>0</v>
      </c>
      <c r="AA20" s="627"/>
      <c r="AB20" s="627"/>
      <c r="AC20" s="627"/>
      <c r="AD20" s="628">
        <v>11455</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1171669</v>
      </c>
      <c r="BH20" s="625"/>
      <c r="BI20" s="625"/>
      <c r="BJ20" s="625"/>
      <c r="BK20" s="625"/>
      <c r="BL20" s="625"/>
      <c r="BM20" s="625"/>
      <c r="BN20" s="626"/>
      <c r="BO20" s="627">
        <v>5.3</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74480485</v>
      </c>
      <c r="CS20" s="625"/>
      <c r="CT20" s="625"/>
      <c r="CU20" s="625"/>
      <c r="CV20" s="625"/>
      <c r="CW20" s="625"/>
      <c r="CX20" s="625"/>
      <c r="CY20" s="626"/>
      <c r="CZ20" s="627">
        <v>100</v>
      </c>
      <c r="DA20" s="627"/>
      <c r="DB20" s="627"/>
      <c r="DC20" s="627"/>
      <c r="DD20" s="633">
        <v>5199481</v>
      </c>
      <c r="DE20" s="625"/>
      <c r="DF20" s="625"/>
      <c r="DG20" s="625"/>
      <c r="DH20" s="625"/>
      <c r="DI20" s="625"/>
      <c r="DJ20" s="625"/>
      <c r="DK20" s="625"/>
      <c r="DL20" s="625"/>
      <c r="DM20" s="625"/>
      <c r="DN20" s="625"/>
      <c r="DO20" s="625"/>
      <c r="DP20" s="626"/>
      <c r="DQ20" s="633">
        <v>49049787</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16693259</v>
      </c>
      <c r="S21" s="625"/>
      <c r="T21" s="625"/>
      <c r="U21" s="625"/>
      <c r="V21" s="625"/>
      <c r="W21" s="625"/>
      <c r="X21" s="625"/>
      <c r="Y21" s="626"/>
      <c r="Z21" s="627">
        <v>21.4</v>
      </c>
      <c r="AA21" s="627"/>
      <c r="AB21" s="627"/>
      <c r="AC21" s="627"/>
      <c r="AD21" s="628">
        <v>15659316</v>
      </c>
      <c r="AE21" s="628"/>
      <c r="AF21" s="628"/>
      <c r="AG21" s="628"/>
      <c r="AH21" s="628"/>
      <c r="AI21" s="628"/>
      <c r="AJ21" s="628"/>
      <c r="AK21" s="628"/>
      <c r="AL21" s="629">
        <v>36</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15659316</v>
      </c>
      <c r="S22" s="625"/>
      <c r="T22" s="625"/>
      <c r="U22" s="625"/>
      <c r="V22" s="625"/>
      <c r="W22" s="625"/>
      <c r="X22" s="625"/>
      <c r="Y22" s="626"/>
      <c r="Z22" s="627">
        <v>20.100000000000001</v>
      </c>
      <c r="AA22" s="627"/>
      <c r="AB22" s="627"/>
      <c r="AC22" s="627"/>
      <c r="AD22" s="628">
        <v>15659316</v>
      </c>
      <c r="AE22" s="628"/>
      <c r="AF22" s="628"/>
      <c r="AG22" s="628"/>
      <c r="AH22" s="628"/>
      <c r="AI22" s="628"/>
      <c r="AJ22" s="628"/>
      <c r="AK22" s="628"/>
      <c r="AL22" s="629">
        <v>36</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1033943</v>
      </c>
      <c r="S23" s="625"/>
      <c r="T23" s="625"/>
      <c r="U23" s="625"/>
      <c r="V23" s="625"/>
      <c r="W23" s="625"/>
      <c r="X23" s="625"/>
      <c r="Y23" s="626"/>
      <c r="Z23" s="627">
        <v>1.3</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1171669</v>
      </c>
      <c r="BH23" s="625"/>
      <c r="BI23" s="625"/>
      <c r="BJ23" s="625"/>
      <c r="BK23" s="625"/>
      <c r="BL23" s="625"/>
      <c r="BM23" s="625"/>
      <c r="BN23" s="626"/>
      <c r="BO23" s="627">
        <v>5.3</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37989643</v>
      </c>
      <c r="CS24" s="614"/>
      <c r="CT24" s="614"/>
      <c r="CU24" s="614"/>
      <c r="CV24" s="614"/>
      <c r="CW24" s="614"/>
      <c r="CX24" s="614"/>
      <c r="CY24" s="615"/>
      <c r="CZ24" s="618">
        <v>51</v>
      </c>
      <c r="DA24" s="619"/>
      <c r="DB24" s="619"/>
      <c r="DC24" s="635"/>
      <c r="DD24" s="659">
        <v>23922766</v>
      </c>
      <c r="DE24" s="614"/>
      <c r="DF24" s="614"/>
      <c r="DG24" s="614"/>
      <c r="DH24" s="614"/>
      <c r="DI24" s="614"/>
      <c r="DJ24" s="614"/>
      <c r="DK24" s="615"/>
      <c r="DL24" s="659">
        <v>21198146</v>
      </c>
      <c r="DM24" s="614"/>
      <c r="DN24" s="614"/>
      <c r="DO24" s="614"/>
      <c r="DP24" s="614"/>
      <c r="DQ24" s="614"/>
      <c r="DR24" s="614"/>
      <c r="DS24" s="614"/>
      <c r="DT24" s="614"/>
      <c r="DU24" s="614"/>
      <c r="DV24" s="615"/>
      <c r="DW24" s="618">
        <v>48.6</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45492401</v>
      </c>
      <c r="S25" s="625"/>
      <c r="T25" s="625"/>
      <c r="U25" s="625"/>
      <c r="V25" s="625"/>
      <c r="W25" s="625"/>
      <c r="X25" s="625"/>
      <c r="Y25" s="626"/>
      <c r="Z25" s="627">
        <v>58.3</v>
      </c>
      <c r="AA25" s="627"/>
      <c r="AB25" s="627"/>
      <c r="AC25" s="627"/>
      <c r="AD25" s="628">
        <v>43286789</v>
      </c>
      <c r="AE25" s="628"/>
      <c r="AF25" s="628"/>
      <c r="AG25" s="628"/>
      <c r="AH25" s="628"/>
      <c r="AI25" s="628"/>
      <c r="AJ25" s="628"/>
      <c r="AK25" s="628"/>
      <c r="AL25" s="629">
        <v>99.6</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12335691</v>
      </c>
      <c r="CS25" s="656"/>
      <c r="CT25" s="656"/>
      <c r="CU25" s="656"/>
      <c r="CV25" s="656"/>
      <c r="CW25" s="656"/>
      <c r="CX25" s="656"/>
      <c r="CY25" s="657"/>
      <c r="CZ25" s="629">
        <v>16.600000000000001</v>
      </c>
      <c r="DA25" s="654"/>
      <c r="DB25" s="654"/>
      <c r="DC25" s="658"/>
      <c r="DD25" s="633">
        <v>11607360</v>
      </c>
      <c r="DE25" s="656"/>
      <c r="DF25" s="656"/>
      <c r="DG25" s="656"/>
      <c r="DH25" s="656"/>
      <c r="DI25" s="656"/>
      <c r="DJ25" s="656"/>
      <c r="DK25" s="657"/>
      <c r="DL25" s="633">
        <v>10946089</v>
      </c>
      <c r="DM25" s="656"/>
      <c r="DN25" s="656"/>
      <c r="DO25" s="656"/>
      <c r="DP25" s="656"/>
      <c r="DQ25" s="656"/>
      <c r="DR25" s="656"/>
      <c r="DS25" s="656"/>
      <c r="DT25" s="656"/>
      <c r="DU25" s="656"/>
      <c r="DV25" s="657"/>
      <c r="DW25" s="629">
        <v>25.1</v>
      </c>
      <c r="DX25" s="654"/>
      <c r="DY25" s="654"/>
      <c r="DZ25" s="654"/>
      <c r="EA25" s="654"/>
      <c r="EB25" s="654"/>
      <c r="EC25" s="655"/>
    </row>
    <row r="26" spans="2:133" ht="11.25" customHeight="1" x14ac:dyDescent="0.15">
      <c r="B26" s="621" t="s">
        <v>283</v>
      </c>
      <c r="C26" s="622"/>
      <c r="D26" s="622"/>
      <c r="E26" s="622"/>
      <c r="F26" s="622"/>
      <c r="G26" s="622"/>
      <c r="H26" s="622"/>
      <c r="I26" s="622"/>
      <c r="J26" s="622"/>
      <c r="K26" s="622"/>
      <c r="L26" s="622"/>
      <c r="M26" s="622"/>
      <c r="N26" s="622"/>
      <c r="O26" s="622"/>
      <c r="P26" s="622"/>
      <c r="Q26" s="623"/>
      <c r="R26" s="624">
        <v>14366</v>
      </c>
      <c r="S26" s="625"/>
      <c r="T26" s="625"/>
      <c r="U26" s="625"/>
      <c r="V26" s="625"/>
      <c r="W26" s="625"/>
      <c r="X26" s="625"/>
      <c r="Y26" s="626"/>
      <c r="Z26" s="627">
        <v>0</v>
      </c>
      <c r="AA26" s="627"/>
      <c r="AB26" s="627"/>
      <c r="AC26" s="627"/>
      <c r="AD26" s="628">
        <v>14366</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7774335</v>
      </c>
      <c r="CS26" s="625"/>
      <c r="CT26" s="625"/>
      <c r="CU26" s="625"/>
      <c r="CV26" s="625"/>
      <c r="CW26" s="625"/>
      <c r="CX26" s="625"/>
      <c r="CY26" s="626"/>
      <c r="CZ26" s="629">
        <v>10.4</v>
      </c>
      <c r="DA26" s="654"/>
      <c r="DB26" s="654"/>
      <c r="DC26" s="658"/>
      <c r="DD26" s="633">
        <v>7322316</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15">
      <c r="B27" s="621" t="s">
        <v>286</v>
      </c>
      <c r="C27" s="622"/>
      <c r="D27" s="622"/>
      <c r="E27" s="622"/>
      <c r="F27" s="622"/>
      <c r="G27" s="622"/>
      <c r="H27" s="622"/>
      <c r="I27" s="622"/>
      <c r="J27" s="622"/>
      <c r="K27" s="622"/>
      <c r="L27" s="622"/>
      <c r="M27" s="622"/>
      <c r="N27" s="622"/>
      <c r="O27" s="622"/>
      <c r="P27" s="622"/>
      <c r="Q27" s="623"/>
      <c r="R27" s="624">
        <v>352209</v>
      </c>
      <c r="S27" s="625"/>
      <c r="T27" s="625"/>
      <c r="U27" s="625"/>
      <c r="V27" s="625"/>
      <c r="W27" s="625"/>
      <c r="X27" s="625"/>
      <c r="Y27" s="626"/>
      <c r="Z27" s="627">
        <v>0.5</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21910760</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20134590</v>
      </c>
      <c r="CS27" s="656"/>
      <c r="CT27" s="656"/>
      <c r="CU27" s="656"/>
      <c r="CV27" s="656"/>
      <c r="CW27" s="656"/>
      <c r="CX27" s="656"/>
      <c r="CY27" s="657"/>
      <c r="CZ27" s="629">
        <v>27</v>
      </c>
      <c r="DA27" s="654"/>
      <c r="DB27" s="654"/>
      <c r="DC27" s="658"/>
      <c r="DD27" s="633">
        <v>6796044</v>
      </c>
      <c r="DE27" s="656"/>
      <c r="DF27" s="656"/>
      <c r="DG27" s="656"/>
      <c r="DH27" s="656"/>
      <c r="DI27" s="656"/>
      <c r="DJ27" s="656"/>
      <c r="DK27" s="657"/>
      <c r="DL27" s="633">
        <v>4732695</v>
      </c>
      <c r="DM27" s="656"/>
      <c r="DN27" s="656"/>
      <c r="DO27" s="656"/>
      <c r="DP27" s="656"/>
      <c r="DQ27" s="656"/>
      <c r="DR27" s="656"/>
      <c r="DS27" s="656"/>
      <c r="DT27" s="656"/>
      <c r="DU27" s="656"/>
      <c r="DV27" s="657"/>
      <c r="DW27" s="629">
        <v>10.8</v>
      </c>
      <c r="DX27" s="654"/>
      <c r="DY27" s="654"/>
      <c r="DZ27" s="654"/>
      <c r="EA27" s="654"/>
      <c r="EB27" s="654"/>
      <c r="EC27" s="655"/>
    </row>
    <row r="28" spans="2:133" ht="11.25" customHeight="1" x14ac:dyDescent="0.15">
      <c r="B28" s="621" t="s">
        <v>289</v>
      </c>
      <c r="C28" s="622"/>
      <c r="D28" s="622"/>
      <c r="E28" s="622"/>
      <c r="F28" s="622"/>
      <c r="G28" s="622"/>
      <c r="H28" s="622"/>
      <c r="I28" s="622"/>
      <c r="J28" s="622"/>
      <c r="K28" s="622"/>
      <c r="L28" s="622"/>
      <c r="M28" s="622"/>
      <c r="N28" s="622"/>
      <c r="O28" s="622"/>
      <c r="P28" s="622"/>
      <c r="Q28" s="623"/>
      <c r="R28" s="624">
        <v>614838</v>
      </c>
      <c r="S28" s="625"/>
      <c r="T28" s="625"/>
      <c r="U28" s="625"/>
      <c r="V28" s="625"/>
      <c r="W28" s="625"/>
      <c r="X28" s="625"/>
      <c r="Y28" s="626"/>
      <c r="Z28" s="627">
        <v>0.8</v>
      </c>
      <c r="AA28" s="627"/>
      <c r="AB28" s="627"/>
      <c r="AC28" s="627"/>
      <c r="AD28" s="628">
        <v>133070</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5519362</v>
      </c>
      <c r="CS28" s="625"/>
      <c r="CT28" s="625"/>
      <c r="CU28" s="625"/>
      <c r="CV28" s="625"/>
      <c r="CW28" s="625"/>
      <c r="CX28" s="625"/>
      <c r="CY28" s="626"/>
      <c r="CZ28" s="629">
        <v>7.4</v>
      </c>
      <c r="DA28" s="654"/>
      <c r="DB28" s="654"/>
      <c r="DC28" s="658"/>
      <c r="DD28" s="633">
        <v>5519362</v>
      </c>
      <c r="DE28" s="625"/>
      <c r="DF28" s="625"/>
      <c r="DG28" s="625"/>
      <c r="DH28" s="625"/>
      <c r="DI28" s="625"/>
      <c r="DJ28" s="625"/>
      <c r="DK28" s="626"/>
      <c r="DL28" s="633">
        <v>5519362</v>
      </c>
      <c r="DM28" s="625"/>
      <c r="DN28" s="625"/>
      <c r="DO28" s="625"/>
      <c r="DP28" s="625"/>
      <c r="DQ28" s="625"/>
      <c r="DR28" s="625"/>
      <c r="DS28" s="625"/>
      <c r="DT28" s="625"/>
      <c r="DU28" s="625"/>
      <c r="DV28" s="626"/>
      <c r="DW28" s="629">
        <v>12.7</v>
      </c>
      <c r="DX28" s="654"/>
      <c r="DY28" s="654"/>
      <c r="DZ28" s="654"/>
      <c r="EA28" s="654"/>
      <c r="EB28" s="654"/>
      <c r="EC28" s="655"/>
    </row>
    <row r="29" spans="2:133" ht="11.25" customHeight="1" x14ac:dyDescent="0.15">
      <c r="B29" s="621" t="s">
        <v>291</v>
      </c>
      <c r="C29" s="622"/>
      <c r="D29" s="622"/>
      <c r="E29" s="622"/>
      <c r="F29" s="622"/>
      <c r="G29" s="622"/>
      <c r="H29" s="622"/>
      <c r="I29" s="622"/>
      <c r="J29" s="622"/>
      <c r="K29" s="622"/>
      <c r="L29" s="622"/>
      <c r="M29" s="622"/>
      <c r="N29" s="622"/>
      <c r="O29" s="622"/>
      <c r="P29" s="622"/>
      <c r="Q29" s="623"/>
      <c r="R29" s="624">
        <v>286527</v>
      </c>
      <c r="S29" s="625"/>
      <c r="T29" s="625"/>
      <c r="U29" s="625"/>
      <c r="V29" s="625"/>
      <c r="W29" s="625"/>
      <c r="X29" s="625"/>
      <c r="Y29" s="626"/>
      <c r="Z29" s="627">
        <v>0.4</v>
      </c>
      <c r="AA29" s="627"/>
      <c r="AB29" s="627"/>
      <c r="AC29" s="627"/>
      <c r="AD29" s="628">
        <v>3</v>
      </c>
      <c r="AE29" s="628"/>
      <c r="AF29" s="628"/>
      <c r="AG29" s="628"/>
      <c r="AH29" s="628"/>
      <c r="AI29" s="628"/>
      <c r="AJ29" s="628"/>
      <c r="AK29" s="628"/>
      <c r="AL29" s="629">
        <v>0</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5519362</v>
      </c>
      <c r="CS29" s="656"/>
      <c r="CT29" s="656"/>
      <c r="CU29" s="656"/>
      <c r="CV29" s="656"/>
      <c r="CW29" s="656"/>
      <c r="CX29" s="656"/>
      <c r="CY29" s="657"/>
      <c r="CZ29" s="629">
        <v>7.4</v>
      </c>
      <c r="DA29" s="654"/>
      <c r="DB29" s="654"/>
      <c r="DC29" s="658"/>
      <c r="DD29" s="633">
        <v>5519362</v>
      </c>
      <c r="DE29" s="656"/>
      <c r="DF29" s="656"/>
      <c r="DG29" s="656"/>
      <c r="DH29" s="656"/>
      <c r="DI29" s="656"/>
      <c r="DJ29" s="656"/>
      <c r="DK29" s="657"/>
      <c r="DL29" s="633">
        <v>5519362</v>
      </c>
      <c r="DM29" s="656"/>
      <c r="DN29" s="656"/>
      <c r="DO29" s="656"/>
      <c r="DP29" s="656"/>
      <c r="DQ29" s="656"/>
      <c r="DR29" s="656"/>
      <c r="DS29" s="656"/>
      <c r="DT29" s="656"/>
      <c r="DU29" s="656"/>
      <c r="DV29" s="657"/>
      <c r="DW29" s="629">
        <v>12.7</v>
      </c>
      <c r="DX29" s="654"/>
      <c r="DY29" s="654"/>
      <c r="DZ29" s="654"/>
      <c r="EA29" s="654"/>
      <c r="EB29" s="654"/>
      <c r="EC29" s="655"/>
    </row>
    <row r="30" spans="2:133" ht="11.25" customHeight="1" x14ac:dyDescent="0.15">
      <c r="B30" s="621" t="s">
        <v>293</v>
      </c>
      <c r="C30" s="622"/>
      <c r="D30" s="622"/>
      <c r="E30" s="622"/>
      <c r="F30" s="622"/>
      <c r="G30" s="622"/>
      <c r="H30" s="622"/>
      <c r="I30" s="622"/>
      <c r="J30" s="622"/>
      <c r="K30" s="622"/>
      <c r="L30" s="622"/>
      <c r="M30" s="622"/>
      <c r="N30" s="622"/>
      <c r="O30" s="622"/>
      <c r="P30" s="622"/>
      <c r="Q30" s="623"/>
      <c r="R30" s="624">
        <v>13641104</v>
      </c>
      <c r="S30" s="625"/>
      <c r="T30" s="625"/>
      <c r="U30" s="625"/>
      <c r="V30" s="625"/>
      <c r="W30" s="625"/>
      <c r="X30" s="625"/>
      <c r="Y30" s="626"/>
      <c r="Z30" s="627">
        <v>17.5</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5392691</v>
      </c>
      <c r="CS30" s="625"/>
      <c r="CT30" s="625"/>
      <c r="CU30" s="625"/>
      <c r="CV30" s="625"/>
      <c r="CW30" s="625"/>
      <c r="CX30" s="625"/>
      <c r="CY30" s="626"/>
      <c r="CZ30" s="629">
        <v>7.2</v>
      </c>
      <c r="DA30" s="654"/>
      <c r="DB30" s="654"/>
      <c r="DC30" s="658"/>
      <c r="DD30" s="633">
        <v>5392691</v>
      </c>
      <c r="DE30" s="625"/>
      <c r="DF30" s="625"/>
      <c r="DG30" s="625"/>
      <c r="DH30" s="625"/>
      <c r="DI30" s="625"/>
      <c r="DJ30" s="625"/>
      <c r="DK30" s="626"/>
      <c r="DL30" s="633">
        <v>5392691</v>
      </c>
      <c r="DM30" s="625"/>
      <c r="DN30" s="625"/>
      <c r="DO30" s="625"/>
      <c r="DP30" s="625"/>
      <c r="DQ30" s="625"/>
      <c r="DR30" s="625"/>
      <c r="DS30" s="625"/>
      <c r="DT30" s="625"/>
      <c r="DU30" s="625"/>
      <c r="DV30" s="626"/>
      <c r="DW30" s="629">
        <v>12.4</v>
      </c>
      <c r="DX30" s="654"/>
      <c r="DY30" s="654"/>
      <c r="DZ30" s="654"/>
      <c r="EA30" s="654"/>
      <c r="EB30" s="654"/>
      <c r="EC30" s="655"/>
    </row>
    <row r="31" spans="2:133" ht="11.25" customHeight="1" x14ac:dyDescent="0.15">
      <c r="B31" s="637" t="s">
        <v>297</v>
      </c>
      <c r="C31" s="638"/>
      <c r="D31" s="638"/>
      <c r="E31" s="638"/>
      <c r="F31" s="638"/>
      <c r="G31" s="638"/>
      <c r="H31" s="638"/>
      <c r="I31" s="638"/>
      <c r="J31" s="638"/>
      <c r="K31" s="638"/>
      <c r="L31" s="638"/>
      <c r="M31" s="638"/>
      <c r="N31" s="638"/>
      <c r="O31" s="638"/>
      <c r="P31" s="638"/>
      <c r="Q31" s="639"/>
      <c r="R31" s="624">
        <v>361</v>
      </c>
      <c r="S31" s="625"/>
      <c r="T31" s="625"/>
      <c r="U31" s="625"/>
      <c r="V31" s="625"/>
      <c r="W31" s="625"/>
      <c r="X31" s="625"/>
      <c r="Y31" s="626"/>
      <c r="Z31" s="627">
        <v>0</v>
      </c>
      <c r="AA31" s="627"/>
      <c r="AB31" s="627"/>
      <c r="AC31" s="627"/>
      <c r="AD31" s="628">
        <v>361</v>
      </c>
      <c r="AE31" s="628"/>
      <c r="AF31" s="628"/>
      <c r="AG31" s="628"/>
      <c r="AH31" s="628"/>
      <c r="AI31" s="628"/>
      <c r="AJ31" s="628"/>
      <c r="AK31" s="628"/>
      <c r="AL31" s="629">
        <v>0</v>
      </c>
      <c r="AM31" s="630"/>
      <c r="AN31" s="630"/>
      <c r="AO31" s="631"/>
      <c r="AP31" s="670" t="s">
        <v>298</v>
      </c>
      <c r="AQ31" s="671"/>
      <c r="AR31" s="671"/>
      <c r="AS31" s="671"/>
      <c r="AT31" s="676" t="s">
        <v>299</v>
      </c>
      <c r="AU31" s="206"/>
      <c r="AV31" s="206"/>
      <c r="AW31" s="206"/>
      <c r="AX31" s="610" t="s">
        <v>177</v>
      </c>
      <c r="AY31" s="611"/>
      <c r="AZ31" s="611"/>
      <c r="BA31" s="611"/>
      <c r="BB31" s="611"/>
      <c r="BC31" s="611"/>
      <c r="BD31" s="611"/>
      <c r="BE31" s="611"/>
      <c r="BF31" s="612"/>
      <c r="BG31" s="680">
        <v>98.8</v>
      </c>
      <c r="BH31" s="668"/>
      <c r="BI31" s="668"/>
      <c r="BJ31" s="668"/>
      <c r="BK31" s="668"/>
      <c r="BL31" s="668"/>
      <c r="BM31" s="619">
        <v>95.9</v>
      </c>
      <c r="BN31" s="668"/>
      <c r="BO31" s="668"/>
      <c r="BP31" s="668"/>
      <c r="BQ31" s="669"/>
      <c r="BR31" s="680">
        <v>98.8</v>
      </c>
      <c r="BS31" s="668"/>
      <c r="BT31" s="668"/>
      <c r="BU31" s="668"/>
      <c r="BV31" s="668"/>
      <c r="BW31" s="668"/>
      <c r="BX31" s="619">
        <v>95.6</v>
      </c>
      <c r="BY31" s="668"/>
      <c r="BZ31" s="668"/>
      <c r="CA31" s="668"/>
      <c r="CB31" s="669"/>
      <c r="CD31" s="662"/>
      <c r="CE31" s="663"/>
      <c r="CF31" s="621" t="s">
        <v>300</v>
      </c>
      <c r="CG31" s="622"/>
      <c r="CH31" s="622"/>
      <c r="CI31" s="622"/>
      <c r="CJ31" s="622"/>
      <c r="CK31" s="622"/>
      <c r="CL31" s="622"/>
      <c r="CM31" s="622"/>
      <c r="CN31" s="622"/>
      <c r="CO31" s="622"/>
      <c r="CP31" s="622"/>
      <c r="CQ31" s="623"/>
      <c r="CR31" s="624">
        <v>126671</v>
      </c>
      <c r="CS31" s="656"/>
      <c r="CT31" s="656"/>
      <c r="CU31" s="656"/>
      <c r="CV31" s="656"/>
      <c r="CW31" s="656"/>
      <c r="CX31" s="656"/>
      <c r="CY31" s="657"/>
      <c r="CZ31" s="629">
        <v>0.2</v>
      </c>
      <c r="DA31" s="654"/>
      <c r="DB31" s="654"/>
      <c r="DC31" s="658"/>
      <c r="DD31" s="633">
        <v>126671</v>
      </c>
      <c r="DE31" s="656"/>
      <c r="DF31" s="656"/>
      <c r="DG31" s="656"/>
      <c r="DH31" s="656"/>
      <c r="DI31" s="656"/>
      <c r="DJ31" s="656"/>
      <c r="DK31" s="657"/>
      <c r="DL31" s="633">
        <v>126671</v>
      </c>
      <c r="DM31" s="656"/>
      <c r="DN31" s="656"/>
      <c r="DO31" s="656"/>
      <c r="DP31" s="656"/>
      <c r="DQ31" s="656"/>
      <c r="DR31" s="656"/>
      <c r="DS31" s="656"/>
      <c r="DT31" s="656"/>
      <c r="DU31" s="656"/>
      <c r="DV31" s="657"/>
      <c r="DW31" s="629">
        <v>0.3</v>
      </c>
      <c r="DX31" s="654"/>
      <c r="DY31" s="654"/>
      <c r="DZ31" s="654"/>
      <c r="EA31" s="654"/>
      <c r="EB31" s="654"/>
      <c r="EC31" s="655"/>
    </row>
    <row r="32" spans="2:133" ht="11.25" customHeight="1" x14ac:dyDescent="0.15">
      <c r="B32" s="621" t="s">
        <v>301</v>
      </c>
      <c r="C32" s="622"/>
      <c r="D32" s="622"/>
      <c r="E32" s="622"/>
      <c r="F32" s="622"/>
      <c r="G32" s="622"/>
      <c r="H32" s="622"/>
      <c r="I32" s="622"/>
      <c r="J32" s="622"/>
      <c r="K32" s="622"/>
      <c r="L32" s="622"/>
      <c r="M32" s="622"/>
      <c r="N32" s="622"/>
      <c r="O32" s="622"/>
      <c r="P32" s="622"/>
      <c r="Q32" s="623"/>
      <c r="R32" s="624">
        <v>5406528</v>
      </c>
      <c r="S32" s="625"/>
      <c r="T32" s="625"/>
      <c r="U32" s="625"/>
      <c r="V32" s="625"/>
      <c r="W32" s="625"/>
      <c r="X32" s="625"/>
      <c r="Y32" s="626"/>
      <c r="Z32" s="627">
        <v>6.9</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202" t="s">
        <v>302</v>
      </c>
      <c r="AX32" s="621" t="s">
        <v>303</v>
      </c>
      <c r="AY32" s="622"/>
      <c r="AZ32" s="622"/>
      <c r="BA32" s="622"/>
      <c r="BB32" s="622"/>
      <c r="BC32" s="622"/>
      <c r="BD32" s="622"/>
      <c r="BE32" s="622"/>
      <c r="BF32" s="623"/>
      <c r="BG32" s="681">
        <v>98.8</v>
      </c>
      <c r="BH32" s="656"/>
      <c r="BI32" s="656"/>
      <c r="BJ32" s="656"/>
      <c r="BK32" s="656"/>
      <c r="BL32" s="656"/>
      <c r="BM32" s="630">
        <v>96.6</v>
      </c>
      <c r="BN32" s="656"/>
      <c r="BO32" s="656"/>
      <c r="BP32" s="656"/>
      <c r="BQ32" s="679"/>
      <c r="BR32" s="681">
        <v>98.8</v>
      </c>
      <c r="BS32" s="656"/>
      <c r="BT32" s="656"/>
      <c r="BU32" s="656"/>
      <c r="BV32" s="656"/>
      <c r="BW32" s="656"/>
      <c r="BX32" s="630">
        <v>96.5</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15">
      <c r="B33" s="621" t="s">
        <v>305</v>
      </c>
      <c r="C33" s="622"/>
      <c r="D33" s="622"/>
      <c r="E33" s="622"/>
      <c r="F33" s="622"/>
      <c r="G33" s="622"/>
      <c r="H33" s="622"/>
      <c r="I33" s="622"/>
      <c r="J33" s="622"/>
      <c r="K33" s="622"/>
      <c r="L33" s="622"/>
      <c r="M33" s="622"/>
      <c r="N33" s="622"/>
      <c r="O33" s="622"/>
      <c r="P33" s="622"/>
      <c r="Q33" s="623"/>
      <c r="R33" s="624">
        <v>41863</v>
      </c>
      <c r="S33" s="625"/>
      <c r="T33" s="625"/>
      <c r="U33" s="625"/>
      <c r="V33" s="625"/>
      <c r="W33" s="625"/>
      <c r="X33" s="625"/>
      <c r="Y33" s="626"/>
      <c r="Z33" s="627">
        <v>0.1</v>
      </c>
      <c r="AA33" s="627"/>
      <c r="AB33" s="627"/>
      <c r="AC33" s="627"/>
      <c r="AD33" s="628">
        <v>23559</v>
      </c>
      <c r="AE33" s="628"/>
      <c r="AF33" s="628"/>
      <c r="AG33" s="628"/>
      <c r="AH33" s="628"/>
      <c r="AI33" s="628"/>
      <c r="AJ33" s="628"/>
      <c r="AK33" s="628"/>
      <c r="AL33" s="629">
        <v>0.1</v>
      </c>
      <c r="AM33" s="630"/>
      <c r="AN33" s="630"/>
      <c r="AO33" s="631"/>
      <c r="AP33" s="674"/>
      <c r="AQ33" s="675"/>
      <c r="AR33" s="675"/>
      <c r="AS33" s="675"/>
      <c r="AT33" s="678"/>
      <c r="AU33" s="207"/>
      <c r="AV33" s="207"/>
      <c r="AW33" s="207"/>
      <c r="AX33" s="645" t="s">
        <v>306</v>
      </c>
      <c r="AY33" s="646"/>
      <c r="AZ33" s="646"/>
      <c r="BA33" s="646"/>
      <c r="BB33" s="646"/>
      <c r="BC33" s="646"/>
      <c r="BD33" s="646"/>
      <c r="BE33" s="646"/>
      <c r="BF33" s="647"/>
      <c r="BG33" s="682">
        <v>98.7</v>
      </c>
      <c r="BH33" s="683"/>
      <c r="BI33" s="683"/>
      <c r="BJ33" s="683"/>
      <c r="BK33" s="683"/>
      <c r="BL33" s="683"/>
      <c r="BM33" s="684">
        <v>95</v>
      </c>
      <c r="BN33" s="683"/>
      <c r="BO33" s="683"/>
      <c r="BP33" s="683"/>
      <c r="BQ33" s="685"/>
      <c r="BR33" s="682">
        <v>98.7</v>
      </c>
      <c r="BS33" s="683"/>
      <c r="BT33" s="683"/>
      <c r="BU33" s="683"/>
      <c r="BV33" s="683"/>
      <c r="BW33" s="683"/>
      <c r="BX33" s="684">
        <v>94.5</v>
      </c>
      <c r="BY33" s="683"/>
      <c r="BZ33" s="683"/>
      <c r="CA33" s="683"/>
      <c r="CB33" s="685"/>
      <c r="CD33" s="621" t="s">
        <v>307</v>
      </c>
      <c r="CE33" s="622"/>
      <c r="CF33" s="622"/>
      <c r="CG33" s="622"/>
      <c r="CH33" s="622"/>
      <c r="CI33" s="622"/>
      <c r="CJ33" s="622"/>
      <c r="CK33" s="622"/>
      <c r="CL33" s="622"/>
      <c r="CM33" s="622"/>
      <c r="CN33" s="622"/>
      <c r="CO33" s="622"/>
      <c r="CP33" s="622"/>
      <c r="CQ33" s="623"/>
      <c r="CR33" s="624">
        <v>31073068</v>
      </c>
      <c r="CS33" s="656"/>
      <c r="CT33" s="656"/>
      <c r="CU33" s="656"/>
      <c r="CV33" s="656"/>
      <c r="CW33" s="656"/>
      <c r="CX33" s="656"/>
      <c r="CY33" s="657"/>
      <c r="CZ33" s="629">
        <v>41.7</v>
      </c>
      <c r="DA33" s="654"/>
      <c r="DB33" s="654"/>
      <c r="DC33" s="658"/>
      <c r="DD33" s="633">
        <v>23696925</v>
      </c>
      <c r="DE33" s="656"/>
      <c r="DF33" s="656"/>
      <c r="DG33" s="656"/>
      <c r="DH33" s="656"/>
      <c r="DI33" s="656"/>
      <c r="DJ33" s="656"/>
      <c r="DK33" s="657"/>
      <c r="DL33" s="633">
        <v>16749724</v>
      </c>
      <c r="DM33" s="656"/>
      <c r="DN33" s="656"/>
      <c r="DO33" s="656"/>
      <c r="DP33" s="656"/>
      <c r="DQ33" s="656"/>
      <c r="DR33" s="656"/>
      <c r="DS33" s="656"/>
      <c r="DT33" s="656"/>
      <c r="DU33" s="656"/>
      <c r="DV33" s="657"/>
      <c r="DW33" s="629">
        <v>38.4</v>
      </c>
      <c r="DX33" s="654"/>
      <c r="DY33" s="654"/>
      <c r="DZ33" s="654"/>
      <c r="EA33" s="654"/>
      <c r="EB33" s="654"/>
      <c r="EC33" s="655"/>
    </row>
    <row r="34" spans="2:133" ht="11.25" customHeight="1" x14ac:dyDescent="0.15">
      <c r="B34" s="621" t="s">
        <v>308</v>
      </c>
      <c r="C34" s="622"/>
      <c r="D34" s="622"/>
      <c r="E34" s="622"/>
      <c r="F34" s="622"/>
      <c r="G34" s="622"/>
      <c r="H34" s="622"/>
      <c r="I34" s="622"/>
      <c r="J34" s="622"/>
      <c r="K34" s="622"/>
      <c r="L34" s="622"/>
      <c r="M34" s="622"/>
      <c r="N34" s="622"/>
      <c r="O34" s="622"/>
      <c r="P34" s="622"/>
      <c r="Q34" s="623"/>
      <c r="R34" s="624">
        <v>2520610</v>
      </c>
      <c r="S34" s="625"/>
      <c r="T34" s="625"/>
      <c r="U34" s="625"/>
      <c r="V34" s="625"/>
      <c r="W34" s="625"/>
      <c r="X34" s="625"/>
      <c r="Y34" s="626"/>
      <c r="Z34" s="627">
        <v>3.2</v>
      </c>
      <c r="AA34" s="627"/>
      <c r="AB34" s="627"/>
      <c r="AC34" s="627"/>
      <c r="AD34" s="628" t="s">
        <v>122</v>
      </c>
      <c r="AE34" s="628"/>
      <c r="AF34" s="628"/>
      <c r="AG34" s="628"/>
      <c r="AH34" s="628"/>
      <c r="AI34" s="628"/>
      <c r="AJ34" s="628"/>
      <c r="AK34" s="628"/>
      <c r="AL34" s="629" t="s">
        <v>122</v>
      </c>
      <c r="AM34" s="630"/>
      <c r="AN34" s="630"/>
      <c r="AO34" s="63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9000031</v>
      </c>
      <c r="CS34" s="625"/>
      <c r="CT34" s="625"/>
      <c r="CU34" s="625"/>
      <c r="CV34" s="625"/>
      <c r="CW34" s="625"/>
      <c r="CX34" s="625"/>
      <c r="CY34" s="626"/>
      <c r="CZ34" s="629">
        <v>12.1</v>
      </c>
      <c r="DA34" s="654"/>
      <c r="DB34" s="654"/>
      <c r="DC34" s="658"/>
      <c r="DD34" s="633">
        <v>7015009</v>
      </c>
      <c r="DE34" s="625"/>
      <c r="DF34" s="625"/>
      <c r="DG34" s="625"/>
      <c r="DH34" s="625"/>
      <c r="DI34" s="625"/>
      <c r="DJ34" s="625"/>
      <c r="DK34" s="626"/>
      <c r="DL34" s="633">
        <v>5420164</v>
      </c>
      <c r="DM34" s="625"/>
      <c r="DN34" s="625"/>
      <c r="DO34" s="625"/>
      <c r="DP34" s="625"/>
      <c r="DQ34" s="625"/>
      <c r="DR34" s="625"/>
      <c r="DS34" s="625"/>
      <c r="DT34" s="625"/>
      <c r="DU34" s="625"/>
      <c r="DV34" s="626"/>
      <c r="DW34" s="629">
        <v>12.4</v>
      </c>
      <c r="DX34" s="654"/>
      <c r="DY34" s="654"/>
      <c r="DZ34" s="654"/>
      <c r="EA34" s="654"/>
      <c r="EB34" s="654"/>
      <c r="EC34" s="655"/>
    </row>
    <row r="35" spans="2:133" ht="11.25" customHeight="1" x14ac:dyDescent="0.15">
      <c r="B35" s="621" t="s">
        <v>310</v>
      </c>
      <c r="C35" s="622"/>
      <c r="D35" s="622"/>
      <c r="E35" s="622"/>
      <c r="F35" s="622"/>
      <c r="G35" s="622"/>
      <c r="H35" s="622"/>
      <c r="I35" s="622"/>
      <c r="J35" s="622"/>
      <c r="K35" s="622"/>
      <c r="L35" s="622"/>
      <c r="M35" s="622"/>
      <c r="N35" s="622"/>
      <c r="O35" s="622"/>
      <c r="P35" s="622"/>
      <c r="Q35" s="623"/>
      <c r="R35" s="624">
        <v>2117030</v>
      </c>
      <c r="S35" s="625"/>
      <c r="T35" s="625"/>
      <c r="U35" s="625"/>
      <c r="V35" s="625"/>
      <c r="W35" s="625"/>
      <c r="X35" s="625"/>
      <c r="Y35" s="626"/>
      <c r="Z35" s="627">
        <v>2.7</v>
      </c>
      <c r="AA35" s="627"/>
      <c r="AB35" s="627"/>
      <c r="AC35" s="627"/>
      <c r="AD35" s="628" t="s">
        <v>122</v>
      </c>
      <c r="AE35" s="628"/>
      <c r="AF35" s="628"/>
      <c r="AG35" s="628"/>
      <c r="AH35" s="628"/>
      <c r="AI35" s="628"/>
      <c r="AJ35" s="628"/>
      <c r="AK35" s="628"/>
      <c r="AL35" s="629" t="s">
        <v>122</v>
      </c>
      <c r="AM35" s="630"/>
      <c r="AN35" s="630"/>
      <c r="AO35" s="631"/>
      <c r="AP35" s="210"/>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797616</v>
      </c>
      <c r="CS35" s="656"/>
      <c r="CT35" s="656"/>
      <c r="CU35" s="656"/>
      <c r="CV35" s="656"/>
      <c r="CW35" s="656"/>
      <c r="CX35" s="656"/>
      <c r="CY35" s="657"/>
      <c r="CZ35" s="629">
        <v>1.1000000000000001</v>
      </c>
      <c r="DA35" s="654"/>
      <c r="DB35" s="654"/>
      <c r="DC35" s="658"/>
      <c r="DD35" s="633">
        <v>694630</v>
      </c>
      <c r="DE35" s="656"/>
      <c r="DF35" s="656"/>
      <c r="DG35" s="656"/>
      <c r="DH35" s="656"/>
      <c r="DI35" s="656"/>
      <c r="DJ35" s="656"/>
      <c r="DK35" s="657"/>
      <c r="DL35" s="633">
        <v>679522</v>
      </c>
      <c r="DM35" s="656"/>
      <c r="DN35" s="656"/>
      <c r="DO35" s="656"/>
      <c r="DP35" s="656"/>
      <c r="DQ35" s="656"/>
      <c r="DR35" s="656"/>
      <c r="DS35" s="656"/>
      <c r="DT35" s="656"/>
      <c r="DU35" s="656"/>
      <c r="DV35" s="657"/>
      <c r="DW35" s="629">
        <v>1.6</v>
      </c>
      <c r="DX35" s="654"/>
      <c r="DY35" s="654"/>
      <c r="DZ35" s="654"/>
      <c r="EA35" s="654"/>
      <c r="EB35" s="654"/>
      <c r="EC35" s="655"/>
    </row>
    <row r="36" spans="2:133" ht="11.25" customHeight="1" x14ac:dyDescent="0.15">
      <c r="B36" s="621" t="s">
        <v>314</v>
      </c>
      <c r="C36" s="622"/>
      <c r="D36" s="622"/>
      <c r="E36" s="622"/>
      <c r="F36" s="622"/>
      <c r="G36" s="622"/>
      <c r="H36" s="622"/>
      <c r="I36" s="622"/>
      <c r="J36" s="622"/>
      <c r="K36" s="622"/>
      <c r="L36" s="622"/>
      <c r="M36" s="622"/>
      <c r="N36" s="622"/>
      <c r="O36" s="622"/>
      <c r="P36" s="622"/>
      <c r="Q36" s="623"/>
      <c r="R36" s="624">
        <v>3087372</v>
      </c>
      <c r="S36" s="625"/>
      <c r="T36" s="625"/>
      <c r="U36" s="625"/>
      <c r="V36" s="625"/>
      <c r="W36" s="625"/>
      <c r="X36" s="625"/>
      <c r="Y36" s="626"/>
      <c r="Z36" s="627">
        <v>4</v>
      </c>
      <c r="AA36" s="627"/>
      <c r="AB36" s="627"/>
      <c r="AC36" s="627"/>
      <c r="AD36" s="628" t="s">
        <v>122</v>
      </c>
      <c r="AE36" s="628"/>
      <c r="AF36" s="628"/>
      <c r="AG36" s="628"/>
      <c r="AH36" s="628"/>
      <c r="AI36" s="628"/>
      <c r="AJ36" s="628"/>
      <c r="AK36" s="628"/>
      <c r="AL36" s="629" t="s">
        <v>122</v>
      </c>
      <c r="AM36" s="630"/>
      <c r="AN36" s="630"/>
      <c r="AO36" s="631"/>
      <c r="AP36" s="210"/>
      <c r="AQ36" s="690" t="s">
        <v>315</v>
      </c>
      <c r="AR36" s="691"/>
      <c r="AS36" s="691"/>
      <c r="AT36" s="691"/>
      <c r="AU36" s="691"/>
      <c r="AV36" s="691"/>
      <c r="AW36" s="691"/>
      <c r="AX36" s="691"/>
      <c r="AY36" s="692"/>
      <c r="AZ36" s="613">
        <v>10787817</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454942</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11146559</v>
      </c>
      <c r="CS36" s="625"/>
      <c r="CT36" s="625"/>
      <c r="CU36" s="625"/>
      <c r="CV36" s="625"/>
      <c r="CW36" s="625"/>
      <c r="CX36" s="625"/>
      <c r="CY36" s="626"/>
      <c r="CZ36" s="629">
        <v>15</v>
      </c>
      <c r="DA36" s="654"/>
      <c r="DB36" s="654"/>
      <c r="DC36" s="658"/>
      <c r="DD36" s="633">
        <v>8888325</v>
      </c>
      <c r="DE36" s="625"/>
      <c r="DF36" s="625"/>
      <c r="DG36" s="625"/>
      <c r="DH36" s="625"/>
      <c r="DI36" s="625"/>
      <c r="DJ36" s="625"/>
      <c r="DK36" s="626"/>
      <c r="DL36" s="633">
        <v>5362840</v>
      </c>
      <c r="DM36" s="625"/>
      <c r="DN36" s="625"/>
      <c r="DO36" s="625"/>
      <c r="DP36" s="625"/>
      <c r="DQ36" s="625"/>
      <c r="DR36" s="625"/>
      <c r="DS36" s="625"/>
      <c r="DT36" s="625"/>
      <c r="DU36" s="625"/>
      <c r="DV36" s="626"/>
      <c r="DW36" s="629">
        <v>12.3</v>
      </c>
      <c r="DX36" s="654"/>
      <c r="DY36" s="654"/>
      <c r="DZ36" s="654"/>
      <c r="EA36" s="654"/>
      <c r="EB36" s="654"/>
      <c r="EC36" s="655"/>
    </row>
    <row r="37" spans="2:133" ht="11.25" customHeight="1" x14ac:dyDescent="0.15">
      <c r="B37" s="621" t="s">
        <v>318</v>
      </c>
      <c r="C37" s="622"/>
      <c r="D37" s="622"/>
      <c r="E37" s="622"/>
      <c r="F37" s="622"/>
      <c r="G37" s="622"/>
      <c r="H37" s="622"/>
      <c r="I37" s="622"/>
      <c r="J37" s="622"/>
      <c r="K37" s="622"/>
      <c r="L37" s="622"/>
      <c r="M37" s="622"/>
      <c r="N37" s="622"/>
      <c r="O37" s="622"/>
      <c r="P37" s="622"/>
      <c r="Q37" s="623"/>
      <c r="R37" s="624">
        <v>1504418</v>
      </c>
      <c r="S37" s="625"/>
      <c r="T37" s="625"/>
      <c r="U37" s="625"/>
      <c r="V37" s="625"/>
      <c r="W37" s="625"/>
      <c r="X37" s="625"/>
      <c r="Y37" s="626"/>
      <c r="Z37" s="627">
        <v>1.9</v>
      </c>
      <c r="AA37" s="627"/>
      <c r="AB37" s="627"/>
      <c r="AC37" s="627"/>
      <c r="AD37" s="628">
        <v>8448</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3043101</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303298</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2475836</v>
      </c>
      <c r="CS37" s="656"/>
      <c r="CT37" s="656"/>
      <c r="CU37" s="656"/>
      <c r="CV37" s="656"/>
      <c r="CW37" s="656"/>
      <c r="CX37" s="656"/>
      <c r="CY37" s="657"/>
      <c r="CZ37" s="629">
        <v>3.3</v>
      </c>
      <c r="DA37" s="654"/>
      <c r="DB37" s="654"/>
      <c r="DC37" s="658"/>
      <c r="DD37" s="633">
        <v>2458342</v>
      </c>
      <c r="DE37" s="656"/>
      <c r="DF37" s="656"/>
      <c r="DG37" s="656"/>
      <c r="DH37" s="656"/>
      <c r="DI37" s="656"/>
      <c r="DJ37" s="656"/>
      <c r="DK37" s="657"/>
      <c r="DL37" s="633">
        <v>2425272</v>
      </c>
      <c r="DM37" s="656"/>
      <c r="DN37" s="656"/>
      <c r="DO37" s="656"/>
      <c r="DP37" s="656"/>
      <c r="DQ37" s="656"/>
      <c r="DR37" s="656"/>
      <c r="DS37" s="656"/>
      <c r="DT37" s="656"/>
      <c r="DU37" s="656"/>
      <c r="DV37" s="657"/>
      <c r="DW37" s="629">
        <v>5.6</v>
      </c>
      <c r="DX37" s="654"/>
      <c r="DY37" s="654"/>
      <c r="DZ37" s="654"/>
      <c r="EA37" s="654"/>
      <c r="EB37" s="654"/>
      <c r="EC37" s="655"/>
    </row>
    <row r="38" spans="2:133" ht="11.25" customHeight="1" x14ac:dyDescent="0.15">
      <c r="B38" s="621" t="s">
        <v>322</v>
      </c>
      <c r="C38" s="622"/>
      <c r="D38" s="622"/>
      <c r="E38" s="622"/>
      <c r="F38" s="622"/>
      <c r="G38" s="622"/>
      <c r="H38" s="622"/>
      <c r="I38" s="622"/>
      <c r="J38" s="622"/>
      <c r="K38" s="622"/>
      <c r="L38" s="622"/>
      <c r="M38" s="622"/>
      <c r="N38" s="622"/>
      <c r="O38" s="622"/>
      <c r="P38" s="622"/>
      <c r="Q38" s="623"/>
      <c r="R38" s="624">
        <v>2923019</v>
      </c>
      <c r="S38" s="625"/>
      <c r="T38" s="625"/>
      <c r="U38" s="625"/>
      <c r="V38" s="625"/>
      <c r="W38" s="625"/>
      <c r="X38" s="625"/>
      <c r="Y38" s="626"/>
      <c r="Z38" s="627">
        <v>3.7</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910405</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19141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6748674</v>
      </c>
      <c r="CS38" s="625"/>
      <c r="CT38" s="625"/>
      <c r="CU38" s="625"/>
      <c r="CV38" s="625"/>
      <c r="CW38" s="625"/>
      <c r="CX38" s="625"/>
      <c r="CY38" s="626"/>
      <c r="CZ38" s="629">
        <v>9.1</v>
      </c>
      <c r="DA38" s="654"/>
      <c r="DB38" s="654"/>
      <c r="DC38" s="658"/>
      <c r="DD38" s="633">
        <v>5611133</v>
      </c>
      <c r="DE38" s="625"/>
      <c r="DF38" s="625"/>
      <c r="DG38" s="625"/>
      <c r="DH38" s="625"/>
      <c r="DI38" s="625"/>
      <c r="DJ38" s="625"/>
      <c r="DK38" s="626"/>
      <c r="DL38" s="633">
        <v>5223397</v>
      </c>
      <c r="DM38" s="625"/>
      <c r="DN38" s="625"/>
      <c r="DO38" s="625"/>
      <c r="DP38" s="625"/>
      <c r="DQ38" s="625"/>
      <c r="DR38" s="625"/>
      <c r="DS38" s="625"/>
      <c r="DT38" s="625"/>
      <c r="DU38" s="625"/>
      <c r="DV38" s="626"/>
      <c r="DW38" s="629">
        <v>12</v>
      </c>
      <c r="DX38" s="654"/>
      <c r="DY38" s="654"/>
      <c r="DZ38" s="654"/>
      <c r="EA38" s="654"/>
      <c r="EB38" s="654"/>
      <c r="EC38" s="655"/>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v>85637</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27856</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3125656</v>
      </c>
      <c r="CS39" s="656"/>
      <c r="CT39" s="656"/>
      <c r="CU39" s="656"/>
      <c r="CV39" s="656"/>
      <c r="CW39" s="656"/>
      <c r="CX39" s="656"/>
      <c r="CY39" s="657"/>
      <c r="CZ39" s="629">
        <v>4.2</v>
      </c>
      <c r="DA39" s="654"/>
      <c r="DB39" s="654"/>
      <c r="DC39" s="658"/>
      <c r="DD39" s="633">
        <v>1241296</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15">
      <c r="B40" s="621" t="s">
        <v>330</v>
      </c>
      <c r="C40" s="622"/>
      <c r="D40" s="622"/>
      <c r="E40" s="622"/>
      <c r="F40" s="622"/>
      <c r="G40" s="622"/>
      <c r="H40" s="622"/>
      <c r="I40" s="622"/>
      <c r="J40" s="622"/>
      <c r="K40" s="622"/>
      <c r="L40" s="622"/>
      <c r="M40" s="622"/>
      <c r="N40" s="622"/>
      <c r="O40" s="622"/>
      <c r="P40" s="622"/>
      <c r="Q40" s="623"/>
      <c r="R40" s="624">
        <v>158319</v>
      </c>
      <c r="S40" s="625"/>
      <c r="T40" s="625"/>
      <c r="U40" s="625"/>
      <c r="V40" s="625"/>
      <c r="W40" s="625"/>
      <c r="X40" s="625"/>
      <c r="Y40" s="626"/>
      <c r="Z40" s="627">
        <v>0.2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11"/>
      <c r="BM40" s="622" t="s">
        <v>333</v>
      </c>
      <c r="BN40" s="622"/>
      <c r="BO40" s="622"/>
      <c r="BP40" s="622"/>
      <c r="BQ40" s="622"/>
      <c r="BR40" s="622"/>
      <c r="BS40" s="622"/>
      <c r="BT40" s="622"/>
      <c r="BU40" s="623"/>
      <c r="BV40" s="624">
        <v>100</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254532</v>
      </c>
      <c r="CS40" s="625"/>
      <c r="CT40" s="625"/>
      <c r="CU40" s="625"/>
      <c r="CV40" s="625"/>
      <c r="CW40" s="625"/>
      <c r="CX40" s="625"/>
      <c r="CY40" s="626"/>
      <c r="CZ40" s="629">
        <v>0.3</v>
      </c>
      <c r="DA40" s="654"/>
      <c r="DB40" s="654"/>
      <c r="DC40" s="658"/>
      <c r="DD40" s="633">
        <v>246532</v>
      </c>
      <c r="DE40" s="625"/>
      <c r="DF40" s="625"/>
      <c r="DG40" s="625"/>
      <c r="DH40" s="625"/>
      <c r="DI40" s="625"/>
      <c r="DJ40" s="625"/>
      <c r="DK40" s="626"/>
      <c r="DL40" s="633">
        <v>63801</v>
      </c>
      <c r="DM40" s="625"/>
      <c r="DN40" s="625"/>
      <c r="DO40" s="625"/>
      <c r="DP40" s="625"/>
      <c r="DQ40" s="625"/>
      <c r="DR40" s="625"/>
      <c r="DS40" s="625"/>
      <c r="DT40" s="625"/>
      <c r="DU40" s="625"/>
      <c r="DV40" s="626"/>
      <c r="DW40" s="629">
        <v>0.1</v>
      </c>
      <c r="DX40" s="654"/>
      <c r="DY40" s="654"/>
      <c r="DZ40" s="654"/>
      <c r="EA40" s="654"/>
      <c r="EB40" s="654"/>
      <c r="EC40" s="655"/>
    </row>
    <row r="41" spans="2:133" ht="11.25" customHeight="1" x14ac:dyDescent="0.15">
      <c r="B41" s="645" t="s">
        <v>335</v>
      </c>
      <c r="C41" s="646"/>
      <c r="D41" s="646"/>
      <c r="E41" s="646"/>
      <c r="F41" s="646"/>
      <c r="G41" s="646"/>
      <c r="H41" s="646"/>
      <c r="I41" s="646"/>
      <c r="J41" s="646"/>
      <c r="K41" s="646"/>
      <c r="L41" s="646"/>
      <c r="M41" s="646"/>
      <c r="N41" s="646"/>
      <c r="O41" s="646"/>
      <c r="P41" s="646"/>
      <c r="Q41" s="647"/>
      <c r="R41" s="696">
        <v>78002646</v>
      </c>
      <c r="S41" s="697"/>
      <c r="T41" s="697"/>
      <c r="U41" s="697"/>
      <c r="V41" s="697"/>
      <c r="W41" s="697"/>
      <c r="X41" s="697"/>
      <c r="Y41" s="701"/>
      <c r="Z41" s="702">
        <v>100</v>
      </c>
      <c r="AA41" s="702"/>
      <c r="AB41" s="702"/>
      <c r="AC41" s="702"/>
      <c r="AD41" s="703">
        <v>43466596</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1292357</v>
      </c>
      <c r="BA41" s="625"/>
      <c r="BB41" s="625"/>
      <c r="BC41" s="625"/>
      <c r="BD41" s="656"/>
      <c r="BE41" s="656"/>
      <c r="BF41" s="679"/>
      <c r="BG41" s="672"/>
      <c r="BH41" s="673"/>
      <c r="BI41" s="673"/>
      <c r="BJ41" s="673"/>
      <c r="BK41" s="673"/>
      <c r="BL41" s="211"/>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5456317</v>
      </c>
      <c r="BA42" s="697"/>
      <c r="BB42" s="697"/>
      <c r="BC42" s="697"/>
      <c r="BD42" s="683"/>
      <c r="BE42" s="683"/>
      <c r="BF42" s="685"/>
      <c r="BG42" s="674"/>
      <c r="BH42" s="675"/>
      <c r="BI42" s="675"/>
      <c r="BJ42" s="675"/>
      <c r="BK42" s="675"/>
      <c r="BL42" s="212"/>
      <c r="BM42" s="646" t="s">
        <v>340</v>
      </c>
      <c r="BN42" s="646"/>
      <c r="BO42" s="646"/>
      <c r="BP42" s="646"/>
      <c r="BQ42" s="646"/>
      <c r="BR42" s="646"/>
      <c r="BS42" s="646"/>
      <c r="BT42" s="646"/>
      <c r="BU42" s="647"/>
      <c r="BV42" s="696">
        <v>391</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5417774</v>
      </c>
      <c r="CS42" s="656"/>
      <c r="CT42" s="656"/>
      <c r="CU42" s="656"/>
      <c r="CV42" s="656"/>
      <c r="CW42" s="656"/>
      <c r="CX42" s="656"/>
      <c r="CY42" s="657"/>
      <c r="CZ42" s="629">
        <v>7.3</v>
      </c>
      <c r="DA42" s="654"/>
      <c r="DB42" s="654"/>
      <c r="DC42" s="658"/>
      <c r="DD42" s="633">
        <v>1430096</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02" t="s">
        <v>342</v>
      </c>
      <c r="CD43" s="621" t="s">
        <v>343</v>
      </c>
      <c r="CE43" s="622"/>
      <c r="CF43" s="622"/>
      <c r="CG43" s="622"/>
      <c r="CH43" s="622"/>
      <c r="CI43" s="622"/>
      <c r="CJ43" s="622"/>
      <c r="CK43" s="622"/>
      <c r="CL43" s="622"/>
      <c r="CM43" s="622"/>
      <c r="CN43" s="622"/>
      <c r="CO43" s="622"/>
      <c r="CP43" s="622"/>
      <c r="CQ43" s="623"/>
      <c r="CR43" s="624">
        <v>98210</v>
      </c>
      <c r="CS43" s="656"/>
      <c r="CT43" s="656"/>
      <c r="CU43" s="656"/>
      <c r="CV43" s="656"/>
      <c r="CW43" s="656"/>
      <c r="CX43" s="656"/>
      <c r="CY43" s="657"/>
      <c r="CZ43" s="629">
        <v>0.1</v>
      </c>
      <c r="DA43" s="654"/>
      <c r="DB43" s="654"/>
      <c r="DC43" s="658"/>
      <c r="DD43" s="633">
        <v>98210</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5199481</v>
      </c>
      <c r="CS44" s="625"/>
      <c r="CT44" s="625"/>
      <c r="CU44" s="625"/>
      <c r="CV44" s="625"/>
      <c r="CW44" s="625"/>
      <c r="CX44" s="625"/>
      <c r="CY44" s="626"/>
      <c r="CZ44" s="629">
        <v>7</v>
      </c>
      <c r="DA44" s="630"/>
      <c r="DB44" s="630"/>
      <c r="DC44" s="636"/>
      <c r="DD44" s="633">
        <v>1320769</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1495191</v>
      </c>
      <c r="CS45" s="656"/>
      <c r="CT45" s="656"/>
      <c r="CU45" s="656"/>
      <c r="CV45" s="656"/>
      <c r="CW45" s="656"/>
      <c r="CX45" s="656"/>
      <c r="CY45" s="657"/>
      <c r="CZ45" s="629">
        <v>2</v>
      </c>
      <c r="DA45" s="654"/>
      <c r="DB45" s="654"/>
      <c r="DC45" s="658"/>
      <c r="DD45" s="633">
        <v>108305</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13"/>
      <c r="CD46" s="662"/>
      <c r="CE46" s="663"/>
      <c r="CF46" s="621" t="s">
        <v>348</v>
      </c>
      <c r="CG46" s="622"/>
      <c r="CH46" s="622"/>
      <c r="CI46" s="622"/>
      <c r="CJ46" s="622"/>
      <c r="CK46" s="622"/>
      <c r="CL46" s="622"/>
      <c r="CM46" s="622"/>
      <c r="CN46" s="622"/>
      <c r="CO46" s="622"/>
      <c r="CP46" s="622"/>
      <c r="CQ46" s="623"/>
      <c r="CR46" s="624">
        <v>3574543</v>
      </c>
      <c r="CS46" s="625"/>
      <c r="CT46" s="625"/>
      <c r="CU46" s="625"/>
      <c r="CV46" s="625"/>
      <c r="CW46" s="625"/>
      <c r="CX46" s="625"/>
      <c r="CY46" s="626"/>
      <c r="CZ46" s="629">
        <v>4.8</v>
      </c>
      <c r="DA46" s="630"/>
      <c r="DB46" s="630"/>
      <c r="DC46" s="636"/>
      <c r="DD46" s="633">
        <v>1185913</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13"/>
      <c r="CD47" s="662"/>
      <c r="CE47" s="663"/>
      <c r="CF47" s="621" t="s">
        <v>349</v>
      </c>
      <c r="CG47" s="622"/>
      <c r="CH47" s="622"/>
      <c r="CI47" s="622"/>
      <c r="CJ47" s="622"/>
      <c r="CK47" s="622"/>
      <c r="CL47" s="622"/>
      <c r="CM47" s="622"/>
      <c r="CN47" s="622"/>
      <c r="CO47" s="622"/>
      <c r="CP47" s="622"/>
      <c r="CQ47" s="623"/>
      <c r="CR47" s="624">
        <v>218293</v>
      </c>
      <c r="CS47" s="656"/>
      <c r="CT47" s="656"/>
      <c r="CU47" s="656"/>
      <c r="CV47" s="656"/>
      <c r="CW47" s="656"/>
      <c r="CX47" s="656"/>
      <c r="CY47" s="657"/>
      <c r="CZ47" s="629">
        <v>0.3</v>
      </c>
      <c r="DA47" s="654"/>
      <c r="DB47" s="654"/>
      <c r="DC47" s="658"/>
      <c r="DD47" s="633">
        <v>109327</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13"/>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13"/>
      <c r="CD49" s="645" t="s">
        <v>351</v>
      </c>
      <c r="CE49" s="646"/>
      <c r="CF49" s="646"/>
      <c r="CG49" s="646"/>
      <c r="CH49" s="646"/>
      <c r="CI49" s="646"/>
      <c r="CJ49" s="646"/>
      <c r="CK49" s="646"/>
      <c r="CL49" s="646"/>
      <c r="CM49" s="646"/>
      <c r="CN49" s="646"/>
      <c r="CO49" s="646"/>
      <c r="CP49" s="646"/>
      <c r="CQ49" s="647"/>
      <c r="CR49" s="696">
        <v>74480485</v>
      </c>
      <c r="CS49" s="683"/>
      <c r="CT49" s="683"/>
      <c r="CU49" s="683"/>
      <c r="CV49" s="683"/>
      <c r="CW49" s="683"/>
      <c r="CX49" s="683"/>
      <c r="CY49" s="712"/>
      <c r="CZ49" s="704">
        <v>100</v>
      </c>
      <c r="DA49" s="713"/>
      <c r="DB49" s="713"/>
      <c r="DC49" s="714"/>
      <c r="DD49" s="715">
        <v>49049787</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AmlwZvfqyNG+RkB/wkX41Q+3MAR50yGS6Nmn9B4FeeTA7OkLuzFKjZn5Ii2C1c8SHBx4slgAaCRnPgHU42oR5w==" saltValue="ny7KDeS95ipO6dC/u2Qm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23" sqref="Q23:U2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3" t="s">
        <v>353</v>
      </c>
      <c r="DK2" s="724"/>
      <c r="DL2" s="724"/>
      <c r="DM2" s="724"/>
      <c r="DN2" s="724"/>
      <c r="DO2" s="725"/>
      <c r="DP2" s="216"/>
      <c r="DQ2" s="723" t="s">
        <v>354</v>
      </c>
      <c r="DR2" s="724"/>
      <c r="DS2" s="724"/>
      <c r="DT2" s="724"/>
      <c r="DU2" s="724"/>
      <c r="DV2" s="724"/>
      <c r="DW2" s="724"/>
      <c r="DX2" s="724"/>
      <c r="DY2" s="724"/>
      <c r="DZ2" s="72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0"/>
      <c r="BA4" s="220"/>
      <c r="BB4" s="220"/>
      <c r="BC4" s="220"/>
      <c r="BD4" s="220"/>
      <c r="BE4" s="221"/>
      <c r="BF4" s="221"/>
      <c r="BG4" s="221"/>
      <c r="BH4" s="221"/>
      <c r="BI4" s="221"/>
      <c r="BJ4" s="221"/>
      <c r="BK4" s="221"/>
      <c r="BL4" s="221"/>
      <c r="BM4" s="221"/>
      <c r="BN4" s="221"/>
      <c r="BO4" s="221"/>
      <c r="BP4" s="221"/>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2"/>
    </row>
    <row r="5" spans="1:131" s="223"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20"/>
      <c r="BA5" s="220"/>
      <c r="BB5" s="220"/>
      <c r="BC5" s="220"/>
      <c r="BD5" s="220"/>
      <c r="BE5" s="221"/>
      <c r="BF5" s="221"/>
      <c r="BG5" s="221"/>
      <c r="BH5" s="221"/>
      <c r="BI5" s="221"/>
      <c r="BJ5" s="221"/>
      <c r="BK5" s="221"/>
      <c r="BL5" s="221"/>
      <c r="BM5" s="221"/>
      <c r="BN5" s="221"/>
      <c r="BO5" s="221"/>
      <c r="BP5" s="221"/>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22"/>
    </row>
    <row r="6" spans="1:131" s="223"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20"/>
      <c r="BA6" s="220"/>
      <c r="BB6" s="220"/>
      <c r="BC6" s="220"/>
      <c r="BD6" s="220"/>
      <c r="BE6" s="221"/>
      <c r="BF6" s="221"/>
      <c r="BG6" s="221"/>
      <c r="BH6" s="221"/>
      <c r="BI6" s="221"/>
      <c r="BJ6" s="221"/>
      <c r="BK6" s="221"/>
      <c r="BL6" s="221"/>
      <c r="BM6" s="221"/>
      <c r="BN6" s="221"/>
      <c r="BO6" s="221"/>
      <c r="BP6" s="221"/>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22"/>
    </row>
    <row r="7" spans="1:131" s="223" customFormat="1" ht="26.25" customHeight="1" thickTop="1" x14ac:dyDescent="0.15">
      <c r="A7" s="224">
        <v>1</v>
      </c>
      <c r="B7" s="750" t="s">
        <v>374</v>
      </c>
      <c r="C7" s="751"/>
      <c r="D7" s="751"/>
      <c r="E7" s="751"/>
      <c r="F7" s="751"/>
      <c r="G7" s="751"/>
      <c r="H7" s="751"/>
      <c r="I7" s="751"/>
      <c r="J7" s="751"/>
      <c r="K7" s="751"/>
      <c r="L7" s="751"/>
      <c r="M7" s="751"/>
      <c r="N7" s="751"/>
      <c r="O7" s="751"/>
      <c r="P7" s="752"/>
      <c r="Q7" s="753">
        <v>78004</v>
      </c>
      <c r="R7" s="754"/>
      <c r="S7" s="754"/>
      <c r="T7" s="754"/>
      <c r="U7" s="754"/>
      <c r="V7" s="754">
        <v>74482</v>
      </c>
      <c r="W7" s="754"/>
      <c r="X7" s="754"/>
      <c r="Y7" s="754"/>
      <c r="Z7" s="754"/>
      <c r="AA7" s="754">
        <v>3522</v>
      </c>
      <c r="AB7" s="754"/>
      <c r="AC7" s="754"/>
      <c r="AD7" s="754"/>
      <c r="AE7" s="755"/>
      <c r="AF7" s="756">
        <v>3223</v>
      </c>
      <c r="AG7" s="757"/>
      <c r="AH7" s="757"/>
      <c r="AI7" s="757"/>
      <c r="AJ7" s="758"/>
      <c r="AK7" s="759">
        <v>1832</v>
      </c>
      <c r="AL7" s="760"/>
      <c r="AM7" s="760"/>
      <c r="AN7" s="760"/>
      <c r="AO7" s="760"/>
      <c r="AP7" s="760">
        <v>42933</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t="s">
        <v>548</v>
      </c>
      <c r="BT7" s="748"/>
      <c r="BU7" s="748"/>
      <c r="BV7" s="748"/>
      <c r="BW7" s="748"/>
      <c r="BX7" s="748"/>
      <c r="BY7" s="748"/>
      <c r="BZ7" s="748"/>
      <c r="CA7" s="748"/>
      <c r="CB7" s="748"/>
      <c r="CC7" s="748"/>
      <c r="CD7" s="748"/>
      <c r="CE7" s="748"/>
      <c r="CF7" s="748"/>
      <c r="CG7" s="763"/>
      <c r="CH7" s="744">
        <v>3</v>
      </c>
      <c r="CI7" s="745"/>
      <c r="CJ7" s="745"/>
      <c r="CK7" s="745"/>
      <c r="CL7" s="746"/>
      <c r="CM7" s="744">
        <v>410</v>
      </c>
      <c r="CN7" s="745"/>
      <c r="CO7" s="745"/>
      <c r="CP7" s="745"/>
      <c r="CQ7" s="746"/>
      <c r="CR7" s="744">
        <v>280</v>
      </c>
      <c r="CS7" s="745"/>
      <c r="CT7" s="745"/>
      <c r="CU7" s="745"/>
      <c r="CV7" s="746"/>
      <c r="CW7" s="744">
        <v>27</v>
      </c>
      <c r="CX7" s="745"/>
      <c r="CY7" s="745"/>
      <c r="CZ7" s="745"/>
      <c r="DA7" s="746"/>
      <c r="DB7" s="744" t="s">
        <v>547</v>
      </c>
      <c r="DC7" s="745"/>
      <c r="DD7" s="745"/>
      <c r="DE7" s="745"/>
      <c r="DF7" s="746"/>
      <c r="DG7" s="744" t="s">
        <v>547</v>
      </c>
      <c r="DH7" s="745"/>
      <c r="DI7" s="745"/>
      <c r="DJ7" s="745"/>
      <c r="DK7" s="746"/>
      <c r="DL7" s="744" t="s">
        <v>547</v>
      </c>
      <c r="DM7" s="745"/>
      <c r="DN7" s="745"/>
      <c r="DO7" s="745"/>
      <c r="DP7" s="746"/>
      <c r="DQ7" s="744" t="s">
        <v>547</v>
      </c>
      <c r="DR7" s="745"/>
      <c r="DS7" s="745"/>
      <c r="DT7" s="745"/>
      <c r="DU7" s="746"/>
      <c r="DV7" s="747"/>
      <c r="DW7" s="748"/>
      <c r="DX7" s="748"/>
      <c r="DY7" s="748"/>
      <c r="DZ7" s="749"/>
      <c r="EA7" s="222"/>
    </row>
    <row r="8" spans="1:131" s="223" customFormat="1" ht="26.25" customHeight="1" x14ac:dyDescent="0.15">
      <c r="A8" s="226">
        <v>2</v>
      </c>
      <c r="B8" s="781" t="s">
        <v>375</v>
      </c>
      <c r="C8" s="782"/>
      <c r="D8" s="782"/>
      <c r="E8" s="782"/>
      <c r="F8" s="782"/>
      <c r="G8" s="782"/>
      <c r="H8" s="782"/>
      <c r="I8" s="782"/>
      <c r="J8" s="782"/>
      <c r="K8" s="782"/>
      <c r="L8" s="782"/>
      <c r="M8" s="782"/>
      <c r="N8" s="782"/>
      <c r="O8" s="782"/>
      <c r="P8" s="783"/>
      <c r="Q8" s="784">
        <v>4</v>
      </c>
      <c r="R8" s="785"/>
      <c r="S8" s="785"/>
      <c r="T8" s="785"/>
      <c r="U8" s="785"/>
      <c r="V8" s="785">
        <v>3</v>
      </c>
      <c r="W8" s="785"/>
      <c r="X8" s="785"/>
      <c r="Y8" s="785"/>
      <c r="Z8" s="785"/>
      <c r="AA8" s="785" t="s">
        <v>547</v>
      </c>
      <c r="AB8" s="785"/>
      <c r="AC8" s="785"/>
      <c r="AD8" s="785"/>
      <c r="AE8" s="786"/>
      <c r="AF8" s="787" t="s">
        <v>547</v>
      </c>
      <c r="AG8" s="788"/>
      <c r="AH8" s="788"/>
      <c r="AI8" s="788"/>
      <c r="AJ8" s="789"/>
      <c r="AK8" s="770" t="s">
        <v>547</v>
      </c>
      <c r="AL8" s="771"/>
      <c r="AM8" s="771"/>
      <c r="AN8" s="771"/>
      <c r="AO8" s="771"/>
      <c r="AP8" s="771" t="s">
        <v>547</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t="s">
        <v>549</v>
      </c>
      <c r="BT8" s="775"/>
      <c r="BU8" s="775"/>
      <c r="BV8" s="775"/>
      <c r="BW8" s="775"/>
      <c r="BX8" s="775"/>
      <c r="BY8" s="775"/>
      <c r="BZ8" s="775"/>
      <c r="CA8" s="775"/>
      <c r="CB8" s="775"/>
      <c r="CC8" s="775"/>
      <c r="CD8" s="775"/>
      <c r="CE8" s="775"/>
      <c r="CF8" s="775"/>
      <c r="CG8" s="776"/>
      <c r="CH8" s="777">
        <v>-642</v>
      </c>
      <c r="CI8" s="778"/>
      <c r="CJ8" s="778"/>
      <c r="CK8" s="778"/>
      <c r="CL8" s="779"/>
      <c r="CM8" s="777">
        <v>64</v>
      </c>
      <c r="CN8" s="778"/>
      <c r="CO8" s="778"/>
      <c r="CP8" s="778"/>
      <c r="CQ8" s="779"/>
      <c r="CR8" s="777">
        <v>30</v>
      </c>
      <c r="CS8" s="778"/>
      <c r="CT8" s="778"/>
      <c r="CU8" s="778"/>
      <c r="CV8" s="779"/>
      <c r="CW8" s="777">
        <v>29</v>
      </c>
      <c r="CX8" s="778"/>
      <c r="CY8" s="778"/>
      <c r="CZ8" s="778"/>
      <c r="DA8" s="779"/>
      <c r="DB8" s="777" t="s">
        <v>547</v>
      </c>
      <c r="DC8" s="778"/>
      <c r="DD8" s="778"/>
      <c r="DE8" s="778"/>
      <c r="DF8" s="779"/>
      <c r="DG8" s="777" t="s">
        <v>547</v>
      </c>
      <c r="DH8" s="778"/>
      <c r="DI8" s="778"/>
      <c r="DJ8" s="778"/>
      <c r="DK8" s="779"/>
      <c r="DL8" s="777" t="s">
        <v>547</v>
      </c>
      <c r="DM8" s="778"/>
      <c r="DN8" s="778"/>
      <c r="DO8" s="778"/>
      <c r="DP8" s="779"/>
      <c r="DQ8" s="777" t="s">
        <v>547</v>
      </c>
      <c r="DR8" s="778"/>
      <c r="DS8" s="778"/>
      <c r="DT8" s="778"/>
      <c r="DU8" s="779"/>
      <c r="DV8" s="774"/>
      <c r="DW8" s="775"/>
      <c r="DX8" s="775"/>
      <c r="DY8" s="775"/>
      <c r="DZ8" s="780"/>
      <c r="EA8" s="222"/>
    </row>
    <row r="9" spans="1:131" s="223" customFormat="1" ht="26.25" customHeight="1" x14ac:dyDescent="0.15">
      <c r="A9" s="226">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t="s">
        <v>550</v>
      </c>
      <c r="BT9" s="775"/>
      <c r="BU9" s="775"/>
      <c r="BV9" s="775"/>
      <c r="BW9" s="775"/>
      <c r="BX9" s="775"/>
      <c r="BY9" s="775"/>
      <c r="BZ9" s="775"/>
      <c r="CA9" s="775"/>
      <c r="CB9" s="775"/>
      <c r="CC9" s="775"/>
      <c r="CD9" s="775"/>
      <c r="CE9" s="775"/>
      <c r="CF9" s="775"/>
      <c r="CG9" s="776"/>
      <c r="CH9" s="777">
        <v>-2</v>
      </c>
      <c r="CI9" s="778"/>
      <c r="CJ9" s="778"/>
      <c r="CK9" s="778"/>
      <c r="CL9" s="779"/>
      <c r="CM9" s="777">
        <v>147</v>
      </c>
      <c r="CN9" s="778"/>
      <c r="CO9" s="778"/>
      <c r="CP9" s="778"/>
      <c r="CQ9" s="779"/>
      <c r="CR9" s="777">
        <v>5</v>
      </c>
      <c r="CS9" s="778"/>
      <c r="CT9" s="778"/>
      <c r="CU9" s="778"/>
      <c r="CV9" s="779"/>
      <c r="CW9" s="777" t="s">
        <v>547</v>
      </c>
      <c r="CX9" s="778"/>
      <c r="CY9" s="778"/>
      <c r="CZ9" s="778"/>
      <c r="DA9" s="779"/>
      <c r="DB9" s="777">
        <v>981</v>
      </c>
      <c r="DC9" s="778"/>
      <c r="DD9" s="778"/>
      <c r="DE9" s="778"/>
      <c r="DF9" s="779"/>
      <c r="DG9" s="777" t="s">
        <v>547</v>
      </c>
      <c r="DH9" s="778"/>
      <c r="DI9" s="778"/>
      <c r="DJ9" s="778"/>
      <c r="DK9" s="779"/>
      <c r="DL9" s="777" t="s">
        <v>547</v>
      </c>
      <c r="DM9" s="778"/>
      <c r="DN9" s="778"/>
      <c r="DO9" s="778"/>
      <c r="DP9" s="779"/>
      <c r="DQ9" s="777" t="s">
        <v>547</v>
      </c>
      <c r="DR9" s="778"/>
      <c r="DS9" s="778"/>
      <c r="DT9" s="778"/>
      <c r="DU9" s="779"/>
      <c r="DV9" s="774"/>
      <c r="DW9" s="775"/>
      <c r="DX9" s="775"/>
      <c r="DY9" s="775"/>
      <c r="DZ9" s="780"/>
      <c r="EA9" s="222"/>
    </row>
    <row r="10" spans="1:131" s="223" customFormat="1" ht="26.25" customHeight="1" x14ac:dyDescent="0.15">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t="s">
        <v>551</v>
      </c>
      <c r="BT10" s="775"/>
      <c r="BU10" s="775"/>
      <c r="BV10" s="775"/>
      <c r="BW10" s="775"/>
      <c r="BX10" s="775"/>
      <c r="BY10" s="775"/>
      <c r="BZ10" s="775"/>
      <c r="CA10" s="775"/>
      <c r="CB10" s="775"/>
      <c r="CC10" s="775"/>
      <c r="CD10" s="775"/>
      <c r="CE10" s="775"/>
      <c r="CF10" s="775"/>
      <c r="CG10" s="776"/>
      <c r="CH10" s="777">
        <v>1</v>
      </c>
      <c r="CI10" s="778"/>
      <c r="CJ10" s="778"/>
      <c r="CK10" s="778"/>
      <c r="CL10" s="779"/>
      <c r="CM10" s="777">
        <v>30</v>
      </c>
      <c r="CN10" s="778"/>
      <c r="CO10" s="778"/>
      <c r="CP10" s="778"/>
      <c r="CQ10" s="779"/>
      <c r="CR10" s="777">
        <v>15</v>
      </c>
      <c r="CS10" s="778"/>
      <c r="CT10" s="778"/>
      <c r="CU10" s="778"/>
      <c r="CV10" s="779"/>
      <c r="CW10" s="777" t="s">
        <v>547</v>
      </c>
      <c r="CX10" s="778"/>
      <c r="CY10" s="778"/>
      <c r="CZ10" s="778"/>
      <c r="DA10" s="779"/>
      <c r="DB10" s="777" t="s">
        <v>547</v>
      </c>
      <c r="DC10" s="778"/>
      <c r="DD10" s="778"/>
      <c r="DE10" s="778"/>
      <c r="DF10" s="779"/>
      <c r="DG10" s="777" t="s">
        <v>547</v>
      </c>
      <c r="DH10" s="778"/>
      <c r="DI10" s="778"/>
      <c r="DJ10" s="778"/>
      <c r="DK10" s="779"/>
      <c r="DL10" s="777" t="s">
        <v>547</v>
      </c>
      <c r="DM10" s="778"/>
      <c r="DN10" s="778"/>
      <c r="DO10" s="778"/>
      <c r="DP10" s="779"/>
      <c r="DQ10" s="777" t="s">
        <v>547</v>
      </c>
      <c r="DR10" s="778"/>
      <c r="DS10" s="778"/>
      <c r="DT10" s="778"/>
      <c r="DU10" s="779"/>
      <c r="DV10" s="774"/>
      <c r="DW10" s="775"/>
      <c r="DX10" s="775"/>
      <c r="DY10" s="775"/>
      <c r="DZ10" s="780"/>
      <c r="EA10" s="222"/>
    </row>
    <row r="11" spans="1:131" s="223" customFormat="1" ht="26.25" customHeight="1" x14ac:dyDescent="0.15">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t="s">
        <v>552</v>
      </c>
      <c r="BT11" s="775"/>
      <c r="BU11" s="775"/>
      <c r="BV11" s="775"/>
      <c r="BW11" s="775"/>
      <c r="BX11" s="775"/>
      <c r="BY11" s="775"/>
      <c r="BZ11" s="775"/>
      <c r="CA11" s="775"/>
      <c r="CB11" s="775"/>
      <c r="CC11" s="775"/>
      <c r="CD11" s="775"/>
      <c r="CE11" s="775"/>
      <c r="CF11" s="775"/>
      <c r="CG11" s="776"/>
      <c r="CH11" s="777">
        <v>-5</v>
      </c>
      <c r="CI11" s="778"/>
      <c r="CJ11" s="778"/>
      <c r="CK11" s="778"/>
      <c r="CL11" s="779"/>
      <c r="CM11" s="777">
        <v>46</v>
      </c>
      <c r="CN11" s="778"/>
      <c r="CO11" s="778"/>
      <c r="CP11" s="778"/>
      <c r="CQ11" s="779"/>
      <c r="CR11" s="777">
        <v>5</v>
      </c>
      <c r="CS11" s="778"/>
      <c r="CT11" s="778"/>
      <c r="CU11" s="778"/>
      <c r="CV11" s="779"/>
      <c r="CW11" s="777" t="s">
        <v>547</v>
      </c>
      <c r="CX11" s="778"/>
      <c r="CY11" s="778"/>
      <c r="CZ11" s="778"/>
      <c r="DA11" s="779"/>
      <c r="DB11" s="777" t="s">
        <v>547</v>
      </c>
      <c r="DC11" s="778"/>
      <c r="DD11" s="778"/>
      <c r="DE11" s="778"/>
      <c r="DF11" s="779"/>
      <c r="DG11" s="777" t="s">
        <v>547</v>
      </c>
      <c r="DH11" s="778"/>
      <c r="DI11" s="778"/>
      <c r="DJ11" s="778"/>
      <c r="DK11" s="779"/>
      <c r="DL11" s="777" t="s">
        <v>547</v>
      </c>
      <c r="DM11" s="778"/>
      <c r="DN11" s="778"/>
      <c r="DO11" s="778"/>
      <c r="DP11" s="779"/>
      <c r="DQ11" s="777" t="s">
        <v>547</v>
      </c>
      <c r="DR11" s="778"/>
      <c r="DS11" s="778"/>
      <c r="DT11" s="778"/>
      <c r="DU11" s="779"/>
      <c r="DV11" s="774"/>
      <c r="DW11" s="775"/>
      <c r="DX11" s="775"/>
      <c r="DY11" s="775"/>
      <c r="DZ11" s="780"/>
      <c r="EA11" s="222"/>
    </row>
    <row r="12" spans="1:131" s="223" customFormat="1" ht="26.25" customHeight="1" x14ac:dyDescent="0.15">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15">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15">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15">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15">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15">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15">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15">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15">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15">
      <c r="A22" s="226">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
      <c r="A23" s="228" t="s">
        <v>377</v>
      </c>
      <c r="B23" s="790" t="s">
        <v>378</v>
      </c>
      <c r="C23" s="791"/>
      <c r="D23" s="791"/>
      <c r="E23" s="791"/>
      <c r="F23" s="791"/>
      <c r="G23" s="791"/>
      <c r="H23" s="791"/>
      <c r="I23" s="791"/>
      <c r="J23" s="791"/>
      <c r="K23" s="791"/>
      <c r="L23" s="791"/>
      <c r="M23" s="791"/>
      <c r="N23" s="791"/>
      <c r="O23" s="791"/>
      <c r="P23" s="792"/>
      <c r="Q23" s="793">
        <v>78003</v>
      </c>
      <c r="R23" s="794"/>
      <c r="S23" s="794"/>
      <c r="T23" s="794"/>
      <c r="U23" s="794"/>
      <c r="V23" s="794">
        <v>74480</v>
      </c>
      <c r="W23" s="794"/>
      <c r="X23" s="794"/>
      <c r="Y23" s="794"/>
      <c r="Z23" s="794"/>
      <c r="AA23" s="794">
        <v>3522</v>
      </c>
      <c r="AB23" s="794"/>
      <c r="AC23" s="794"/>
      <c r="AD23" s="794"/>
      <c r="AE23" s="795"/>
      <c r="AF23" s="796">
        <v>3223</v>
      </c>
      <c r="AG23" s="794"/>
      <c r="AH23" s="794"/>
      <c r="AI23" s="794"/>
      <c r="AJ23" s="797"/>
      <c r="AK23" s="798"/>
      <c r="AL23" s="799"/>
      <c r="AM23" s="799"/>
      <c r="AN23" s="799"/>
      <c r="AO23" s="799"/>
      <c r="AP23" s="794"/>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15">
      <c r="A28" s="230">
        <v>1</v>
      </c>
      <c r="B28" s="750" t="s">
        <v>389</v>
      </c>
      <c r="C28" s="751"/>
      <c r="D28" s="751"/>
      <c r="E28" s="751"/>
      <c r="F28" s="751"/>
      <c r="G28" s="751"/>
      <c r="H28" s="751"/>
      <c r="I28" s="751"/>
      <c r="J28" s="751"/>
      <c r="K28" s="751"/>
      <c r="L28" s="751"/>
      <c r="M28" s="751"/>
      <c r="N28" s="751"/>
      <c r="O28" s="751"/>
      <c r="P28" s="752"/>
      <c r="Q28" s="823">
        <v>35689</v>
      </c>
      <c r="R28" s="824"/>
      <c r="S28" s="824"/>
      <c r="T28" s="824"/>
      <c r="U28" s="824"/>
      <c r="V28" s="824">
        <v>33591</v>
      </c>
      <c r="W28" s="824"/>
      <c r="X28" s="824"/>
      <c r="Y28" s="824"/>
      <c r="Z28" s="824"/>
      <c r="AA28" s="824">
        <v>2098</v>
      </c>
      <c r="AB28" s="824"/>
      <c r="AC28" s="824"/>
      <c r="AD28" s="824"/>
      <c r="AE28" s="825"/>
      <c r="AF28" s="826">
        <v>2098</v>
      </c>
      <c r="AG28" s="824"/>
      <c r="AH28" s="824"/>
      <c r="AI28" s="824"/>
      <c r="AJ28" s="827"/>
      <c r="AK28" s="828">
        <v>43</v>
      </c>
      <c r="AL28" s="829"/>
      <c r="AM28" s="829"/>
      <c r="AN28" s="829"/>
      <c r="AO28" s="829"/>
      <c r="AP28" s="829" t="s">
        <v>547</v>
      </c>
      <c r="AQ28" s="829"/>
      <c r="AR28" s="829"/>
      <c r="AS28" s="829"/>
      <c r="AT28" s="829"/>
      <c r="AU28" s="829" t="s">
        <v>547</v>
      </c>
      <c r="AV28" s="829"/>
      <c r="AW28" s="829"/>
      <c r="AX28" s="829"/>
      <c r="AY28" s="829"/>
      <c r="AZ28" s="830" t="s">
        <v>547</v>
      </c>
      <c r="BA28" s="830"/>
      <c r="BB28" s="830"/>
      <c r="BC28" s="830"/>
      <c r="BD28" s="830"/>
      <c r="BE28" s="821"/>
      <c r="BF28" s="821"/>
      <c r="BG28" s="821"/>
      <c r="BH28" s="821"/>
      <c r="BI28" s="822"/>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15">
      <c r="A29" s="230">
        <v>2</v>
      </c>
      <c r="B29" s="781" t="s">
        <v>390</v>
      </c>
      <c r="C29" s="782"/>
      <c r="D29" s="782"/>
      <c r="E29" s="782"/>
      <c r="F29" s="782"/>
      <c r="G29" s="782"/>
      <c r="H29" s="782"/>
      <c r="I29" s="782"/>
      <c r="J29" s="782"/>
      <c r="K29" s="782"/>
      <c r="L29" s="782"/>
      <c r="M29" s="782"/>
      <c r="N29" s="782"/>
      <c r="O29" s="782"/>
      <c r="P29" s="783"/>
      <c r="Q29" s="784">
        <v>16159</v>
      </c>
      <c r="R29" s="785"/>
      <c r="S29" s="785"/>
      <c r="T29" s="785"/>
      <c r="U29" s="785"/>
      <c r="V29" s="785">
        <v>15704</v>
      </c>
      <c r="W29" s="785"/>
      <c r="X29" s="785"/>
      <c r="Y29" s="785"/>
      <c r="Z29" s="785"/>
      <c r="AA29" s="785">
        <v>455</v>
      </c>
      <c r="AB29" s="785"/>
      <c r="AC29" s="785"/>
      <c r="AD29" s="785"/>
      <c r="AE29" s="786"/>
      <c r="AF29" s="787">
        <v>455</v>
      </c>
      <c r="AG29" s="788"/>
      <c r="AH29" s="788"/>
      <c r="AI29" s="788"/>
      <c r="AJ29" s="789"/>
      <c r="AK29" s="835">
        <v>1574</v>
      </c>
      <c r="AL29" s="831"/>
      <c r="AM29" s="831"/>
      <c r="AN29" s="831"/>
      <c r="AO29" s="831"/>
      <c r="AP29" s="831" t="s">
        <v>547</v>
      </c>
      <c r="AQ29" s="831"/>
      <c r="AR29" s="831"/>
      <c r="AS29" s="831"/>
      <c r="AT29" s="831"/>
      <c r="AU29" s="831" t="s">
        <v>547</v>
      </c>
      <c r="AV29" s="831"/>
      <c r="AW29" s="831"/>
      <c r="AX29" s="831"/>
      <c r="AY29" s="831"/>
      <c r="AZ29" s="832" t="s">
        <v>547</v>
      </c>
      <c r="BA29" s="832"/>
      <c r="BB29" s="832"/>
      <c r="BC29" s="832"/>
      <c r="BD29" s="832"/>
      <c r="BE29" s="833"/>
      <c r="BF29" s="833"/>
      <c r="BG29" s="833"/>
      <c r="BH29" s="833"/>
      <c r="BI29" s="834"/>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15">
      <c r="A30" s="230">
        <v>3</v>
      </c>
      <c r="B30" s="781" t="s">
        <v>391</v>
      </c>
      <c r="C30" s="782"/>
      <c r="D30" s="782"/>
      <c r="E30" s="782"/>
      <c r="F30" s="782"/>
      <c r="G30" s="782"/>
      <c r="H30" s="782"/>
      <c r="I30" s="782"/>
      <c r="J30" s="782"/>
      <c r="K30" s="782"/>
      <c r="L30" s="782"/>
      <c r="M30" s="782"/>
      <c r="N30" s="782"/>
      <c r="O30" s="782"/>
      <c r="P30" s="783"/>
      <c r="Q30" s="784">
        <v>19755</v>
      </c>
      <c r="R30" s="785"/>
      <c r="S30" s="785"/>
      <c r="T30" s="785"/>
      <c r="U30" s="785"/>
      <c r="V30" s="785">
        <v>19180</v>
      </c>
      <c r="W30" s="785"/>
      <c r="X30" s="785"/>
      <c r="Y30" s="785"/>
      <c r="Z30" s="785"/>
      <c r="AA30" s="785">
        <v>575</v>
      </c>
      <c r="AB30" s="785"/>
      <c r="AC30" s="785"/>
      <c r="AD30" s="785"/>
      <c r="AE30" s="786"/>
      <c r="AF30" s="787">
        <v>575</v>
      </c>
      <c r="AG30" s="788"/>
      <c r="AH30" s="788"/>
      <c r="AI30" s="788"/>
      <c r="AJ30" s="789"/>
      <c r="AK30" s="835">
        <v>2956</v>
      </c>
      <c r="AL30" s="831"/>
      <c r="AM30" s="831"/>
      <c r="AN30" s="831"/>
      <c r="AO30" s="831"/>
      <c r="AP30" s="831" t="s">
        <v>547</v>
      </c>
      <c r="AQ30" s="831"/>
      <c r="AR30" s="831"/>
      <c r="AS30" s="831"/>
      <c r="AT30" s="831"/>
      <c r="AU30" s="831" t="s">
        <v>547</v>
      </c>
      <c r="AV30" s="831"/>
      <c r="AW30" s="831"/>
      <c r="AX30" s="831"/>
      <c r="AY30" s="831"/>
      <c r="AZ30" s="832" t="s">
        <v>547</v>
      </c>
      <c r="BA30" s="832"/>
      <c r="BB30" s="832"/>
      <c r="BC30" s="832"/>
      <c r="BD30" s="832"/>
      <c r="BE30" s="833"/>
      <c r="BF30" s="833"/>
      <c r="BG30" s="833"/>
      <c r="BH30" s="833"/>
      <c r="BI30" s="834"/>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15">
      <c r="A31" s="230">
        <v>4</v>
      </c>
      <c r="B31" s="781" t="s">
        <v>392</v>
      </c>
      <c r="C31" s="782"/>
      <c r="D31" s="782"/>
      <c r="E31" s="782"/>
      <c r="F31" s="782"/>
      <c r="G31" s="782"/>
      <c r="H31" s="782"/>
      <c r="I31" s="782"/>
      <c r="J31" s="782"/>
      <c r="K31" s="782"/>
      <c r="L31" s="782"/>
      <c r="M31" s="782"/>
      <c r="N31" s="782"/>
      <c r="O31" s="782"/>
      <c r="P31" s="783"/>
      <c r="Q31" s="784">
        <v>4696</v>
      </c>
      <c r="R31" s="785"/>
      <c r="S31" s="785"/>
      <c r="T31" s="785"/>
      <c r="U31" s="785"/>
      <c r="V31" s="785">
        <v>4648</v>
      </c>
      <c r="W31" s="785"/>
      <c r="X31" s="785"/>
      <c r="Y31" s="785"/>
      <c r="Z31" s="785"/>
      <c r="AA31" s="785">
        <v>47</v>
      </c>
      <c r="AB31" s="785"/>
      <c r="AC31" s="785"/>
      <c r="AD31" s="785"/>
      <c r="AE31" s="786"/>
      <c r="AF31" s="787">
        <v>47</v>
      </c>
      <c r="AG31" s="788"/>
      <c r="AH31" s="788"/>
      <c r="AI31" s="788"/>
      <c r="AJ31" s="789"/>
      <c r="AK31" s="835">
        <v>2606</v>
      </c>
      <c r="AL31" s="831"/>
      <c r="AM31" s="831"/>
      <c r="AN31" s="831"/>
      <c r="AO31" s="831"/>
      <c r="AP31" s="831" t="s">
        <v>547</v>
      </c>
      <c r="AQ31" s="831"/>
      <c r="AR31" s="831"/>
      <c r="AS31" s="831"/>
      <c r="AT31" s="831"/>
      <c r="AU31" s="364"/>
      <c r="AV31" s="364"/>
      <c r="AW31" s="364"/>
      <c r="AX31" s="364"/>
      <c r="AY31" s="364" t="s">
        <v>547</v>
      </c>
      <c r="AZ31" s="832" t="s">
        <v>547</v>
      </c>
      <c r="BA31" s="832"/>
      <c r="BB31" s="832"/>
      <c r="BC31" s="832"/>
      <c r="BD31" s="832"/>
      <c r="BE31" s="833"/>
      <c r="BF31" s="833"/>
      <c r="BG31" s="833"/>
      <c r="BH31" s="833"/>
      <c r="BI31" s="834"/>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15">
      <c r="A32" s="230">
        <v>5</v>
      </c>
      <c r="B32" s="781" t="s">
        <v>393</v>
      </c>
      <c r="C32" s="782"/>
      <c r="D32" s="782"/>
      <c r="E32" s="782"/>
      <c r="F32" s="782"/>
      <c r="G32" s="782"/>
      <c r="H32" s="782"/>
      <c r="I32" s="782"/>
      <c r="J32" s="782"/>
      <c r="K32" s="782"/>
      <c r="L32" s="782"/>
      <c r="M32" s="782"/>
      <c r="N32" s="782"/>
      <c r="O32" s="782"/>
      <c r="P32" s="783"/>
      <c r="Q32" s="784">
        <v>3516</v>
      </c>
      <c r="R32" s="785"/>
      <c r="S32" s="785"/>
      <c r="T32" s="785"/>
      <c r="U32" s="785"/>
      <c r="V32" s="785">
        <v>3404</v>
      </c>
      <c r="W32" s="785"/>
      <c r="X32" s="785"/>
      <c r="Y32" s="785"/>
      <c r="Z32" s="785"/>
      <c r="AA32" s="785">
        <v>112</v>
      </c>
      <c r="AB32" s="785"/>
      <c r="AC32" s="785"/>
      <c r="AD32" s="785"/>
      <c r="AE32" s="786"/>
      <c r="AF32" s="787">
        <v>4183</v>
      </c>
      <c r="AG32" s="788"/>
      <c r="AH32" s="788"/>
      <c r="AI32" s="788"/>
      <c r="AJ32" s="789"/>
      <c r="AK32" s="835">
        <v>86</v>
      </c>
      <c r="AL32" s="831"/>
      <c r="AM32" s="831"/>
      <c r="AN32" s="831"/>
      <c r="AO32" s="831"/>
      <c r="AP32" s="831">
        <v>12688</v>
      </c>
      <c r="AQ32" s="831"/>
      <c r="AR32" s="831"/>
      <c r="AS32" s="831"/>
      <c r="AT32" s="831"/>
      <c r="AU32" s="831">
        <v>140</v>
      </c>
      <c r="AV32" s="831"/>
      <c r="AW32" s="831"/>
      <c r="AX32" s="831"/>
      <c r="AY32" s="831"/>
      <c r="AZ32" s="832" t="s">
        <v>547</v>
      </c>
      <c r="BA32" s="832"/>
      <c r="BB32" s="832"/>
      <c r="BC32" s="832"/>
      <c r="BD32" s="832"/>
      <c r="BE32" s="833" t="s">
        <v>394</v>
      </c>
      <c r="BF32" s="833"/>
      <c r="BG32" s="833"/>
      <c r="BH32" s="833"/>
      <c r="BI32" s="834"/>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15">
      <c r="A33" s="230">
        <v>6</v>
      </c>
      <c r="B33" s="781" t="s">
        <v>395</v>
      </c>
      <c r="C33" s="782"/>
      <c r="D33" s="782"/>
      <c r="E33" s="782"/>
      <c r="F33" s="782"/>
      <c r="G33" s="782"/>
      <c r="H33" s="782"/>
      <c r="I33" s="782"/>
      <c r="J33" s="782"/>
      <c r="K33" s="782"/>
      <c r="L33" s="782"/>
      <c r="M33" s="782"/>
      <c r="N33" s="782"/>
      <c r="O33" s="782"/>
      <c r="P33" s="783"/>
      <c r="Q33" s="784">
        <v>5290</v>
      </c>
      <c r="R33" s="785"/>
      <c r="S33" s="785"/>
      <c r="T33" s="785"/>
      <c r="U33" s="785"/>
      <c r="V33" s="785">
        <v>4771</v>
      </c>
      <c r="W33" s="785"/>
      <c r="X33" s="785"/>
      <c r="Y33" s="785"/>
      <c r="Z33" s="785"/>
      <c r="AA33" s="785">
        <v>519</v>
      </c>
      <c r="AB33" s="785"/>
      <c r="AC33" s="785"/>
      <c r="AD33" s="785"/>
      <c r="AE33" s="786"/>
      <c r="AF33" s="787">
        <v>952</v>
      </c>
      <c r="AG33" s="788"/>
      <c r="AH33" s="788"/>
      <c r="AI33" s="788"/>
      <c r="AJ33" s="789"/>
      <c r="AK33" s="835">
        <v>3043</v>
      </c>
      <c r="AL33" s="831"/>
      <c r="AM33" s="831"/>
      <c r="AN33" s="831"/>
      <c r="AO33" s="831"/>
      <c r="AP33" s="831">
        <v>36552</v>
      </c>
      <c r="AQ33" s="831"/>
      <c r="AR33" s="831"/>
      <c r="AS33" s="831"/>
      <c r="AT33" s="831"/>
      <c r="AU33" s="831">
        <v>28401</v>
      </c>
      <c r="AV33" s="831"/>
      <c r="AW33" s="831"/>
      <c r="AX33" s="831"/>
      <c r="AY33" s="831"/>
      <c r="AZ33" s="832" t="s">
        <v>547</v>
      </c>
      <c r="BA33" s="832"/>
      <c r="BB33" s="832"/>
      <c r="BC33" s="832"/>
      <c r="BD33" s="832"/>
      <c r="BE33" s="833" t="s">
        <v>394</v>
      </c>
      <c r="BF33" s="833"/>
      <c r="BG33" s="833"/>
      <c r="BH33" s="833"/>
      <c r="BI33" s="834"/>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15">
      <c r="A34" s="230">
        <v>7</v>
      </c>
      <c r="B34" s="781" t="s">
        <v>396</v>
      </c>
      <c r="C34" s="782"/>
      <c r="D34" s="782"/>
      <c r="E34" s="782"/>
      <c r="F34" s="782"/>
      <c r="G34" s="782"/>
      <c r="H34" s="782"/>
      <c r="I34" s="782"/>
      <c r="J34" s="782"/>
      <c r="K34" s="782"/>
      <c r="L34" s="782"/>
      <c r="M34" s="782"/>
      <c r="N34" s="782"/>
      <c r="O34" s="782"/>
      <c r="P34" s="783"/>
      <c r="Q34" s="784">
        <v>10809</v>
      </c>
      <c r="R34" s="785"/>
      <c r="S34" s="785"/>
      <c r="T34" s="785"/>
      <c r="U34" s="785"/>
      <c r="V34" s="785">
        <v>11511</v>
      </c>
      <c r="W34" s="785"/>
      <c r="X34" s="785"/>
      <c r="Y34" s="785"/>
      <c r="Z34" s="785"/>
      <c r="AA34" s="785">
        <v>-702</v>
      </c>
      <c r="AB34" s="785"/>
      <c r="AC34" s="785"/>
      <c r="AD34" s="785"/>
      <c r="AE34" s="786"/>
      <c r="AF34" s="787">
        <v>5863</v>
      </c>
      <c r="AG34" s="788"/>
      <c r="AH34" s="788"/>
      <c r="AI34" s="788"/>
      <c r="AJ34" s="789"/>
      <c r="AK34" s="835">
        <v>910</v>
      </c>
      <c r="AL34" s="831"/>
      <c r="AM34" s="831"/>
      <c r="AN34" s="831"/>
      <c r="AO34" s="831"/>
      <c r="AP34" s="831">
        <v>1976</v>
      </c>
      <c r="AQ34" s="831"/>
      <c r="AR34" s="831"/>
      <c r="AS34" s="831"/>
      <c r="AT34" s="831"/>
      <c r="AU34" s="831">
        <v>990</v>
      </c>
      <c r="AV34" s="831"/>
      <c r="AW34" s="831"/>
      <c r="AX34" s="831"/>
      <c r="AY34" s="831"/>
      <c r="AZ34" s="832" t="s">
        <v>547</v>
      </c>
      <c r="BA34" s="832"/>
      <c r="BB34" s="832"/>
      <c r="BC34" s="832"/>
      <c r="BD34" s="832"/>
      <c r="BE34" s="833" t="s">
        <v>394</v>
      </c>
      <c r="BF34" s="833"/>
      <c r="BG34" s="833"/>
      <c r="BH34" s="833"/>
      <c r="BI34" s="834"/>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15">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15">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15">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15">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15">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15">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15">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15">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15">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15">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15">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15">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15">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15">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15">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15">
      <c r="A50" s="226">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15">
      <c r="A51" s="226">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15">
      <c r="A52" s="226">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15">
      <c r="A53" s="226">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15">
      <c r="A54" s="226">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15">
      <c r="A55" s="226">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15">
      <c r="A56" s="226">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15">
      <c r="A57" s="226">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15">
      <c r="A58" s="226">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15">
      <c r="A59" s="226">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15">
      <c r="A60" s="226">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
      <c r="A61" s="226">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15">
      <c r="A62" s="226">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397</v>
      </c>
      <c r="BK62" s="807"/>
      <c r="BL62" s="807"/>
      <c r="BM62" s="807"/>
      <c r="BN62" s="808"/>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
      <c r="A63" s="228" t="s">
        <v>377</v>
      </c>
      <c r="B63" s="790" t="s">
        <v>398</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14174</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15">
      <c r="A66" s="728" t="s">
        <v>400</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401</v>
      </c>
      <c r="AV66" s="735"/>
      <c r="AW66" s="735"/>
      <c r="AX66" s="735"/>
      <c r="AY66" s="736"/>
      <c r="AZ66" s="734" t="s">
        <v>364</v>
      </c>
      <c r="BA66" s="735"/>
      <c r="BB66" s="735"/>
      <c r="BC66" s="735"/>
      <c r="BD66" s="741"/>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553</v>
      </c>
      <c r="C68" s="871"/>
      <c r="D68" s="871"/>
      <c r="E68" s="871"/>
      <c r="F68" s="871"/>
      <c r="G68" s="871"/>
      <c r="H68" s="871"/>
      <c r="I68" s="871"/>
      <c r="J68" s="871"/>
      <c r="K68" s="871"/>
      <c r="L68" s="871"/>
      <c r="M68" s="871"/>
      <c r="N68" s="871"/>
      <c r="O68" s="871"/>
      <c r="P68" s="872"/>
      <c r="Q68" s="873">
        <v>151</v>
      </c>
      <c r="R68" s="867"/>
      <c r="S68" s="867"/>
      <c r="T68" s="867"/>
      <c r="U68" s="867"/>
      <c r="V68" s="867">
        <v>124</v>
      </c>
      <c r="W68" s="867"/>
      <c r="X68" s="867"/>
      <c r="Y68" s="867"/>
      <c r="Z68" s="867"/>
      <c r="AA68" s="867">
        <v>27</v>
      </c>
      <c r="AB68" s="867"/>
      <c r="AC68" s="867"/>
      <c r="AD68" s="867"/>
      <c r="AE68" s="867"/>
      <c r="AF68" s="867">
        <v>27</v>
      </c>
      <c r="AG68" s="867"/>
      <c r="AH68" s="867"/>
      <c r="AI68" s="867"/>
      <c r="AJ68" s="867"/>
      <c r="AK68" s="867" t="s">
        <v>547</v>
      </c>
      <c r="AL68" s="867"/>
      <c r="AM68" s="867"/>
      <c r="AN68" s="867"/>
      <c r="AO68" s="867"/>
      <c r="AP68" s="867" t="s">
        <v>547</v>
      </c>
      <c r="AQ68" s="867"/>
      <c r="AR68" s="867"/>
      <c r="AS68" s="867"/>
      <c r="AT68" s="867"/>
      <c r="AU68" s="867" t="s">
        <v>547</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554</v>
      </c>
      <c r="C69" s="875"/>
      <c r="D69" s="875"/>
      <c r="E69" s="875"/>
      <c r="F69" s="875"/>
      <c r="G69" s="875"/>
      <c r="H69" s="875"/>
      <c r="I69" s="875"/>
      <c r="J69" s="875"/>
      <c r="K69" s="875"/>
      <c r="L69" s="875"/>
      <c r="M69" s="875"/>
      <c r="N69" s="875"/>
      <c r="O69" s="875"/>
      <c r="P69" s="876"/>
      <c r="Q69" s="877">
        <v>497</v>
      </c>
      <c r="R69" s="831"/>
      <c r="S69" s="831"/>
      <c r="T69" s="831"/>
      <c r="U69" s="831"/>
      <c r="V69" s="831">
        <v>472</v>
      </c>
      <c r="W69" s="831"/>
      <c r="X69" s="831"/>
      <c r="Y69" s="831"/>
      <c r="Z69" s="831"/>
      <c r="AA69" s="831">
        <v>25</v>
      </c>
      <c r="AB69" s="831"/>
      <c r="AC69" s="831"/>
      <c r="AD69" s="831"/>
      <c r="AE69" s="831"/>
      <c r="AF69" s="831">
        <v>25</v>
      </c>
      <c r="AG69" s="831"/>
      <c r="AH69" s="831"/>
      <c r="AI69" s="831"/>
      <c r="AJ69" s="831"/>
      <c r="AK69" s="831" t="s">
        <v>547</v>
      </c>
      <c r="AL69" s="831"/>
      <c r="AM69" s="831"/>
      <c r="AN69" s="831"/>
      <c r="AO69" s="831"/>
      <c r="AP69" s="831">
        <v>88</v>
      </c>
      <c r="AQ69" s="831"/>
      <c r="AR69" s="831"/>
      <c r="AS69" s="831"/>
      <c r="AT69" s="831"/>
      <c r="AU69" s="831">
        <v>40</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555</v>
      </c>
      <c r="C70" s="875"/>
      <c r="D70" s="875"/>
      <c r="E70" s="875"/>
      <c r="F70" s="875"/>
      <c r="G70" s="875"/>
      <c r="H70" s="875"/>
      <c r="I70" s="875"/>
      <c r="J70" s="875"/>
      <c r="K70" s="875"/>
      <c r="L70" s="875"/>
      <c r="M70" s="875"/>
      <c r="N70" s="875"/>
      <c r="O70" s="875"/>
      <c r="P70" s="876"/>
      <c r="Q70" s="877">
        <v>3223</v>
      </c>
      <c r="R70" s="831"/>
      <c r="S70" s="831"/>
      <c r="T70" s="831"/>
      <c r="U70" s="831"/>
      <c r="V70" s="831">
        <v>3194</v>
      </c>
      <c r="W70" s="831"/>
      <c r="X70" s="831"/>
      <c r="Y70" s="831"/>
      <c r="Z70" s="831"/>
      <c r="AA70" s="831">
        <v>29</v>
      </c>
      <c r="AB70" s="831"/>
      <c r="AC70" s="831"/>
      <c r="AD70" s="831"/>
      <c r="AE70" s="831"/>
      <c r="AF70" s="831">
        <v>29</v>
      </c>
      <c r="AG70" s="831"/>
      <c r="AH70" s="831"/>
      <c r="AI70" s="831"/>
      <c r="AJ70" s="831"/>
      <c r="AK70" s="831" t="s">
        <v>547</v>
      </c>
      <c r="AL70" s="831"/>
      <c r="AM70" s="831"/>
      <c r="AN70" s="831"/>
      <c r="AO70" s="831"/>
      <c r="AP70" s="831">
        <v>408</v>
      </c>
      <c r="AQ70" s="831"/>
      <c r="AR70" s="831"/>
      <c r="AS70" s="831"/>
      <c r="AT70" s="831"/>
      <c r="AU70" s="831">
        <v>349</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556</v>
      </c>
      <c r="C71" s="875"/>
      <c r="D71" s="875"/>
      <c r="E71" s="875"/>
      <c r="F71" s="875"/>
      <c r="G71" s="875"/>
      <c r="H71" s="875"/>
      <c r="I71" s="875"/>
      <c r="J71" s="875"/>
      <c r="K71" s="875"/>
      <c r="L71" s="875"/>
      <c r="M71" s="875"/>
      <c r="N71" s="875"/>
      <c r="O71" s="875"/>
      <c r="P71" s="876"/>
      <c r="Q71" s="877">
        <v>313</v>
      </c>
      <c r="R71" s="831"/>
      <c r="S71" s="831"/>
      <c r="T71" s="831"/>
      <c r="U71" s="831"/>
      <c r="V71" s="831">
        <v>303</v>
      </c>
      <c r="W71" s="831"/>
      <c r="X71" s="831"/>
      <c r="Y71" s="831"/>
      <c r="Z71" s="831"/>
      <c r="AA71" s="831">
        <v>10</v>
      </c>
      <c r="AB71" s="831"/>
      <c r="AC71" s="831"/>
      <c r="AD71" s="831"/>
      <c r="AE71" s="831"/>
      <c r="AF71" s="831">
        <v>10</v>
      </c>
      <c r="AG71" s="831"/>
      <c r="AH71" s="831"/>
      <c r="AI71" s="831"/>
      <c r="AJ71" s="831"/>
      <c r="AK71" s="831">
        <v>82</v>
      </c>
      <c r="AL71" s="831"/>
      <c r="AM71" s="831"/>
      <c r="AN71" s="831"/>
      <c r="AO71" s="831"/>
      <c r="AP71" s="831" t="s">
        <v>547</v>
      </c>
      <c r="AQ71" s="831"/>
      <c r="AR71" s="831"/>
      <c r="AS71" s="831"/>
      <c r="AT71" s="831"/>
      <c r="AU71" s="831" t="s">
        <v>547</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557</v>
      </c>
      <c r="C72" s="875"/>
      <c r="D72" s="875"/>
      <c r="E72" s="875"/>
      <c r="F72" s="875"/>
      <c r="G72" s="875"/>
      <c r="H72" s="875"/>
      <c r="I72" s="875"/>
      <c r="J72" s="875"/>
      <c r="K72" s="875"/>
      <c r="L72" s="875"/>
      <c r="M72" s="875"/>
      <c r="N72" s="875"/>
      <c r="O72" s="875"/>
      <c r="P72" s="876"/>
      <c r="Q72" s="877">
        <v>64</v>
      </c>
      <c r="R72" s="831"/>
      <c r="S72" s="831"/>
      <c r="T72" s="831"/>
      <c r="U72" s="831"/>
      <c r="V72" s="831">
        <v>62</v>
      </c>
      <c r="W72" s="831"/>
      <c r="X72" s="831"/>
      <c r="Y72" s="831"/>
      <c r="Z72" s="831"/>
      <c r="AA72" s="831">
        <v>2</v>
      </c>
      <c r="AB72" s="831"/>
      <c r="AC72" s="831"/>
      <c r="AD72" s="831"/>
      <c r="AE72" s="831"/>
      <c r="AF72" s="831">
        <v>2</v>
      </c>
      <c r="AG72" s="831"/>
      <c r="AH72" s="831"/>
      <c r="AI72" s="831"/>
      <c r="AJ72" s="831"/>
      <c r="AK72" s="831" t="s">
        <v>547</v>
      </c>
      <c r="AL72" s="831"/>
      <c r="AM72" s="831"/>
      <c r="AN72" s="831"/>
      <c r="AO72" s="831"/>
      <c r="AP72" s="831" t="s">
        <v>547</v>
      </c>
      <c r="AQ72" s="831"/>
      <c r="AR72" s="831"/>
      <c r="AS72" s="831"/>
      <c r="AT72" s="831"/>
      <c r="AU72" s="831" t="s">
        <v>547</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558</v>
      </c>
      <c r="C73" s="875"/>
      <c r="D73" s="875"/>
      <c r="E73" s="875"/>
      <c r="F73" s="875"/>
      <c r="G73" s="875"/>
      <c r="H73" s="875"/>
      <c r="I73" s="875"/>
      <c r="J73" s="875"/>
      <c r="K73" s="875"/>
      <c r="L73" s="875"/>
      <c r="M73" s="875"/>
      <c r="N73" s="875"/>
      <c r="O73" s="875"/>
      <c r="P73" s="876"/>
      <c r="Q73" s="877">
        <v>134</v>
      </c>
      <c r="R73" s="831"/>
      <c r="S73" s="831"/>
      <c r="T73" s="831"/>
      <c r="U73" s="831"/>
      <c r="V73" s="831">
        <v>120</v>
      </c>
      <c r="W73" s="831"/>
      <c r="X73" s="831"/>
      <c r="Y73" s="831"/>
      <c r="Z73" s="831"/>
      <c r="AA73" s="831">
        <v>14</v>
      </c>
      <c r="AB73" s="831"/>
      <c r="AC73" s="831"/>
      <c r="AD73" s="831"/>
      <c r="AE73" s="831"/>
      <c r="AF73" s="831">
        <v>14</v>
      </c>
      <c r="AG73" s="831"/>
      <c r="AH73" s="831"/>
      <c r="AI73" s="831"/>
      <c r="AJ73" s="831"/>
      <c r="AK73" s="831" t="s">
        <v>547</v>
      </c>
      <c r="AL73" s="831"/>
      <c r="AM73" s="831"/>
      <c r="AN73" s="831"/>
      <c r="AO73" s="831"/>
      <c r="AP73" s="831" t="s">
        <v>547</v>
      </c>
      <c r="AQ73" s="831"/>
      <c r="AR73" s="831"/>
      <c r="AS73" s="831"/>
      <c r="AT73" s="831"/>
      <c r="AU73" s="831" t="s">
        <v>547</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559</v>
      </c>
      <c r="C74" s="875"/>
      <c r="D74" s="875"/>
      <c r="E74" s="875"/>
      <c r="F74" s="875"/>
      <c r="G74" s="875"/>
      <c r="H74" s="875"/>
      <c r="I74" s="875"/>
      <c r="J74" s="875"/>
      <c r="K74" s="875"/>
      <c r="L74" s="875"/>
      <c r="M74" s="875"/>
      <c r="N74" s="875"/>
      <c r="O74" s="875"/>
      <c r="P74" s="876"/>
      <c r="Q74" s="877">
        <v>7</v>
      </c>
      <c r="R74" s="831"/>
      <c r="S74" s="831"/>
      <c r="T74" s="831"/>
      <c r="U74" s="831"/>
      <c r="V74" s="831">
        <v>5</v>
      </c>
      <c r="W74" s="831"/>
      <c r="X74" s="831"/>
      <c r="Y74" s="831"/>
      <c r="Z74" s="831"/>
      <c r="AA74" s="831">
        <v>2</v>
      </c>
      <c r="AB74" s="831"/>
      <c r="AC74" s="831"/>
      <c r="AD74" s="831"/>
      <c r="AE74" s="831"/>
      <c r="AF74" s="831">
        <v>2</v>
      </c>
      <c r="AG74" s="831"/>
      <c r="AH74" s="831"/>
      <c r="AI74" s="831"/>
      <c r="AJ74" s="831"/>
      <c r="AK74" s="831" t="s">
        <v>547</v>
      </c>
      <c r="AL74" s="831"/>
      <c r="AM74" s="831"/>
      <c r="AN74" s="831"/>
      <c r="AO74" s="831"/>
      <c r="AP74" s="831" t="s">
        <v>547</v>
      </c>
      <c r="AQ74" s="831"/>
      <c r="AR74" s="831"/>
      <c r="AS74" s="831"/>
      <c r="AT74" s="831"/>
      <c r="AU74" s="831" t="s">
        <v>547</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560</v>
      </c>
      <c r="C75" s="875"/>
      <c r="D75" s="875"/>
      <c r="E75" s="875"/>
      <c r="F75" s="875"/>
      <c r="G75" s="875"/>
      <c r="H75" s="875"/>
      <c r="I75" s="875"/>
      <c r="J75" s="875"/>
      <c r="K75" s="875"/>
      <c r="L75" s="875"/>
      <c r="M75" s="875"/>
      <c r="N75" s="875"/>
      <c r="O75" s="875"/>
      <c r="P75" s="876"/>
      <c r="Q75" s="878">
        <v>6749</v>
      </c>
      <c r="R75" s="879"/>
      <c r="S75" s="879"/>
      <c r="T75" s="879"/>
      <c r="U75" s="835"/>
      <c r="V75" s="880">
        <v>5729</v>
      </c>
      <c r="W75" s="879"/>
      <c r="X75" s="879"/>
      <c r="Y75" s="879"/>
      <c r="Z75" s="835"/>
      <c r="AA75" s="880">
        <v>1019</v>
      </c>
      <c r="AB75" s="879"/>
      <c r="AC75" s="879"/>
      <c r="AD75" s="879"/>
      <c r="AE75" s="835"/>
      <c r="AF75" s="880">
        <v>1019</v>
      </c>
      <c r="AG75" s="879"/>
      <c r="AH75" s="879"/>
      <c r="AI75" s="879"/>
      <c r="AJ75" s="835"/>
      <c r="AK75" s="880">
        <v>17</v>
      </c>
      <c r="AL75" s="879"/>
      <c r="AM75" s="879"/>
      <c r="AN75" s="879"/>
      <c r="AO75" s="835"/>
      <c r="AP75" s="880" t="s">
        <v>547</v>
      </c>
      <c r="AQ75" s="879"/>
      <c r="AR75" s="879"/>
      <c r="AS75" s="879"/>
      <c r="AT75" s="835"/>
      <c r="AU75" s="880" t="s">
        <v>547</v>
      </c>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561</v>
      </c>
      <c r="C76" s="875"/>
      <c r="D76" s="875"/>
      <c r="E76" s="875"/>
      <c r="F76" s="875"/>
      <c r="G76" s="875"/>
      <c r="H76" s="875"/>
      <c r="I76" s="875"/>
      <c r="J76" s="875"/>
      <c r="K76" s="875"/>
      <c r="L76" s="875"/>
      <c r="M76" s="875"/>
      <c r="N76" s="875"/>
      <c r="O76" s="875"/>
      <c r="P76" s="876"/>
      <c r="Q76" s="878">
        <v>223</v>
      </c>
      <c r="R76" s="879"/>
      <c r="S76" s="879"/>
      <c r="T76" s="879"/>
      <c r="U76" s="835"/>
      <c r="V76" s="880">
        <v>213</v>
      </c>
      <c r="W76" s="879"/>
      <c r="X76" s="879"/>
      <c r="Y76" s="879"/>
      <c r="Z76" s="835"/>
      <c r="AA76" s="880">
        <v>10</v>
      </c>
      <c r="AB76" s="879"/>
      <c r="AC76" s="879"/>
      <c r="AD76" s="879"/>
      <c r="AE76" s="835"/>
      <c r="AF76" s="880">
        <v>10</v>
      </c>
      <c r="AG76" s="879"/>
      <c r="AH76" s="879"/>
      <c r="AI76" s="879"/>
      <c r="AJ76" s="835"/>
      <c r="AK76" s="880" t="s">
        <v>547</v>
      </c>
      <c r="AL76" s="879"/>
      <c r="AM76" s="879"/>
      <c r="AN76" s="879"/>
      <c r="AO76" s="835"/>
      <c r="AP76" s="880" t="s">
        <v>547</v>
      </c>
      <c r="AQ76" s="879"/>
      <c r="AR76" s="879"/>
      <c r="AS76" s="879"/>
      <c r="AT76" s="835"/>
      <c r="AU76" s="880" t="s">
        <v>547</v>
      </c>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t="s">
        <v>562</v>
      </c>
      <c r="C77" s="875"/>
      <c r="D77" s="875"/>
      <c r="E77" s="875"/>
      <c r="F77" s="875"/>
      <c r="G77" s="875"/>
      <c r="H77" s="875"/>
      <c r="I77" s="875"/>
      <c r="J77" s="875"/>
      <c r="K77" s="875"/>
      <c r="L77" s="875"/>
      <c r="M77" s="875"/>
      <c r="N77" s="875"/>
      <c r="O77" s="875"/>
      <c r="P77" s="876"/>
      <c r="Q77" s="878">
        <v>5</v>
      </c>
      <c r="R77" s="879"/>
      <c r="S77" s="879"/>
      <c r="T77" s="879"/>
      <c r="U77" s="835"/>
      <c r="V77" s="880">
        <v>2</v>
      </c>
      <c r="W77" s="879"/>
      <c r="X77" s="879"/>
      <c r="Y77" s="879"/>
      <c r="Z77" s="835"/>
      <c r="AA77" s="880">
        <v>2</v>
      </c>
      <c r="AB77" s="879"/>
      <c r="AC77" s="879"/>
      <c r="AD77" s="879"/>
      <c r="AE77" s="835"/>
      <c r="AF77" s="880">
        <v>2</v>
      </c>
      <c r="AG77" s="879"/>
      <c r="AH77" s="879"/>
      <c r="AI77" s="879"/>
      <c r="AJ77" s="835"/>
      <c r="AK77" s="880" t="s">
        <v>547</v>
      </c>
      <c r="AL77" s="879"/>
      <c r="AM77" s="879"/>
      <c r="AN77" s="879"/>
      <c r="AO77" s="835"/>
      <c r="AP77" s="880" t="s">
        <v>547</v>
      </c>
      <c r="AQ77" s="879"/>
      <c r="AR77" s="879"/>
      <c r="AS77" s="879"/>
      <c r="AT77" s="835"/>
      <c r="AU77" s="880" t="s">
        <v>547</v>
      </c>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t="s">
        <v>563</v>
      </c>
      <c r="C78" s="875"/>
      <c r="D78" s="875"/>
      <c r="E78" s="875"/>
      <c r="F78" s="875"/>
      <c r="G78" s="875"/>
      <c r="H78" s="875"/>
      <c r="I78" s="875"/>
      <c r="J78" s="875"/>
      <c r="K78" s="875"/>
      <c r="L78" s="875"/>
      <c r="M78" s="875"/>
      <c r="N78" s="875"/>
      <c r="O78" s="875"/>
      <c r="P78" s="876"/>
      <c r="Q78" s="877">
        <v>258</v>
      </c>
      <c r="R78" s="831"/>
      <c r="S78" s="831"/>
      <c r="T78" s="831"/>
      <c r="U78" s="831"/>
      <c r="V78" s="831">
        <v>174</v>
      </c>
      <c r="W78" s="831"/>
      <c r="X78" s="831"/>
      <c r="Y78" s="831"/>
      <c r="Z78" s="831"/>
      <c r="AA78" s="831">
        <v>84</v>
      </c>
      <c r="AB78" s="831"/>
      <c r="AC78" s="831"/>
      <c r="AD78" s="831"/>
      <c r="AE78" s="831"/>
      <c r="AF78" s="831">
        <v>84</v>
      </c>
      <c r="AG78" s="831"/>
      <c r="AH78" s="831"/>
      <c r="AI78" s="831"/>
      <c r="AJ78" s="831"/>
      <c r="AK78" s="831" t="s">
        <v>547</v>
      </c>
      <c r="AL78" s="831"/>
      <c r="AM78" s="831"/>
      <c r="AN78" s="831"/>
      <c r="AO78" s="831"/>
      <c r="AP78" s="831" t="s">
        <v>547</v>
      </c>
      <c r="AQ78" s="831"/>
      <c r="AR78" s="831"/>
      <c r="AS78" s="831"/>
      <c r="AT78" s="831"/>
      <c r="AU78" s="831" t="s">
        <v>547</v>
      </c>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t="s">
        <v>564</v>
      </c>
      <c r="C79" s="875"/>
      <c r="D79" s="875"/>
      <c r="E79" s="875"/>
      <c r="F79" s="875"/>
      <c r="G79" s="875"/>
      <c r="H79" s="875"/>
      <c r="I79" s="875"/>
      <c r="J79" s="875"/>
      <c r="K79" s="875"/>
      <c r="L79" s="875"/>
      <c r="M79" s="875"/>
      <c r="N79" s="875"/>
      <c r="O79" s="875"/>
      <c r="P79" s="876"/>
      <c r="Q79" s="877">
        <v>46</v>
      </c>
      <c r="R79" s="831"/>
      <c r="S79" s="831"/>
      <c r="T79" s="831"/>
      <c r="U79" s="831"/>
      <c r="V79" s="831">
        <v>25</v>
      </c>
      <c r="W79" s="831"/>
      <c r="X79" s="831"/>
      <c r="Y79" s="831"/>
      <c r="Z79" s="831"/>
      <c r="AA79" s="831">
        <v>22</v>
      </c>
      <c r="AB79" s="831"/>
      <c r="AC79" s="831"/>
      <c r="AD79" s="831"/>
      <c r="AE79" s="831"/>
      <c r="AF79" s="831">
        <v>22</v>
      </c>
      <c r="AG79" s="831"/>
      <c r="AH79" s="831"/>
      <c r="AI79" s="831"/>
      <c r="AJ79" s="831"/>
      <c r="AK79" s="831" t="s">
        <v>547</v>
      </c>
      <c r="AL79" s="831"/>
      <c r="AM79" s="831"/>
      <c r="AN79" s="831"/>
      <c r="AO79" s="831"/>
      <c r="AP79" s="831" t="s">
        <v>547</v>
      </c>
      <c r="AQ79" s="831"/>
      <c r="AR79" s="831"/>
      <c r="AS79" s="831"/>
      <c r="AT79" s="831"/>
      <c r="AU79" s="831" t="s">
        <v>547</v>
      </c>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t="s">
        <v>565</v>
      </c>
      <c r="C80" s="875"/>
      <c r="D80" s="875"/>
      <c r="E80" s="875"/>
      <c r="F80" s="875"/>
      <c r="G80" s="875"/>
      <c r="H80" s="875"/>
      <c r="I80" s="875"/>
      <c r="J80" s="875"/>
      <c r="K80" s="875"/>
      <c r="L80" s="875"/>
      <c r="M80" s="875"/>
      <c r="N80" s="875"/>
      <c r="O80" s="875"/>
      <c r="P80" s="876"/>
      <c r="Q80" s="877">
        <v>247</v>
      </c>
      <c r="R80" s="831"/>
      <c r="S80" s="831"/>
      <c r="T80" s="831"/>
      <c r="U80" s="831"/>
      <c r="V80" s="831">
        <v>243</v>
      </c>
      <c r="W80" s="831"/>
      <c r="X80" s="831"/>
      <c r="Y80" s="831"/>
      <c r="Z80" s="831"/>
      <c r="AA80" s="831">
        <v>4</v>
      </c>
      <c r="AB80" s="831"/>
      <c r="AC80" s="831"/>
      <c r="AD80" s="831"/>
      <c r="AE80" s="831"/>
      <c r="AF80" s="831">
        <v>4</v>
      </c>
      <c r="AG80" s="831"/>
      <c r="AH80" s="831"/>
      <c r="AI80" s="831"/>
      <c r="AJ80" s="831"/>
      <c r="AK80" s="831">
        <v>12</v>
      </c>
      <c r="AL80" s="831"/>
      <c r="AM80" s="831"/>
      <c r="AN80" s="831"/>
      <c r="AO80" s="831"/>
      <c r="AP80" s="831" t="s">
        <v>547</v>
      </c>
      <c r="AQ80" s="831"/>
      <c r="AR80" s="831"/>
      <c r="AS80" s="831"/>
      <c r="AT80" s="831"/>
      <c r="AU80" s="831" t="s">
        <v>547</v>
      </c>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t="s">
        <v>566</v>
      </c>
      <c r="C81" s="875"/>
      <c r="D81" s="875"/>
      <c r="E81" s="875"/>
      <c r="F81" s="875"/>
      <c r="G81" s="875"/>
      <c r="H81" s="875"/>
      <c r="I81" s="875"/>
      <c r="J81" s="875"/>
      <c r="K81" s="875"/>
      <c r="L81" s="875"/>
      <c r="M81" s="875"/>
      <c r="N81" s="875"/>
      <c r="O81" s="875"/>
      <c r="P81" s="876"/>
      <c r="Q81" s="877">
        <v>261956</v>
      </c>
      <c r="R81" s="831"/>
      <c r="S81" s="831"/>
      <c r="T81" s="831"/>
      <c r="U81" s="831"/>
      <c r="V81" s="831">
        <v>256155</v>
      </c>
      <c r="W81" s="831"/>
      <c r="X81" s="831"/>
      <c r="Y81" s="831"/>
      <c r="Z81" s="831"/>
      <c r="AA81" s="831">
        <v>5801</v>
      </c>
      <c r="AB81" s="831"/>
      <c r="AC81" s="831"/>
      <c r="AD81" s="831"/>
      <c r="AE81" s="831"/>
      <c r="AF81" s="831">
        <v>5801</v>
      </c>
      <c r="AG81" s="831"/>
      <c r="AH81" s="831"/>
      <c r="AI81" s="831"/>
      <c r="AJ81" s="831"/>
      <c r="AK81" s="831" t="s">
        <v>547</v>
      </c>
      <c r="AL81" s="831"/>
      <c r="AM81" s="831"/>
      <c r="AN81" s="831"/>
      <c r="AO81" s="831"/>
      <c r="AP81" s="831" t="s">
        <v>547</v>
      </c>
      <c r="AQ81" s="831"/>
      <c r="AR81" s="831"/>
      <c r="AS81" s="831"/>
      <c r="AT81" s="831"/>
      <c r="AU81" s="831" t="s">
        <v>547</v>
      </c>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377</v>
      </c>
      <c r="B88" s="790" t="s">
        <v>402</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0" t="s">
        <v>403</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404</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405</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408</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409</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410</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411</v>
      </c>
      <c r="AB109" s="894"/>
      <c r="AC109" s="894"/>
      <c r="AD109" s="894"/>
      <c r="AE109" s="895"/>
      <c r="AF109" s="893" t="s">
        <v>412</v>
      </c>
      <c r="AG109" s="894"/>
      <c r="AH109" s="894"/>
      <c r="AI109" s="894"/>
      <c r="AJ109" s="895"/>
      <c r="AK109" s="893" t="s">
        <v>294</v>
      </c>
      <c r="AL109" s="894"/>
      <c r="AM109" s="894"/>
      <c r="AN109" s="894"/>
      <c r="AO109" s="895"/>
      <c r="AP109" s="893" t="s">
        <v>413</v>
      </c>
      <c r="AQ109" s="894"/>
      <c r="AR109" s="894"/>
      <c r="AS109" s="894"/>
      <c r="AT109" s="896"/>
      <c r="AU109" s="913" t="s">
        <v>410</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411</v>
      </c>
      <c r="BR109" s="894"/>
      <c r="BS109" s="894"/>
      <c r="BT109" s="894"/>
      <c r="BU109" s="895"/>
      <c r="BV109" s="893" t="s">
        <v>412</v>
      </c>
      <c r="BW109" s="894"/>
      <c r="BX109" s="894"/>
      <c r="BY109" s="894"/>
      <c r="BZ109" s="895"/>
      <c r="CA109" s="893" t="s">
        <v>294</v>
      </c>
      <c r="CB109" s="894"/>
      <c r="CC109" s="894"/>
      <c r="CD109" s="894"/>
      <c r="CE109" s="895"/>
      <c r="CF109" s="914" t="s">
        <v>413</v>
      </c>
      <c r="CG109" s="914"/>
      <c r="CH109" s="914"/>
      <c r="CI109" s="914"/>
      <c r="CJ109" s="914"/>
      <c r="CK109" s="893" t="s">
        <v>414</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411</v>
      </c>
      <c r="DH109" s="894"/>
      <c r="DI109" s="894"/>
      <c r="DJ109" s="894"/>
      <c r="DK109" s="895"/>
      <c r="DL109" s="893" t="s">
        <v>412</v>
      </c>
      <c r="DM109" s="894"/>
      <c r="DN109" s="894"/>
      <c r="DO109" s="894"/>
      <c r="DP109" s="895"/>
      <c r="DQ109" s="893" t="s">
        <v>294</v>
      </c>
      <c r="DR109" s="894"/>
      <c r="DS109" s="894"/>
      <c r="DT109" s="894"/>
      <c r="DU109" s="895"/>
      <c r="DV109" s="893" t="s">
        <v>413</v>
      </c>
      <c r="DW109" s="894"/>
      <c r="DX109" s="894"/>
      <c r="DY109" s="894"/>
      <c r="DZ109" s="896"/>
    </row>
    <row r="110" spans="1:131" s="218" customFormat="1" ht="26.25" customHeight="1" x14ac:dyDescent="0.15">
      <c r="A110" s="897" t="s">
        <v>415</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4780463</v>
      </c>
      <c r="AB110" s="901"/>
      <c r="AC110" s="901"/>
      <c r="AD110" s="901"/>
      <c r="AE110" s="902"/>
      <c r="AF110" s="903">
        <v>5196896</v>
      </c>
      <c r="AG110" s="901"/>
      <c r="AH110" s="901"/>
      <c r="AI110" s="901"/>
      <c r="AJ110" s="902"/>
      <c r="AK110" s="903">
        <v>5519362</v>
      </c>
      <c r="AL110" s="901"/>
      <c r="AM110" s="901"/>
      <c r="AN110" s="901"/>
      <c r="AO110" s="902"/>
      <c r="AP110" s="904">
        <v>15.3</v>
      </c>
      <c r="AQ110" s="905"/>
      <c r="AR110" s="905"/>
      <c r="AS110" s="905"/>
      <c r="AT110" s="906"/>
      <c r="AU110" s="907" t="s">
        <v>69</v>
      </c>
      <c r="AV110" s="908"/>
      <c r="AW110" s="908"/>
      <c r="AX110" s="908"/>
      <c r="AY110" s="908"/>
      <c r="AZ110" s="930" t="s">
        <v>416</v>
      </c>
      <c r="BA110" s="898"/>
      <c r="BB110" s="898"/>
      <c r="BC110" s="898"/>
      <c r="BD110" s="898"/>
      <c r="BE110" s="898"/>
      <c r="BF110" s="898"/>
      <c r="BG110" s="898"/>
      <c r="BH110" s="898"/>
      <c r="BI110" s="898"/>
      <c r="BJ110" s="898"/>
      <c r="BK110" s="898"/>
      <c r="BL110" s="898"/>
      <c r="BM110" s="898"/>
      <c r="BN110" s="898"/>
      <c r="BO110" s="898"/>
      <c r="BP110" s="899"/>
      <c r="BQ110" s="931">
        <v>46449184</v>
      </c>
      <c r="BR110" s="932"/>
      <c r="BS110" s="932"/>
      <c r="BT110" s="932"/>
      <c r="BU110" s="932"/>
      <c r="BV110" s="932">
        <v>45402542</v>
      </c>
      <c r="BW110" s="932"/>
      <c r="BX110" s="932"/>
      <c r="BY110" s="932"/>
      <c r="BZ110" s="932"/>
      <c r="CA110" s="932">
        <v>42932869</v>
      </c>
      <c r="CB110" s="932"/>
      <c r="CC110" s="932"/>
      <c r="CD110" s="932"/>
      <c r="CE110" s="932"/>
      <c r="CF110" s="945">
        <v>119.1</v>
      </c>
      <c r="CG110" s="946"/>
      <c r="CH110" s="946"/>
      <c r="CI110" s="946"/>
      <c r="CJ110" s="946"/>
      <c r="CK110" s="947" t="s">
        <v>417</v>
      </c>
      <c r="CL110" s="948"/>
      <c r="CM110" s="930" t="s">
        <v>418</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419</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420</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421</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422</v>
      </c>
      <c r="B112" s="954"/>
      <c r="C112" s="924" t="s">
        <v>423</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424</v>
      </c>
      <c r="BA112" s="924"/>
      <c r="BB112" s="924"/>
      <c r="BC112" s="924"/>
      <c r="BD112" s="924"/>
      <c r="BE112" s="924"/>
      <c r="BF112" s="924"/>
      <c r="BG112" s="924"/>
      <c r="BH112" s="924"/>
      <c r="BI112" s="924"/>
      <c r="BJ112" s="924"/>
      <c r="BK112" s="924"/>
      <c r="BL112" s="924"/>
      <c r="BM112" s="924"/>
      <c r="BN112" s="924"/>
      <c r="BO112" s="924"/>
      <c r="BP112" s="925"/>
      <c r="BQ112" s="926">
        <v>30515516</v>
      </c>
      <c r="BR112" s="927"/>
      <c r="BS112" s="927"/>
      <c r="BT112" s="927"/>
      <c r="BU112" s="927"/>
      <c r="BV112" s="927">
        <v>30431143</v>
      </c>
      <c r="BW112" s="927"/>
      <c r="BX112" s="927"/>
      <c r="BY112" s="927"/>
      <c r="BZ112" s="927"/>
      <c r="CA112" s="927">
        <v>29530600</v>
      </c>
      <c r="CB112" s="927"/>
      <c r="CC112" s="927"/>
      <c r="CD112" s="927"/>
      <c r="CE112" s="927"/>
      <c r="CF112" s="921">
        <v>81.900000000000006</v>
      </c>
      <c r="CG112" s="922"/>
      <c r="CH112" s="922"/>
      <c r="CI112" s="922"/>
      <c r="CJ112" s="922"/>
      <c r="CK112" s="949"/>
      <c r="CL112" s="950"/>
      <c r="CM112" s="923" t="s">
        <v>425</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426</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2667718</v>
      </c>
      <c r="AB113" s="939"/>
      <c r="AC113" s="939"/>
      <c r="AD113" s="939"/>
      <c r="AE113" s="940"/>
      <c r="AF113" s="941">
        <v>3078457</v>
      </c>
      <c r="AG113" s="939"/>
      <c r="AH113" s="939"/>
      <c r="AI113" s="939"/>
      <c r="AJ113" s="940"/>
      <c r="AK113" s="941">
        <v>2974072</v>
      </c>
      <c r="AL113" s="939"/>
      <c r="AM113" s="939"/>
      <c r="AN113" s="939"/>
      <c r="AO113" s="940"/>
      <c r="AP113" s="942">
        <v>8.1999999999999993</v>
      </c>
      <c r="AQ113" s="943"/>
      <c r="AR113" s="943"/>
      <c r="AS113" s="943"/>
      <c r="AT113" s="944"/>
      <c r="AU113" s="909"/>
      <c r="AV113" s="910"/>
      <c r="AW113" s="910"/>
      <c r="AX113" s="910"/>
      <c r="AY113" s="910"/>
      <c r="AZ113" s="923" t="s">
        <v>427</v>
      </c>
      <c r="BA113" s="924"/>
      <c r="BB113" s="924"/>
      <c r="BC113" s="924"/>
      <c r="BD113" s="924"/>
      <c r="BE113" s="924"/>
      <c r="BF113" s="924"/>
      <c r="BG113" s="924"/>
      <c r="BH113" s="924"/>
      <c r="BI113" s="924"/>
      <c r="BJ113" s="924"/>
      <c r="BK113" s="924"/>
      <c r="BL113" s="924"/>
      <c r="BM113" s="924"/>
      <c r="BN113" s="924"/>
      <c r="BO113" s="924"/>
      <c r="BP113" s="925"/>
      <c r="BQ113" s="926">
        <v>386225</v>
      </c>
      <c r="BR113" s="927"/>
      <c r="BS113" s="927"/>
      <c r="BT113" s="927"/>
      <c r="BU113" s="927"/>
      <c r="BV113" s="927">
        <v>245912</v>
      </c>
      <c r="BW113" s="927"/>
      <c r="BX113" s="927"/>
      <c r="BY113" s="927"/>
      <c r="BZ113" s="927"/>
      <c r="CA113" s="927">
        <v>389475</v>
      </c>
      <c r="CB113" s="927"/>
      <c r="CC113" s="927"/>
      <c r="CD113" s="927"/>
      <c r="CE113" s="927"/>
      <c r="CF113" s="921">
        <v>1.1000000000000001</v>
      </c>
      <c r="CG113" s="922"/>
      <c r="CH113" s="922"/>
      <c r="CI113" s="922"/>
      <c r="CJ113" s="922"/>
      <c r="CK113" s="949"/>
      <c r="CL113" s="950"/>
      <c r="CM113" s="923" t="s">
        <v>428</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429</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91795</v>
      </c>
      <c r="AB114" s="960"/>
      <c r="AC114" s="960"/>
      <c r="AD114" s="960"/>
      <c r="AE114" s="961"/>
      <c r="AF114" s="962">
        <v>118833</v>
      </c>
      <c r="AG114" s="960"/>
      <c r="AH114" s="960"/>
      <c r="AI114" s="960"/>
      <c r="AJ114" s="961"/>
      <c r="AK114" s="962">
        <v>91745</v>
      </c>
      <c r="AL114" s="960"/>
      <c r="AM114" s="960"/>
      <c r="AN114" s="960"/>
      <c r="AO114" s="961"/>
      <c r="AP114" s="963">
        <v>0.3</v>
      </c>
      <c r="AQ114" s="964"/>
      <c r="AR114" s="964"/>
      <c r="AS114" s="964"/>
      <c r="AT114" s="965"/>
      <c r="AU114" s="909"/>
      <c r="AV114" s="910"/>
      <c r="AW114" s="910"/>
      <c r="AX114" s="910"/>
      <c r="AY114" s="910"/>
      <c r="AZ114" s="923" t="s">
        <v>430</v>
      </c>
      <c r="BA114" s="924"/>
      <c r="BB114" s="924"/>
      <c r="BC114" s="924"/>
      <c r="BD114" s="924"/>
      <c r="BE114" s="924"/>
      <c r="BF114" s="924"/>
      <c r="BG114" s="924"/>
      <c r="BH114" s="924"/>
      <c r="BI114" s="924"/>
      <c r="BJ114" s="924"/>
      <c r="BK114" s="924"/>
      <c r="BL114" s="924"/>
      <c r="BM114" s="924"/>
      <c r="BN114" s="924"/>
      <c r="BO114" s="924"/>
      <c r="BP114" s="925"/>
      <c r="BQ114" s="926">
        <v>10118834</v>
      </c>
      <c r="BR114" s="927"/>
      <c r="BS114" s="927"/>
      <c r="BT114" s="927"/>
      <c r="BU114" s="927"/>
      <c r="BV114" s="927">
        <v>10439185</v>
      </c>
      <c r="BW114" s="927"/>
      <c r="BX114" s="927"/>
      <c r="BY114" s="927"/>
      <c r="BZ114" s="927"/>
      <c r="CA114" s="927">
        <v>10812949</v>
      </c>
      <c r="CB114" s="927"/>
      <c r="CC114" s="927"/>
      <c r="CD114" s="927"/>
      <c r="CE114" s="927"/>
      <c r="CF114" s="921">
        <v>30</v>
      </c>
      <c r="CG114" s="922"/>
      <c r="CH114" s="922"/>
      <c r="CI114" s="922"/>
      <c r="CJ114" s="922"/>
      <c r="CK114" s="949"/>
      <c r="CL114" s="950"/>
      <c r="CM114" s="923" t="s">
        <v>431</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432</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433</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434</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435</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436</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437</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438</v>
      </c>
      <c r="Z117" s="895"/>
      <c r="AA117" s="979">
        <v>7539976</v>
      </c>
      <c r="AB117" s="980"/>
      <c r="AC117" s="980"/>
      <c r="AD117" s="980"/>
      <c r="AE117" s="981"/>
      <c r="AF117" s="982">
        <v>8394186</v>
      </c>
      <c r="AG117" s="980"/>
      <c r="AH117" s="980"/>
      <c r="AI117" s="980"/>
      <c r="AJ117" s="981"/>
      <c r="AK117" s="982">
        <v>8585179</v>
      </c>
      <c r="AL117" s="980"/>
      <c r="AM117" s="980"/>
      <c r="AN117" s="980"/>
      <c r="AO117" s="981"/>
      <c r="AP117" s="983"/>
      <c r="AQ117" s="984"/>
      <c r="AR117" s="984"/>
      <c r="AS117" s="984"/>
      <c r="AT117" s="985"/>
      <c r="AU117" s="909"/>
      <c r="AV117" s="910"/>
      <c r="AW117" s="910"/>
      <c r="AX117" s="910"/>
      <c r="AY117" s="910"/>
      <c r="AZ117" s="975" t="s">
        <v>439</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440</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414</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411</v>
      </c>
      <c r="AB118" s="894"/>
      <c r="AC118" s="894"/>
      <c r="AD118" s="894"/>
      <c r="AE118" s="895"/>
      <c r="AF118" s="893" t="s">
        <v>412</v>
      </c>
      <c r="AG118" s="894"/>
      <c r="AH118" s="894"/>
      <c r="AI118" s="894"/>
      <c r="AJ118" s="895"/>
      <c r="AK118" s="893" t="s">
        <v>294</v>
      </c>
      <c r="AL118" s="894"/>
      <c r="AM118" s="894"/>
      <c r="AN118" s="894"/>
      <c r="AO118" s="895"/>
      <c r="AP118" s="971" t="s">
        <v>413</v>
      </c>
      <c r="AQ118" s="972"/>
      <c r="AR118" s="972"/>
      <c r="AS118" s="972"/>
      <c r="AT118" s="973"/>
      <c r="AU118" s="909"/>
      <c r="AV118" s="910"/>
      <c r="AW118" s="910"/>
      <c r="AX118" s="910"/>
      <c r="AY118" s="910"/>
      <c r="AZ118" s="974" t="s">
        <v>441</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442</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417</v>
      </c>
      <c r="B119" s="948"/>
      <c r="C119" s="930" t="s">
        <v>418</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443</v>
      </c>
      <c r="BP119" s="1006"/>
      <c r="BQ119" s="1000">
        <v>87469759</v>
      </c>
      <c r="BR119" s="1001"/>
      <c r="BS119" s="1001"/>
      <c r="BT119" s="1001"/>
      <c r="BU119" s="1001"/>
      <c r="BV119" s="1001">
        <v>86518782</v>
      </c>
      <c r="BW119" s="1001"/>
      <c r="BX119" s="1001"/>
      <c r="BY119" s="1001"/>
      <c r="BZ119" s="1001"/>
      <c r="CA119" s="1001">
        <v>83665893</v>
      </c>
      <c r="CB119" s="1001"/>
      <c r="CC119" s="1001"/>
      <c r="CD119" s="1001"/>
      <c r="CE119" s="1001"/>
      <c r="CF119" s="1002"/>
      <c r="CG119" s="1003"/>
      <c r="CH119" s="1003"/>
      <c r="CI119" s="1003"/>
      <c r="CJ119" s="1004"/>
      <c r="CK119" s="951"/>
      <c r="CL119" s="952"/>
      <c r="CM119" s="974" t="s">
        <v>444</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421</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445</v>
      </c>
      <c r="AV120" s="993"/>
      <c r="AW120" s="993"/>
      <c r="AX120" s="993"/>
      <c r="AY120" s="994"/>
      <c r="AZ120" s="930" t="s">
        <v>446</v>
      </c>
      <c r="BA120" s="898"/>
      <c r="BB120" s="898"/>
      <c r="BC120" s="898"/>
      <c r="BD120" s="898"/>
      <c r="BE120" s="898"/>
      <c r="BF120" s="898"/>
      <c r="BG120" s="898"/>
      <c r="BH120" s="898"/>
      <c r="BI120" s="898"/>
      <c r="BJ120" s="898"/>
      <c r="BK120" s="898"/>
      <c r="BL120" s="898"/>
      <c r="BM120" s="898"/>
      <c r="BN120" s="898"/>
      <c r="BO120" s="898"/>
      <c r="BP120" s="899"/>
      <c r="BQ120" s="931">
        <v>22119265</v>
      </c>
      <c r="BR120" s="932"/>
      <c r="BS120" s="932"/>
      <c r="BT120" s="932"/>
      <c r="BU120" s="932"/>
      <c r="BV120" s="932">
        <v>23962484</v>
      </c>
      <c r="BW120" s="932"/>
      <c r="BX120" s="932"/>
      <c r="BY120" s="932"/>
      <c r="BZ120" s="932"/>
      <c r="CA120" s="932">
        <v>25433183</v>
      </c>
      <c r="CB120" s="932"/>
      <c r="CC120" s="932"/>
      <c r="CD120" s="932"/>
      <c r="CE120" s="932"/>
      <c r="CF120" s="945">
        <v>70.5</v>
      </c>
      <c r="CG120" s="946"/>
      <c r="CH120" s="946"/>
      <c r="CI120" s="946"/>
      <c r="CJ120" s="946"/>
      <c r="CK120" s="1007" t="s">
        <v>447</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v>29784801</v>
      </c>
      <c r="DM120" s="932"/>
      <c r="DN120" s="932"/>
      <c r="DO120" s="932"/>
      <c r="DP120" s="932"/>
      <c r="DQ120" s="932">
        <v>28400650</v>
      </c>
      <c r="DR120" s="932"/>
      <c r="DS120" s="932"/>
      <c r="DT120" s="932"/>
      <c r="DU120" s="932"/>
      <c r="DV120" s="933">
        <v>78.8</v>
      </c>
      <c r="DW120" s="933"/>
      <c r="DX120" s="933"/>
      <c r="DY120" s="933"/>
      <c r="DZ120" s="934"/>
    </row>
    <row r="121" spans="1:130" s="218" customFormat="1" ht="26.25" customHeight="1" x14ac:dyDescent="0.15">
      <c r="A121" s="1058"/>
      <c r="B121" s="950"/>
      <c r="C121" s="975" t="s">
        <v>448</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449</v>
      </c>
      <c r="BA121" s="924"/>
      <c r="BB121" s="924"/>
      <c r="BC121" s="924"/>
      <c r="BD121" s="924"/>
      <c r="BE121" s="924"/>
      <c r="BF121" s="924"/>
      <c r="BG121" s="924"/>
      <c r="BH121" s="924"/>
      <c r="BI121" s="924"/>
      <c r="BJ121" s="924"/>
      <c r="BK121" s="924"/>
      <c r="BL121" s="924"/>
      <c r="BM121" s="924"/>
      <c r="BN121" s="924"/>
      <c r="BO121" s="924"/>
      <c r="BP121" s="925"/>
      <c r="BQ121" s="926">
        <v>10777613</v>
      </c>
      <c r="BR121" s="927"/>
      <c r="BS121" s="927"/>
      <c r="BT121" s="927"/>
      <c r="BU121" s="927"/>
      <c r="BV121" s="927">
        <v>10527046</v>
      </c>
      <c r="BW121" s="927"/>
      <c r="BX121" s="927"/>
      <c r="BY121" s="927"/>
      <c r="BZ121" s="927"/>
      <c r="CA121" s="927">
        <v>10223228</v>
      </c>
      <c r="CB121" s="927"/>
      <c r="CC121" s="927"/>
      <c r="CD121" s="927"/>
      <c r="CE121" s="927"/>
      <c r="CF121" s="921">
        <v>28.4</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v>29561</v>
      </c>
      <c r="DH121" s="927"/>
      <c r="DI121" s="927"/>
      <c r="DJ121" s="927"/>
      <c r="DK121" s="927"/>
      <c r="DL121" s="927">
        <v>467052</v>
      </c>
      <c r="DM121" s="927"/>
      <c r="DN121" s="927"/>
      <c r="DO121" s="927"/>
      <c r="DP121" s="927"/>
      <c r="DQ121" s="927">
        <v>990382</v>
      </c>
      <c r="DR121" s="927"/>
      <c r="DS121" s="927"/>
      <c r="DT121" s="927"/>
      <c r="DU121" s="927"/>
      <c r="DV121" s="928">
        <v>2.7</v>
      </c>
      <c r="DW121" s="928"/>
      <c r="DX121" s="928"/>
      <c r="DY121" s="928"/>
      <c r="DZ121" s="929"/>
    </row>
    <row r="122" spans="1:130" s="218" customFormat="1" ht="26.25" customHeight="1" x14ac:dyDescent="0.15">
      <c r="A122" s="1058"/>
      <c r="B122" s="950"/>
      <c r="C122" s="923" t="s">
        <v>431</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450</v>
      </c>
      <c r="BA122" s="966"/>
      <c r="BB122" s="966"/>
      <c r="BC122" s="966"/>
      <c r="BD122" s="966"/>
      <c r="BE122" s="966"/>
      <c r="BF122" s="966"/>
      <c r="BG122" s="966"/>
      <c r="BH122" s="966"/>
      <c r="BI122" s="966"/>
      <c r="BJ122" s="966"/>
      <c r="BK122" s="966"/>
      <c r="BL122" s="966"/>
      <c r="BM122" s="966"/>
      <c r="BN122" s="966"/>
      <c r="BO122" s="966"/>
      <c r="BP122" s="967"/>
      <c r="BQ122" s="1000">
        <v>65277408</v>
      </c>
      <c r="BR122" s="1001"/>
      <c r="BS122" s="1001"/>
      <c r="BT122" s="1001"/>
      <c r="BU122" s="1001"/>
      <c r="BV122" s="1001">
        <v>62691039</v>
      </c>
      <c r="BW122" s="1001"/>
      <c r="BX122" s="1001"/>
      <c r="BY122" s="1001"/>
      <c r="BZ122" s="1001"/>
      <c r="CA122" s="1001">
        <v>58403573</v>
      </c>
      <c r="CB122" s="1001"/>
      <c r="CC122" s="1001"/>
      <c r="CD122" s="1001"/>
      <c r="CE122" s="1001"/>
      <c r="CF122" s="1018">
        <v>162</v>
      </c>
      <c r="CG122" s="1019"/>
      <c r="CH122" s="1019"/>
      <c r="CI122" s="1019"/>
      <c r="CJ122" s="1019"/>
      <c r="CK122" s="1010"/>
      <c r="CL122" s="1011"/>
      <c r="CM122" s="1011"/>
      <c r="CN122" s="1011"/>
      <c r="CO122" s="1012"/>
      <c r="CP122" s="1020" t="s">
        <v>393</v>
      </c>
      <c r="CQ122" s="1021"/>
      <c r="CR122" s="1021"/>
      <c r="CS122" s="1021"/>
      <c r="CT122" s="1021"/>
      <c r="CU122" s="1021"/>
      <c r="CV122" s="1021"/>
      <c r="CW122" s="1021"/>
      <c r="CX122" s="1021"/>
      <c r="CY122" s="1021"/>
      <c r="CZ122" s="1021"/>
      <c r="DA122" s="1021"/>
      <c r="DB122" s="1021"/>
      <c r="DC122" s="1021"/>
      <c r="DD122" s="1021"/>
      <c r="DE122" s="1021"/>
      <c r="DF122" s="1022"/>
      <c r="DG122" s="926">
        <v>203723</v>
      </c>
      <c r="DH122" s="927"/>
      <c r="DI122" s="927"/>
      <c r="DJ122" s="927"/>
      <c r="DK122" s="927"/>
      <c r="DL122" s="927">
        <v>179290</v>
      </c>
      <c r="DM122" s="927"/>
      <c r="DN122" s="927"/>
      <c r="DO122" s="927"/>
      <c r="DP122" s="927"/>
      <c r="DQ122" s="927">
        <v>139568</v>
      </c>
      <c r="DR122" s="927"/>
      <c r="DS122" s="927"/>
      <c r="DT122" s="927"/>
      <c r="DU122" s="927"/>
      <c r="DV122" s="928">
        <v>0.4</v>
      </c>
      <c r="DW122" s="928"/>
      <c r="DX122" s="928"/>
      <c r="DY122" s="928"/>
      <c r="DZ122" s="929"/>
    </row>
    <row r="123" spans="1:130" s="218" customFormat="1" ht="26.25" customHeight="1" x14ac:dyDescent="0.15">
      <c r="A123" s="1058"/>
      <c r="B123" s="950"/>
      <c r="C123" s="923" t="s">
        <v>437</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451</v>
      </c>
      <c r="BP123" s="1006"/>
      <c r="BQ123" s="1064">
        <v>98174286</v>
      </c>
      <c r="BR123" s="1065"/>
      <c r="BS123" s="1065"/>
      <c r="BT123" s="1065"/>
      <c r="BU123" s="1065"/>
      <c r="BV123" s="1065">
        <v>97180569</v>
      </c>
      <c r="BW123" s="1065"/>
      <c r="BX123" s="1065"/>
      <c r="BY123" s="1065"/>
      <c r="BZ123" s="1065"/>
      <c r="CA123" s="1065">
        <v>94059984</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440</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453</v>
      </c>
      <c r="CQ124" s="1021"/>
      <c r="CR124" s="1021"/>
      <c r="CS124" s="1021"/>
      <c r="CT124" s="1021"/>
      <c r="CU124" s="1021"/>
      <c r="CV124" s="1021"/>
      <c r="CW124" s="1021"/>
      <c r="CX124" s="1021"/>
      <c r="CY124" s="1021"/>
      <c r="CZ124" s="1021"/>
      <c r="DA124" s="1021"/>
      <c r="DB124" s="1021"/>
      <c r="DC124" s="1021"/>
      <c r="DD124" s="1021"/>
      <c r="DE124" s="1021"/>
      <c r="DF124" s="1022"/>
      <c r="DG124" s="1005">
        <v>30282232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442</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454</v>
      </c>
      <c r="CL125" s="1008"/>
      <c r="CM125" s="1008"/>
      <c r="CN125" s="1008"/>
      <c r="CO125" s="1009"/>
      <c r="CP125" s="930" t="s">
        <v>455</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444</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456</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462</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976191</v>
      </c>
      <c r="AB128" s="1047"/>
      <c r="AC128" s="1047"/>
      <c r="AD128" s="1047"/>
      <c r="AE128" s="1048"/>
      <c r="AF128" s="1049">
        <v>958034</v>
      </c>
      <c r="AG128" s="1047"/>
      <c r="AH128" s="1047"/>
      <c r="AI128" s="1047"/>
      <c r="AJ128" s="1048"/>
      <c r="AK128" s="1049">
        <v>988425</v>
      </c>
      <c r="AL128" s="1047"/>
      <c r="AM128" s="1047"/>
      <c r="AN128" s="1047"/>
      <c r="AO128" s="1048"/>
      <c r="AP128" s="1050"/>
      <c r="AQ128" s="1051"/>
      <c r="AR128" s="1051"/>
      <c r="AS128" s="1051"/>
      <c r="AT128" s="1052"/>
      <c r="AU128" s="220"/>
      <c r="AV128" s="220"/>
      <c r="AW128" s="220"/>
      <c r="AX128" s="897" t="s">
        <v>465</v>
      </c>
      <c r="AY128" s="898"/>
      <c r="AZ128" s="898"/>
      <c r="BA128" s="898"/>
      <c r="BB128" s="898"/>
      <c r="BC128" s="898"/>
      <c r="BD128" s="898"/>
      <c r="BE128" s="899"/>
      <c r="BF128" s="1053" t="s">
        <v>122</v>
      </c>
      <c r="BG128" s="1054"/>
      <c r="BH128" s="1054"/>
      <c r="BI128" s="1054"/>
      <c r="BJ128" s="1054"/>
      <c r="BK128" s="1054"/>
      <c r="BL128" s="1055"/>
      <c r="BM128" s="1053">
        <v>11.39</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466</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467</v>
      </c>
      <c r="X129" s="1072"/>
      <c r="Y129" s="1072"/>
      <c r="Z129" s="1073"/>
      <c r="AA129" s="959">
        <v>41321684</v>
      </c>
      <c r="AB129" s="960"/>
      <c r="AC129" s="960"/>
      <c r="AD129" s="960"/>
      <c r="AE129" s="961"/>
      <c r="AF129" s="962">
        <v>41702827</v>
      </c>
      <c r="AG129" s="960"/>
      <c r="AH129" s="960"/>
      <c r="AI129" s="960"/>
      <c r="AJ129" s="961"/>
      <c r="AK129" s="962">
        <v>42677458</v>
      </c>
      <c r="AL129" s="960"/>
      <c r="AM129" s="960"/>
      <c r="AN129" s="960"/>
      <c r="AO129" s="961"/>
      <c r="AP129" s="1074"/>
      <c r="AQ129" s="1075"/>
      <c r="AR129" s="1075"/>
      <c r="AS129" s="1075"/>
      <c r="AT129" s="1076"/>
      <c r="AU129" s="221"/>
      <c r="AV129" s="221"/>
      <c r="AW129" s="221"/>
      <c r="AX129" s="1066" t="s">
        <v>468</v>
      </c>
      <c r="AY129" s="924"/>
      <c r="AZ129" s="924"/>
      <c r="BA129" s="924"/>
      <c r="BB129" s="924"/>
      <c r="BC129" s="924"/>
      <c r="BD129" s="924"/>
      <c r="BE129" s="925"/>
      <c r="BF129" s="1067" t="s">
        <v>122</v>
      </c>
      <c r="BG129" s="1068"/>
      <c r="BH129" s="1068"/>
      <c r="BI129" s="1068"/>
      <c r="BJ129" s="1068"/>
      <c r="BK129" s="1068"/>
      <c r="BL129" s="1069"/>
      <c r="BM129" s="1067">
        <v>16.39</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470</v>
      </c>
      <c r="X130" s="1072"/>
      <c r="Y130" s="1072"/>
      <c r="Z130" s="1073"/>
      <c r="AA130" s="959">
        <v>6386366</v>
      </c>
      <c r="AB130" s="960"/>
      <c r="AC130" s="960"/>
      <c r="AD130" s="960"/>
      <c r="AE130" s="961"/>
      <c r="AF130" s="962">
        <v>6519314</v>
      </c>
      <c r="AG130" s="960"/>
      <c r="AH130" s="960"/>
      <c r="AI130" s="960"/>
      <c r="AJ130" s="961"/>
      <c r="AK130" s="962">
        <v>6624239</v>
      </c>
      <c r="AL130" s="960"/>
      <c r="AM130" s="960"/>
      <c r="AN130" s="960"/>
      <c r="AO130" s="961"/>
      <c r="AP130" s="1074"/>
      <c r="AQ130" s="1075"/>
      <c r="AR130" s="1075"/>
      <c r="AS130" s="1075"/>
      <c r="AT130" s="1076"/>
      <c r="AU130" s="221"/>
      <c r="AV130" s="221"/>
      <c r="AW130" s="221"/>
      <c r="AX130" s="1066" t="s">
        <v>471</v>
      </c>
      <c r="AY130" s="924"/>
      <c r="AZ130" s="924"/>
      <c r="BA130" s="924"/>
      <c r="BB130" s="924"/>
      <c r="BC130" s="924"/>
      <c r="BD130" s="924"/>
      <c r="BE130" s="925"/>
      <c r="BF130" s="1102">
        <v>1.9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472</v>
      </c>
      <c r="X131" s="1109"/>
      <c r="Y131" s="1109"/>
      <c r="Z131" s="1110"/>
      <c r="AA131" s="1005">
        <v>34935318</v>
      </c>
      <c r="AB131" s="987"/>
      <c r="AC131" s="987"/>
      <c r="AD131" s="987"/>
      <c r="AE131" s="988"/>
      <c r="AF131" s="986">
        <v>35183513</v>
      </c>
      <c r="AG131" s="987"/>
      <c r="AH131" s="987"/>
      <c r="AI131" s="987"/>
      <c r="AJ131" s="988"/>
      <c r="AK131" s="986">
        <v>36053219</v>
      </c>
      <c r="AL131" s="987"/>
      <c r="AM131" s="987"/>
      <c r="AN131" s="987"/>
      <c r="AO131" s="988"/>
      <c r="AP131" s="1111"/>
      <c r="AQ131" s="1112"/>
      <c r="AR131" s="1112"/>
      <c r="AS131" s="1112"/>
      <c r="AT131" s="1113"/>
      <c r="AU131" s="221"/>
      <c r="AV131" s="221"/>
      <c r="AW131" s="221"/>
      <c r="AX131" s="1084" t="s">
        <v>473</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475</v>
      </c>
      <c r="W132" s="1095"/>
      <c r="X132" s="1095"/>
      <c r="Y132" s="1095"/>
      <c r="Z132" s="1096"/>
      <c r="AA132" s="1097">
        <v>0.50785024700000003</v>
      </c>
      <c r="AB132" s="1098"/>
      <c r="AC132" s="1098"/>
      <c r="AD132" s="1098"/>
      <c r="AE132" s="1099"/>
      <c r="AF132" s="1100">
        <v>2.6058744759999999</v>
      </c>
      <c r="AG132" s="1098"/>
      <c r="AH132" s="1098"/>
      <c r="AI132" s="1098"/>
      <c r="AJ132" s="1099"/>
      <c r="AK132" s="1100">
        <v>2.6974419759999999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476</v>
      </c>
      <c r="W133" s="1078"/>
      <c r="X133" s="1078"/>
      <c r="Y133" s="1078"/>
      <c r="Z133" s="1079"/>
      <c r="AA133" s="1080">
        <v>2</v>
      </c>
      <c r="AB133" s="1081"/>
      <c r="AC133" s="1081"/>
      <c r="AD133" s="1081"/>
      <c r="AE133" s="1082"/>
      <c r="AF133" s="1080">
        <v>1.5</v>
      </c>
      <c r="AG133" s="1081"/>
      <c r="AH133" s="1081"/>
      <c r="AI133" s="1081"/>
      <c r="AJ133" s="1082"/>
      <c r="AK133" s="1080">
        <v>1.9</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IuR1VuZaS/FVbIK2L1KCq3+HtR/ATRnhchlaNb4nIs/DFlQ5264J5rs6LRRQtGEy0/Af5UQKV/e9bZnKPhEw==" saltValue="uoOz9UvJqistfrvH7DMXbw==" spinCount="100000" sheet="1" objects="1" scenarios="1" formatRows="0"/>
  <mergeCells count="2034">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2:AY32"/>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election activeCell="AK30" sqref="AK30:AO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h7YsOiYox7lGRhjutINEo8bXqfo3nd27sv169x3OQgz0MCx5rSTDfIA0eoghTESmuZls6yKXWQbO3YGJ5bUqA==" saltValue="YoRYr23tK2p3/ES54kZd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85" zoomScaleNormal="85" zoomScaleSheetLayoutView="55" workbookViewId="0">
      <selection activeCell="AK30" sqref="AK30:AO3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jxuyUxJMqmclplTLT7kbHjesM7TcsOxru4aVHO7EiSJEKFs63PVNffbz6FsOp8b0k5hqvU0jyMR7c2+G5+qRQ==" saltValue="jFUlXSSG6HnQgxcefFZx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workbookViewId="0">
      <selection activeCell="AK30" sqref="AK30:AO3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485</v>
      </c>
      <c r="AL9" s="1118"/>
      <c r="AM9" s="1118"/>
      <c r="AN9" s="1119"/>
      <c r="AO9" s="269">
        <v>12335691</v>
      </c>
      <c r="AP9" s="269">
        <v>79062</v>
      </c>
      <c r="AQ9" s="270">
        <v>77644</v>
      </c>
      <c r="AR9" s="271">
        <v>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486</v>
      </c>
      <c r="AL10" s="1118"/>
      <c r="AM10" s="1118"/>
      <c r="AN10" s="1119"/>
      <c r="AO10" s="272">
        <v>1819915</v>
      </c>
      <c r="AP10" s="272">
        <v>11664</v>
      </c>
      <c r="AQ10" s="273">
        <v>3127</v>
      </c>
      <c r="AR10" s="274">
        <v>273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487</v>
      </c>
      <c r="AL11" s="1118"/>
      <c r="AM11" s="1118"/>
      <c r="AN11" s="1119"/>
      <c r="AO11" s="272">
        <v>407757</v>
      </c>
      <c r="AP11" s="272">
        <v>2613</v>
      </c>
      <c r="AQ11" s="273">
        <v>461</v>
      </c>
      <c r="AR11" s="274">
        <v>466.8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489</v>
      </c>
      <c r="AP12" s="272" t="s">
        <v>489</v>
      </c>
      <c r="AQ12" s="273">
        <v>21</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490</v>
      </c>
      <c r="AL13" s="1118"/>
      <c r="AM13" s="1118"/>
      <c r="AN13" s="1119"/>
      <c r="AO13" s="272">
        <v>513177</v>
      </c>
      <c r="AP13" s="272">
        <v>3289</v>
      </c>
      <c r="AQ13" s="273">
        <v>2269</v>
      </c>
      <c r="AR13" s="274">
        <v>45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491</v>
      </c>
      <c r="AL14" s="1118"/>
      <c r="AM14" s="1118"/>
      <c r="AN14" s="1119"/>
      <c r="AO14" s="272">
        <v>98210</v>
      </c>
      <c r="AP14" s="272">
        <v>629</v>
      </c>
      <c r="AQ14" s="273">
        <v>1565</v>
      </c>
      <c r="AR14" s="274">
        <v>-59.8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492</v>
      </c>
      <c r="AL15" s="1121"/>
      <c r="AM15" s="1121"/>
      <c r="AN15" s="1122"/>
      <c r="AO15" s="272">
        <v>-630273</v>
      </c>
      <c r="AP15" s="272">
        <v>-4040</v>
      </c>
      <c r="AQ15" s="273">
        <v>-4222</v>
      </c>
      <c r="AR15" s="274">
        <v>-4.3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14544477</v>
      </c>
      <c r="AP16" s="272">
        <v>93218</v>
      </c>
      <c r="AQ16" s="273">
        <v>80866</v>
      </c>
      <c r="AR16" s="274">
        <v>15.3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497</v>
      </c>
      <c r="AL21" s="1124"/>
      <c r="AM21" s="1124"/>
      <c r="AN21" s="1125"/>
      <c r="AO21" s="285">
        <v>7.85</v>
      </c>
      <c r="AP21" s="286">
        <v>7.29</v>
      </c>
      <c r="AQ21" s="287">
        <v>0.56000000000000005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498</v>
      </c>
      <c r="AL22" s="1124"/>
      <c r="AM22" s="1124"/>
      <c r="AN22" s="1125"/>
      <c r="AO22" s="290">
        <v>97.7</v>
      </c>
      <c r="AP22" s="291">
        <v>98.9</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502</v>
      </c>
      <c r="AL32" s="1132"/>
      <c r="AM32" s="1132"/>
      <c r="AN32" s="1133"/>
      <c r="AO32" s="300">
        <v>5519362</v>
      </c>
      <c r="AP32" s="300">
        <v>35375</v>
      </c>
      <c r="AQ32" s="301">
        <v>35121</v>
      </c>
      <c r="AR32" s="302">
        <v>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503</v>
      </c>
      <c r="AL33" s="1132"/>
      <c r="AM33" s="1132"/>
      <c r="AN33" s="113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504</v>
      </c>
      <c r="AL34" s="1132"/>
      <c r="AM34" s="1132"/>
      <c r="AN34" s="1133"/>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505</v>
      </c>
      <c r="AL35" s="1132"/>
      <c r="AM35" s="1132"/>
      <c r="AN35" s="1133"/>
      <c r="AO35" s="300">
        <v>2974072</v>
      </c>
      <c r="AP35" s="300">
        <v>19061</v>
      </c>
      <c r="AQ35" s="301">
        <v>9493</v>
      </c>
      <c r="AR35" s="302">
        <v>100.8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506</v>
      </c>
      <c r="AL36" s="1132"/>
      <c r="AM36" s="1132"/>
      <c r="AN36" s="1133"/>
      <c r="AO36" s="300">
        <v>91745</v>
      </c>
      <c r="AP36" s="300">
        <v>588</v>
      </c>
      <c r="AQ36" s="301">
        <v>807</v>
      </c>
      <c r="AR36" s="302">
        <v>-27.1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507</v>
      </c>
      <c r="AL37" s="1132"/>
      <c r="AM37" s="1132"/>
      <c r="AN37" s="1133"/>
      <c r="AO37" s="300" t="s">
        <v>489</v>
      </c>
      <c r="AP37" s="300" t="s">
        <v>489</v>
      </c>
      <c r="AQ37" s="301">
        <v>509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508</v>
      </c>
      <c r="AL38" s="1135"/>
      <c r="AM38" s="1135"/>
      <c r="AN38" s="1136"/>
      <c r="AO38" s="303" t="s">
        <v>489</v>
      </c>
      <c r="AP38" s="303" t="s">
        <v>489</v>
      </c>
      <c r="AQ38" s="304" t="s">
        <v>489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509</v>
      </c>
      <c r="AL39" s="1135"/>
      <c r="AM39" s="1135"/>
      <c r="AN39" s="1136"/>
      <c r="AO39" s="300">
        <v>-988425</v>
      </c>
      <c r="AP39" s="300">
        <v>-6335</v>
      </c>
      <c r="AQ39" s="301">
        <v>-5799</v>
      </c>
      <c r="AR39" s="302">
        <v>9.1999999999999993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510</v>
      </c>
      <c r="AL40" s="1132"/>
      <c r="AM40" s="1132"/>
      <c r="AN40" s="1133"/>
      <c r="AO40" s="300">
        <v>-6624239</v>
      </c>
      <c r="AP40" s="300">
        <v>-42456</v>
      </c>
      <c r="AQ40" s="301">
        <v>-30948</v>
      </c>
      <c r="AR40" s="302">
        <v>37.200000000000003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972515</v>
      </c>
      <c r="AP41" s="300">
        <v>6233</v>
      </c>
      <c r="AQ41" s="301">
        <v>9183</v>
      </c>
      <c r="AR41" s="302">
        <v>-32.1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480</v>
      </c>
      <c r="AN49" s="1128" t="s">
        <v>513</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5583333</v>
      </c>
      <c r="AN51" s="322">
        <v>34465</v>
      </c>
      <c r="AO51" s="323">
        <v>-37.1</v>
      </c>
      <c r="AP51" s="324">
        <v>60285</v>
      </c>
      <c r="AQ51" s="325">
        <v>6.4</v>
      </c>
      <c r="AR51" s="326">
        <v>-43.5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3208131</v>
      </c>
      <c r="AN52" s="330">
        <v>19804</v>
      </c>
      <c r="AO52" s="331">
        <v>-31.3</v>
      </c>
      <c r="AP52" s="332">
        <v>36445</v>
      </c>
      <c r="AQ52" s="333">
        <v>5</v>
      </c>
      <c r="AR52" s="334">
        <v>-36.299999999999997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4989988</v>
      </c>
      <c r="AN53" s="322">
        <v>31066</v>
      </c>
      <c r="AO53" s="323">
        <v>-9.9</v>
      </c>
      <c r="AP53" s="324">
        <v>52714</v>
      </c>
      <c r="AQ53" s="325">
        <v>-12.6</v>
      </c>
      <c r="AR53" s="326">
        <v>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2720478</v>
      </c>
      <c r="AN54" s="330">
        <v>16937</v>
      </c>
      <c r="AO54" s="331">
        <v>-14.5</v>
      </c>
      <c r="AP54" s="332">
        <v>29032</v>
      </c>
      <c r="AQ54" s="333">
        <v>-20.3</v>
      </c>
      <c r="AR54" s="334">
        <v>5.8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6286518</v>
      </c>
      <c r="AN55" s="322">
        <v>39538</v>
      </c>
      <c r="AO55" s="323">
        <v>27.3</v>
      </c>
      <c r="AP55" s="324">
        <v>46001</v>
      </c>
      <c r="AQ55" s="325">
        <v>-12.7</v>
      </c>
      <c r="AR55" s="326">
        <v>40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3169918</v>
      </c>
      <c r="AN56" s="330">
        <v>19937</v>
      </c>
      <c r="AO56" s="331">
        <v>17.7</v>
      </c>
      <c r="AP56" s="332">
        <v>27974</v>
      </c>
      <c r="AQ56" s="333">
        <v>-3.6</v>
      </c>
      <c r="AR56" s="334">
        <v>21.3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6049407</v>
      </c>
      <c r="AN57" s="322">
        <v>38454</v>
      </c>
      <c r="AO57" s="323">
        <v>-2.7</v>
      </c>
      <c r="AP57" s="324">
        <v>52878</v>
      </c>
      <c r="AQ57" s="325">
        <v>14.9</v>
      </c>
      <c r="AR57" s="326">
        <v>-17.600000000000001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4051291</v>
      </c>
      <c r="AN58" s="330">
        <v>25753</v>
      </c>
      <c r="AO58" s="331">
        <v>29.2</v>
      </c>
      <c r="AP58" s="332">
        <v>32136</v>
      </c>
      <c r="AQ58" s="333">
        <v>14.9</v>
      </c>
      <c r="AR58" s="334">
        <v>14.3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5199481</v>
      </c>
      <c r="AN59" s="322">
        <v>33324</v>
      </c>
      <c r="AO59" s="323">
        <v>-13.3</v>
      </c>
      <c r="AP59" s="324">
        <v>57911</v>
      </c>
      <c r="AQ59" s="325">
        <v>9.5</v>
      </c>
      <c r="AR59" s="326">
        <v>-22.8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3574543</v>
      </c>
      <c r="AN60" s="330">
        <v>22910</v>
      </c>
      <c r="AO60" s="331">
        <v>-11</v>
      </c>
      <c r="AP60" s="332">
        <v>35132</v>
      </c>
      <c r="AQ60" s="333">
        <v>9.3000000000000007</v>
      </c>
      <c r="AR60" s="334">
        <v>-20.3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5621745</v>
      </c>
      <c r="AN61" s="337">
        <v>35369</v>
      </c>
      <c r="AO61" s="338">
        <v>-7.1</v>
      </c>
      <c r="AP61" s="339">
        <v>53958</v>
      </c>
      <c r="AQ61" s="340">
        <v>1.1000000000000001</v>
      </c>
      <c r="AR61" s="326">
        <v>-8.1999999999999993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3344872</v>
      </c>
      <c r="AN62" s="330">
        <v>21068</v>
      </c>
      <c r="AO62" s="331">
        <v>-2</v>
      </c>
      <c r="AP62" s="332">
        <v>32144</v>
      </c>
      <c r="AQ62" s="333">
        <v>1.1000000000000001</v>
      </c>
      <c r="AR62" s="334">
        <v>-3.1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IfZ8/Ek+vcQJ7bEbXZW3xFcra1GoI2I06SEUICrvBmmpKYiDW2TfIfk14AFp/X3W33lJz7fvJVB/hfVPyHozA==" saltValue="6nicNoudx02DBdaRZ+kC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election activeCell="AK30" sqref="AK30:AO3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ajhR3zswnY1AiCyb7qRBzcBxp8MMW5sZDzFsRYOLOP+DUhDkBkiqXiwJOqMqeUBkHxcuXTa/HdNbEVGlmFze7A==" saltValue="wjTH5SUTpj/i2DwdbD04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AK30" sqref="AK30:AO3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v+brm/KwPdP647vLj4QsEy1GGKj16V9N1klHGjQrxzuwbT6tqmLPrRut1S0YKbe0ZQicGuNVBB/HdYCtYZHYig==" saltValue="BOupCIRhM4OMp4IhTEqb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70" zoomScaleNormal="70" zoomScaleSheetLayoutView="100" workbookViewId="0">
      <selection activeCell="AK30" sqref="AK30:AO3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17.89</v>
      </c>
      <c r="G47" s="12">
        <v>26.46</v>
      </c>
      <c r="H47" s="12">
        <v>28.19</v>
      </c>
      <c r="I47" s="12">
        <v>32.11</v>
      </c>
      <c r="J47" s="13">
        <v>33.049999999999997</v>
      </c>
    </row>
    <row r="48" spans="2:10" ht="57.75" customHeight="1" x14ac:dyDescent="0.15">
      <c r="B48" s="14"/>
      <c r="C48" s="1142" t="s">
        <v>4</v>
      </c>
      <c r="D48" s="1142"/>
      <c r="E48" s="1143"/>
      <c r="F48" s="15">
        <v>6.21</v>
      </c>
      <c r="G48" s="16">
        <v>4.75</v>
      </c>
      <c r="H48" s="16">
        <v>8.3800000000000008</v>
      </c>
      <c r="I48" s="16">
        <v>5.78</v>
      </c>
      <c r="J48" s="17">
        <v>7.55</v>
      </c>
    </row>
    <row r="49" spans="2:10" ht="57.75" customHeight="1" thickBot="1" x14ac:dyDescent="0.2">
      <c r="B49" s="18"/>
      <c r="C49" s="1144" t="s">
        <v>5</v>
      </c>
      <c r="D49" s="1144"/>
      <c r="E49" s="1145"/>
      <c r="F49" s="19">
        <v>0.66</v>
      </c>
      <c r="G49" s="20">
        <v>6.31</v>
      </c>
      <c r="H49" s="20">
        <v>4.28</v>
      </c>
      <c r="I49" s="20">
        <v>1.65</v>
      </c>
      <c r="J49" s="21">
        <v>3.57</v>
      </c>
    </row>
    <row r="50" spans="2:10" x14ac:dyDescent="0.15"/>
  </sheetData>
  <sheetProtection algorithmName="SHA-512" hashValue="QhOsRgPUVeIV9ke0IhDfCfm0yMzGtYlHzkbSsyMFUrFzUl6KrcHAePS5mRgF9ngULASaTnw1oDWUx/6Ejc8IzQ==" saltValue="D6p3Ecav1ArvGGB9SAn1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