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195D85D6-CDE3-42D6-B5E8-9AB1E778773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BE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<sst xmlns="http://schemas.openxmlformats.org/spreadsheetml/2006/main" count="1107" uniqueCount="582">
  <si>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</si>
  <si>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</si>
  <si>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</si>
  <si>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</si>
  <si>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</si>
  <si>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</si>
  <si>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</si>
  <si>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</si>
  <si>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</si>
  <si>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</si>
  <si>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</si>
  <si>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</si>
  <si>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</si>
  <si>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</si>
  <si>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</si>
  <si>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</si>
  <si>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</si>
  <si>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</si>
  <si>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</si>
  <si>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</si>
  <si>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</si>
  <si>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</si>
  <si>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</si>
  <si>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</si>
  <si>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</si>
  <si>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</si>
  <si>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</si>
  <si>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</si>
  <si>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</si>
  <si>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</si>
  <si>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</si>
  <si>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</si>
  <si>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</si>
  <si>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</si>
  <si>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</si>
  <si>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</si>
  <si>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</si>
  <si>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</si>
  <si>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</si>
  <si>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</si>
  <si>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</si>
  <si>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</si>
  <si>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</si>
  <si>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</si>
  <si>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</si>
  <si>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</si>
  <si>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</si>
  <si>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</si>
  <si>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</si>
  <si>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</si>
  <si>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</si>
  <si>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</si>
  <si>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</si>
  <si>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</si>
  <si>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</si>
  <si>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</si>
  <si>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</si>
  <si>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</si>
  <si>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</si>
  <si>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</si>
  <si>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</si>
  <si>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</si>
  <si>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</si>
  <si>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</si>
  <si>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</si>
  <si>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</si>
  <si>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</si>
  <si>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</si>
  <si>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</si>
  <si>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</si>
  <si>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</si>
  <si>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</si>
  <si>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</si>
  <si>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</si>
  <si>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</si>
  <si>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</si>
  <si>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</si>
  <si>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</si>
  <si>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</si>
  <si>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</si>
  <si>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</si>
  <si>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</si>
  <si>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</si>
  <si>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</si>
  <si>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</si>
  <si>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</si>
  <si>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</si>
  <si>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</si>
  <si>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</si>
  <si>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</si>
  <si>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</si>
  <si>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</si>
  <si>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</si>
  <si>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</si>
  <si>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</si>
  <si>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</si>
  <si>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</si>
  <si>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</si>
  <si>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</si>
  <si>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</si>
  <si>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</si>
  <si>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</si>
  <si>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</si>
  <si>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</si>
  <si>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</si>
  <si>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</si>
  <si>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</si>
  <si>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</si>
  <si>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</si>
  <si>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</si>
  <si>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</si>
  <si>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</si>
  <si>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</si>
  <si>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</si>
  <si>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</si>
  <si>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</si>
  <si>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</si>
  <si>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</si>
  <si>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</si>
  <si>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</si>
  <si>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</si>
  <si>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</si>
  <si>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</si>
  <si>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</si>
  <si>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</si>
  <si>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</si>
  <si>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</si>
  <si>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</si>
  <si>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</si>
  <si>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</si>
  <si>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</si>
  <si>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</si>
  <si>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</si>
  <si>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</si>
  <si>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</si>
  <si>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</si>
  <si>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</si>
  <si>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</si>
  <si>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</si>
  <si>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</si>
  <si>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</si>
  <si>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</si>
  <si>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</si>
  <si>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</si>
  <si>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</si>
  <si>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</si>
  <si>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</si>
  <si>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</si>
  <si>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</si>
  <si>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</si>
  <si>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</si>
  <si>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</si>
  <si>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</si>
  <si>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</si>
  <si>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</si>
  <si>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</si>
  <si>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</si>
  <si>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</si>
  <si>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</si>
  <si>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</si>
  <si>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</si>
  <si>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</si>
  <si>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</si>
  <si>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</si>
  <si>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</si>
  <si>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</si>
  <si>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</si>
  <si>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</si>
  <si>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</si>
  <si>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</si>
  <si>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</si>
  <si>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</si>
  <si>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</si>
  <si>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</si>
  <si>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</si>
  <si>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</si>
  <si>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</si>
  <si>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</si>
  <si>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</si>
  <si>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</si>
  <si>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</si>
  <si>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</si>
  <si>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</si>
  <si>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</si>
  <si>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</si>
  <si>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</si>
  <si>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</si>
  <si>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</si>
  <si>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</si>
  <si>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</si>
  <si>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</si>
  <si>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</si>
  <si>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</si>
  <si>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</si>
  <si>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</si>
  <si>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</si>
  <si>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</si>
  <si>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</si>
  <si>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</si>
  <si>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</si>
  <si>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</si>
  <si>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</si>
  <si>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</si>
  <si>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三重県四日市市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</si>
  <si>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</si>
  <si>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</si>
  <si>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</si>
  <si>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</si>
  <si>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</si>
  <si>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</si>
  <si>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</si>
  <si>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</si>
  <si>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</si>
  <si>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</si>
  <si>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</si>
  <si>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</si>
  <si>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</si>
  <si>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</si>
  <si>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</si>
  <si>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</si>
  <si>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</si>
  <si>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</si>
  <si>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</si>
  <si>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</si>
  <si>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</si>
  <si>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</si>
  <si>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</si>
  <si>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</si>
  <si>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</si>
  <si>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</si>
  <si>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</si>
  <si>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</si>
  <si>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</si>
  <si>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</si>
  <si>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</si>
  <si>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</si>
  <si>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</si>
  <si>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</si>
  <si>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</si>
  <si>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</si>
  <si>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</si>
  <si>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</si>
  <si>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</si>
  <si>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</si>
  <si>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</si>
  <si>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</si>
  <si>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</si>
  <si>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</si>
  <si>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</si>
  <si>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</si>
  <si>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</si>
  <si>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</si>
  <si>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</si>
  <si>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</si>
  <si>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</si>
  <si>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</si>
  <si>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</si>
  <si>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</si>
  <si>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</si>
  <si>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</si>
  <si>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</si>
  <si>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</si>
  <si>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</si>
  <si>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</si>
  <si>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</si>
  <si>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</si>
  <si>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</si>
  <si>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</si>
  <si>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</si>
  <si>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</si>
  <si>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</si>
  <si>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</si>
  <si>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</si>
  <si>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</si>
  <si>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</si>
  <si>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</si>
  <si>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</si>
  <si>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</si>
  <si>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</si>
  <si>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</si>
  <si>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</si>
  <si>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</si>
  <si>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</si>
  <si>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</si>
  <si>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</si>
  <si>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</si>
  <si>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</si>
  <si>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</si>
  <si>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</si>
  <si>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</si>
  <si>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</si>
  <si>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</si>
  <si>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</si>
  <si>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</si>
  <si>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</si>
  <si>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</si>
  <si>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</si>
  <si>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</si>
  <si>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</si>
  <si>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</si>
  <si>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</si>
  <si>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</si>
  <si>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</si>
  <si>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</si>
  <si>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</si>
  <si>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</si>
  <si>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</si>
  <si>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</si>
  <si>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</si>
  <si>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</si>
  <si>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</si>
  <si>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</si>
  <si>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</si>
  <si>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</si>
  <si>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</si>
  <si>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</si>
  <si>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</si>
  <si>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</si>
  <si>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</si>
  <si>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</si>
  <si>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</si>
  <si>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</si>
  <si>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</si>
  <si>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</si>
  <si>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</si>
  <si>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</si>
  <si>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</si>
  <si>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</si>
  <si>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</si>
  <si>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</si>
  <si>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</si>
  <si>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</si>
  <si>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</si>
  <si>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</si>
  <si>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</si>
  <si>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</si>
  <si>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</si>
  <si>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</si>
  <si>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</si>
  <si>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</si>
  <si>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</si>
  <si>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</si>
  <si>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</si>
  <si>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</si>
  <si>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</si>
  <si>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</si>
  <si>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</si>
  <si>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</si>
  <si>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</si>
  <si>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</si>
  <si>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</si>
  <si>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</si>
  <si>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</si>
  <si>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</si>
  <si>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三重県四日市市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</si>
  <si>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</si>
  <si>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</si>
  <si>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</si>
  <si>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</si>
  <si>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</si>
  <si>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</si>
  <si>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</si>
  <si>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</si>
  <si>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</si>
  <si>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</si>
  <si>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</si>
  <si>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</si>
  <si>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</si>
  <si>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</si>
  <si>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</si>
  <si>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</si>
  <si>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</si>
  <si>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</si>
  <si>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</si>
  <si>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</si>
  <si>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</si>
  <si>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都市下水路想定特別会計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</si>
  <si>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</si>
  <si>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</si>
  <si>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</si>
  <si>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</si>
  <si>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</si>
  <si>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</si>
  <si>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</si>
  <si>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</si>
  <si>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</si>
  <si>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</si>
  <si>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</si>
  <si>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</si>
  <si>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</si>
  <si>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</si>
  <si>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</si>
  <si>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</si>
  <si>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</si>
  <si>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</si>
  <si>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</si>
  <si>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</si>
  <si>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</si>
  <si>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農業集落排水事業会計</t>
    <phoneticPr fontId="5"/>
  </si>
  <si>
    <t>食肉センター食肉市場特別会計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</si>
  <si>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</si>
  <si>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</si>
  <si>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</si>
  <si>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</si>
  <si>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</si>
  <si>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</si>
  <si>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</si>
  <si>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</si>
  <si>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</si>
  <si>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</si>
  <si>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</si>
  <si>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</si>
  <si>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</si>
  <si>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</si>
  <si>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</si>
  <si>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</si>
  <si>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</si>
  <si>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</si>
  <si>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</si>
  <si>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</si>
  <si>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</si>
  <si>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</si>
  <si>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</si>
  <si>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</si>
  <si>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</si>
  <si>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</si>
  <si>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</si>
  <si>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</si>
  <si>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</si>
  <si>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</si>
  <si>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</si>
  <si>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</si>
  <si>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</si>
  <si>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</si>
  <si>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</si>
  <si>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</si>
  <si>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</si>
  <si>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</si>
  <si>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</si>
  <si>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</si>
  <si>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</si>
  <si>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</si>
  <si>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</si>
  <si>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</si>
  <si>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</si>
  <si>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</si>
  <si>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</si>
  <si>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</si>
  <si>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</si>
  <si>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</si>
  <si>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</si>
  <si>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</si>
  <si>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</si>
  <si>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</si>
  <si>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</si>
  <si>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</si>
  <si>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</si>
  <si>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</si>
  <si>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</si>
  <si>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</si>
  <si>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</si>
  <si>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</si>
  <si>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</si>
  <si>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</si>
  <si>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</si>
  <si>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</si>
  <si>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</si>
  <si>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</si>
  <si>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</si>
  <si>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</si>
  <si>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</si>
  <si>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</si>
  <si>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</si>
  <si>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</si>
  <si>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</si>
  <si>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</si>
  <si>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</si>
  <si>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</si>
  <si>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</si>
  <si>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</si>
  <si>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</si>
  <si>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</si>
  <si>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</si>
  <si>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</si>
  <si>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</si>
  <si>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</si>
  <si>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</si>
  <si>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</si>
  <si>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</si>
  <si>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</si>
  <si>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</si>
  <si>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</si>
  <si>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</si>
  <si>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</si>
  <si>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</si>
  <si>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</si>
  <si>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</si>
  <si>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</si>
  <si>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</si>
  <si>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</si>
  <si>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</si>
  <si>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</si>
  <si>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</si>
  <si>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</si>
  <si>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</si>
  <si>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</si>
  <si>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</si>
  <si>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</si>
  <si>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</si>
  <si>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</si>
  <si>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</si>
  <si>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</si>
  <si>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</si>
  <si>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</si>
  <si>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</si>
  <si>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</si>
  <si>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</si>
  <si>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</si>
  <si>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</si>
  <si>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</si>
  <si>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</si>
  <si>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</si>
  <si>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</si>
  <si>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</si>
  <si>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</si>
  <si>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</si>
  <si>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</si>
  <si>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</si>
  <si>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</si>
  <si>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</si>
  <si>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</si>
  <si>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</si>
  <si>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</si>
  <si>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</si>
  <si>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</si>
  <si>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</si>
  <si>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5.06</t>
  </si>
  <si>
    <t>▲ 0.41</t>
  </si>
  <si>
    <t>都市下水路想定特別会計</t>
  </si>
  <si>
    <t>▲ 0.55</t>
  </si>
  <si>
    <t>▲ 0.63</t>
  </si>
  <si>
    <t>▲ 0.80</t>
  </si>
  <si>
    <t>病院事業会計</t>
  </si>
  <si>
    <t>下水道事業会計</t>
  </si>
  <si>
    <t>一般会計</t>
  </si>
  <si>
    <t>水道事業会計</t>
  </si>
  <si>
    <t>競輪事業特別会計</t>
  </si>
  <si>
    <t>介護保険特別会計</t>
  </si>
  <si>
    <t>国民健康保険特別会計</t>
  </si>
  <si>
    <t>その他会計（赤字）</t>
  </si>
  <si>
    <t>その他会計（黒字）</t>
  </si>
  <si>
    <t>R02</t>
    <phoneticPr fontId="5"/>
  </si>
  <si>
    <t>R03</t>
    <phoneticPr fontId="5"/>
  </si>
  <si>
    <t>R04</t>
    <phoneticPr fontId="5"/>
  </si>
  <si>
    <t>R05</t>
    <phoneticPr fontId="5"/>
  </si>
  <si>
    <t>R06</t>
    <phoneticPr fontId="5"/>
  </si>
  <si>
    <t>アセットマネジメント基金</t>
    <rPh sb="10" eb="12">
      <t>キキン</t>
    </rPh>
    <phoneticPr fontId="5"/>
  </si>
  <si>
    <t>都市基盤・公共施設等整備基金</t>
    <rPh sb="0" eb="4">
      <t>トシキバン</t>
    </rPh>
    <rPh sb="5" eb="14">
      <t>コウキョウシセツトウセイビキキン</t>
    </rPh>
    <phoneticPr fontId="5"/>
  </si>
  <si>
    <t>旧四日市市土地開発公社取得土地活用基金</t>
    <rPh sb="0" eb="13">
      <t>キュウヨッカイチシトチカイハツコウシャシュトク</t>
    </rPh>
    <rPh sb="13" eb="19">
      <t>トチカツヨウキキン</t>
    </rPh>
    <phoneticPr fontId="5"/>
  </si>
  <si>
    <t>まちづくり事業基金</t>
    <rPh sb="5" eb="9">
      <t>ジギョウキキン</t>
    </rPh>
    <phoneticPr fontId="5"/>
  </si>
  <si>
    <t>学校施設整備基金</t>
    <rPh sb="0" eb="8">
      <t>ガッコウシセツセイビキキン</t>
    </rPh>
    <phoneticPr fontId="5"/>
  </si>
  <si>
    <t>-</t>
    <phoneticPr fontId="2"/>
  </si>
  <si>
    <t>四日市港管理組合（一般会計）</t>
    <phoneticPr fontId="38"/>
  </si>
  <si>
    <t>　〃（港湾整備事業特別会計）</t>
    <phoneticPr fontId="38"/>
  </si>
  <si>
    <t>朝明広域衛生組合</t>
    <phoneticPr fontId="38"/>
  </si>
  <si>
    <t>三重県市町総合事務組合（一般会計）</t>
    <phoneticPr fontId="38"/>
  </si>
  <si>
    <t>　〃（退職手当特別会計）</t>
    <phoneticPr fontId="38"/>
  </si>
  <si>
    <t>　〃（デジタル地図特別会計）</t>
    <phoneticPr fontId="38"/>
  </si>
  <si>
    <t>　〃（共同研修特別会計）</t>
    <phoneticPr fontId="38"/>
  </si>
  <si>
    <t>　〃（物品特別会計）</t>
    <phoneticPr fontId="38"/>
  </si>
  <si>
    <t>　〃（消防救急無線特別会計）</t>
    <phoneticPr fontId="38"/>
  </si>
  <si>
    <t>　〃（公平委員会特別会計）</t>
    <phoneticPr fontId="38"/>
  </si>
  <si>
    <t>三重地方税管理回収機構（一般会計）</t>
    <phoneticPr fontId="38"/>
  </si>
  <si>
    <t>　〃（滞納整理拡充事業特別会計）</t>
    <phoneticPr fontId="38"/>
  </si>
  <si>
    <t>三重県後期高齢者医療広域連合（一般会計）</t>
    <phoneticPr fontId="38"/>
  </si>
  <si>
    <t>〃（後期高齢者医療特別会計）</t>
    <phoneticPr fontId="38"/>
  </si>
  <si>
    <t>四日市市生活環境公社</t>
  </si>
  <si>
    <t>ディア四日市</t>
  </si>
  <si>
    <t>四日市市文化まちづくり財団</t>
    <phoneticPr fontId="2"/>
  </si>
  <si>
    <t>四日市あすなろう鉄道</t>
    <phoneticPr fontId="2"/>
  </si>
  <si>
    <t>三重県四日市畜産公社</t>
    <phoneticPr fontId="2"/>
  </si>
  <si>
    <t>よっかいちクリーンエネルギー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</si>
</sst>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A494-4C66-901E-6102AF4F25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54621</c:v>
                </c:pt>
                <c:pt idx="1">
                  <c:v>49426</c:v>
                </c:pt>
                <c:pt idx="2">
                  <c:v>64986</c:v>
                </c:pt>
                <c:pt idx="3">
                  <c:v>55315</c:v>
                </c:pt>
                <c:pt idx="4">
                  <c:v>60767</c:v>
                </c:pt>
              </c:numCache>
            </c:numRef>
          </c:val>
          <c:smooth val="0"/>
          <c:extLst>
            <c:ext xmlns:c16="http://schemas.microsoft.com/office/drawing/2014/chart" uri="{C3380CC4-5D6E-409C-BE32-E72D297353CC}">
              <c16:uniqueId val="{00000001-A494-4C66-901E-6102AF4F25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5.63</c:v>
                </c:pt>
                <c:pt idx="1">
                  <c:v>10.98</c:v>
                </c:pt>
                <c:pt idx="2">
                  <c:v>5.54</c:v>
                </c:pt>
                <c:pt idx="3">
                  <c:v>4.3499999999999996</c:v>
                </c:pt>
                <c:pt idx="4">
                  <c:v>3.13</c:v>
                </c:pt>
              </c:numCache>
            </c:numRef>
          </c:val>
          <c:extLst>
            <c:ext xmlns:c16="http://schemas.microsoft.com/office/drawing/2014/chart" uri="{C3380CC4-5D6E-409C-BE32-E72D297353CC}">
              <c16:uniqueId val="{00000000-B795-4170-A6C8-FB6879C05B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18.45</c:v>
                </c:pt>
                <c:pt idx="1">
                  <c:v>17.989999999999998</c:v>
                </c:pt>
                <c:pt idx="2">
                  <c:v>18.57</c:v>
                </c:pt>
                <c:pt idx="3">
                  <c:v>18.66</c:v>
                </c:pt>
                <c:pt idx="4">
                  <c:v>19.84</c:v>
                </c:pt>
              </c:numCache>
            </c:numRef>
          </c:val>
          <c:extLst>
            <c:ext xmlns:c16="http://schemas.microsoft.com/office/drawing/2014/chart" uri="{C3380CC4-5D6E-409C-BE32-E72D297353CC}">
              <c16:uniqueId val="{00000001-B795-4170-A6C8-FB6879C05B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3.82</c:v>
                </c:pt>
                <c:pt idx="2">
                  <c:v>-5.0599999999999996</c:v>
                </c:pt>
                <c:pt idx="3">
                  <c:v>0.39</c:v>
                </c:pt>
                <c:pt idx="4">
                  <c:v>-0.41</c:v>
                </c:pt>
              </c:numCache>
            </c:numRef>
          </c:val>
          <c:smooth val="0"/>
          <c:extLst>
            <c:ext xmlns:c16="http://schemas.microsoft.com/office/drawing/2014/chart" uri="{C3380CC4-5D6E-409C-BE32-E72D297353CC}">
              <c16:uniqueId val="{00000002-B795-4170-A6C8-FB6879C05B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0.12</c:v>
                </c:pt>
                <c:pt idx="4">
                  <c:v>#N/A</c:v>
                </c:pt>
                <c:pt idx="5">
                  <c:v>0.16</c:v>
                </c:pt>
                <c:pt idx="6">
                  <c:v>#N/A</c:v>
                </c:pt>
                <c:pt idx="7">
                  <c:v>0.45</c:v>
                </c:pt>
                <c:pt idx="8">
                  <c:v>#N/A</c:v>
                </c:pt>
                <c:pt idx="9">
                  <c:v>0.21</c:v>
                </c:pt>
              </c:numCache>
            </c:numRef>
          </c:val>
          <c:extLst>
            <c:ext xmlns:c16="http://schemas.microsoft.com/office/drawing/2014/chart" uri="{C3380CC4-5D6E-409C-BE32-E72D297353CC}">
              <c16:uniqueId val="{00000000-29DB-4E17-A043-60C44B00ED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DB-4E17-A043-60C44B00ED2B}"/>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0.37</c:v>
                </c:pt>
                <c:pt idx="2">
                  <c:v>#N/A</c:v>
                </c:pt>
                <c:pt idx="3">
                  <c:v>0.56000000000000005</c:v>
                </c:pt>
                <c:pt idx="4">
                  <c:v>#N/A</c:v>
                </c:pt>
                <c:pt idx="5">
                  <c:v>0.52</c:v>
                </c:pt>
                <c:pt idx="6">
                  <c:v>#N/A</c:v>
                </c:pt>
                <c:pt idx="7">
                  <c:v>0.43</c:v>
                </c:pt>
                <c:pt idx="8">
                  <c:v>#N/A</c:v>
                </c:pt>
                <c:pt idx="9">
                  <c:v>0.56999999999999995</c:v>
                </c:pt>
              </c:numCache>
            </c:numRef>
          </c:val>
          <c:extLst>
            <c:ext xmlns:c16="http://schemas.microsoft.com/office/drawing/2014/chart" uri="{C3380CC4-5D6E-409C-BE32-E72D297353CC}">
              <c16:uniqueId val="{00000002-29DB-4E17-A043-60C44B00ED2B}"/>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1.41</c:v>
                </c:pt>
                <c:pt idx="2">
                  <c:v>#N/A</c:v>
                </c:pt>
                <c:pt idx="3">
                  <c:v>1.1399999999999999</c:v>
                </c:pt>
                <c:pt idx="4">
                  <c:v>#N/A</c:v>
                </c:pt>
                <c:pt idx="5">
                  <c:v>1.6</c:v>
                </c:pt>
                <c:pt idx="6">
                  <c:v>#N/A</c:v>
                </c:pt>
                <c:pt idx="7">
                  <c:v>0.95</c:v>
                </c:pt>
                <c:pt idx="8">
                  <c:v>#N/A</c:v>
                </c:pt>
                <c:pt idx="9">
                  <c:v>0.66</c:v>
                </c:pt>
              </c:numCache>
            </c:numRef>
          </c:val>
          <c:extLst>
            <c:ext xmlns:c16="http://schemas.microsoft.com/office/drawing/2014/chart" uri="{C3380CC4-5D6E-409C-BE32-E72D297353CC}">
              <c16:uniqueId val="{00000003-29DB-4E17-A043-60C44B00ED2B}"/>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1.94</c:v>
                </c:pt>
                <c:pt idx="2">
                  <c:v>#N/A</c:v>
                </c:pt>
                <c:pt idx="3">
                  <c:v>2.14</c:v>
                </c:pt>
                <c:pt idx="4">
                  <c:v>#N/A</c:v>
                </c:pt>
                <c:pt idx="5">
                  <c:v>2</c:v>
                </c:pt>
                <c:pt idx="6">
                  <c:v>#N/A</c:v>
                </c:pt>
                <c:pt idx="7">
                  <c:v>2.0099999999999998</c:v>
                </c:pt>
                <c:pt idx="8">
                  <c:v>#N/A</c:v>
                </c:pt>
                <c:pt idx="9">
                  <c:v>2.15</c:v>
                </c:pt>
              </c:numCache>
            </c:numRef>
          </c:val>
          <c:extLst>
            <c:ext xmlns:c16="http://schemas.microsoft.com/office/drawing/2014/chart" uri="{C3380CC4-5D6E-409C-BE32-E72D297353CC}">
              <c16:uniqueId val="{00000004-29DB-4E17-A043-60C44B00ED2B}"/>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5.43</c:v>
                </c:pt>
                <c:pt idx="2">
                  <c:v>#N/A</c:v>
                </c:pt>
                <c:pt idx="3">
                  <c:v>3.89</c:v>
                </c:pt>
                <c:pt idx="4">
                  <c:v>#N/A</c:v>
                </c:pt>
                <c:pt idx="5">
                  <c:v>3.59</c:v>
                </c:pt>
                <c:pt idx="6">
                  <c:v>#N/A</c:v>
                </c:pt>
                <c:pt idx="7">
                  <c:v>3.04</c:v>
                </c:pt>
                <c:pt idx="8">
                  <c:v>#N/A</c:v>
                </c:pt>
                <c:pt idx="9">
                  <c:v>3.02</c:v>
                </c:pt>
              </c:numCache>
            </c:numRef>
          </c:val>
          <c:extLst>
            <c:ext xmlns:c16="http://schemas.microsoft.com/office/drawing/2014/chart" uri="{C3380CC4-5D6E-409C-BE32-E72D297353CC}">
              <c16:uniqueId val="{00000005-29DB-4E17-A043-60C44B00ED2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5.59</c:v>
                </c:pt>
                <c:pt idx="2">
                  <c:v>#N/A</c:v>
                </c:pt>
                <c:pt idx="3">
                  <c:v>10.96</c:v>
                </c:pt>
                <c:pt idx="4">
                  <c:v>#N/A</c:v>
                </c:pt>
                <c:pt idx="5">
                  <c:v>6.09</c:v>
                </c:pt>
                <c:pt idx="6">
                  <c:v>#N/A</c:v>
                </c:pt>
                <c:pt idx="7">
                  <c:v>4.9800000000000004</c:v>
                </c:pt>
                <c:pt idx="8">
                  <c:v>#N/A</c:v>
                </c:pt>
                <c:pt idx="9">
                  <c:v>3.92</c:v>
                </c:pt>
              </c:numCache>
            </c:numRef>
          </c:val>
          <c:extLst>
            <c:ext xmlns:c16="http://schemas.microsoft.com/office/drawing/2014/chart" uri="{C3380CC4-5D6E-409C-BE32-E72D297353CC}">
              <c16:uniqueId val="{00000006-29DB-4E17-A043-60C44B00ED2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3.43</c:v>
                </c:pt>
                <c:pt idx="2">
                  <c:v>#N/A</c:v>
                </c:pt>
                <c:pt idx="3">
                  <c:v>3.28</c:v>
                </c:pt>
                <c:pt idx="4">
                  <c:v>#N/A</c:v>
                </c:pt>
                <c:pt idx="5">
                  <c:v>4.04</c:v>
                </c:pt>
                <c:pt idx="6">
                  <c:v>#N/A</c:v>
                </c:pt>
                <c:pt idx="7">
                  <c:v>4.41</c:v>
                </c:pt>
                <c:pt idx="8">
                  <c:v>#N/A</c:v>
                </c:pt>
                <c:pt idx="9">
                  <c:v>4.87</c:v>
                </c:pt>
              </c:numCache>
            </c:numRef>
          </c:val>
          <c:extLst>
            <c:ext xmlns:c16="http://schemas.microsoft.com/office/drawing/2014/chart" uri="{C3380CC4-5D6E-409C-BE32-E72D297353CC}">
              <c16:uniqueId val="{00000007-29DB-4E17-A043-60C44B00ED2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14.01</c:v>
                </c:pt>
                <c:pt idx="2">
                  <c:v>#N/A</c:v>
                </c:pt>
                <c:pt idx="3">
                  <c:v>14.26</c:v>
                </c:pt>
                <c:pt idx="4">
                  <c:v>#N/A</c:v>
                </c:pt>
                <c:pt idx="5">
                  <c:v>14.43</c:v>
                </c:pt>
                <c:pt idx="6">
                  <c:v>#N/A</c:v>
                </c:pt>
                <c:pt idx="7">
                  <c:v>12.58</c:v>
                </c:pt>
                <c:pt idx="8">
                  <c:v>#N/A</c:v>
                </c:pt>
                <c:pt idx="9">
                  <c:v>10.050000000000001</c:v>
                </c:pt>
              </c:numCache>
            </c:numRef>
          </c:val>
          <c:extLst>
            <c:ext xmlns:c16="http://schemas.microsoft.com/office/drawing/2014/chart" uri="{C3380CC4-5D6E-409C-BE32-E72D297353CC}">
              <c16:uniqueId val="{00000008-29DB-4E17-A043-60C44B00ED2B}"/>
            </c:ext>
          </c:extLst>
        </c:ser>
        <c:ser>
          <c:idx val="9"/>
          <c:order val="9"/>
          <c:tx>
            <c:strRef>
              <c:f>データシート!$A$36</c:f>
              <c:strCache>
                <c:ptCount val="1"/>
                <c:pt idx="0">
                  <c:v>都市下水路想定特別会計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0.55000000000000004</c:v>
                </c:pt>
                <c:pt idx="5">
                  <c:v>#N/A</c:v>
                </c:pt>
                <c:pt idx="6">
                  <c:v>0.63</c:v>
                </c:pt>
                <c:pt idx="7">
                  <c:v>#N/A</c:v>
                </c:pt>
                <c:pt idx="8">
                  <c:v>0.8</c:v>
                </c:pt>
                <c:pt idx="9">
                  <c:v>#N/A</c:v>
                </c:pt>
              </c:numCache>
            </c:numRef>
          </c:val>
          <c:extLst>
            <c:ext xmlns:c16="http://schemas.microsoft.com/office/drawing/2014/chart" uri="{C3380CC4-5D6E-409C-BE32-E72D297353CC}">
              <c16:uniqueId val="{00000009-29DB-4E17-A043-60C44B00ED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11015</c:v>
                </c:pt>
                <c:pt idx="5">
                  <c:v>10492</c:v>
                </c:pt>
                <c:pt idx="8">
                  <c:v>10275</c:v>
                </c:pt>
                <c:pt idx="11">
                  <c:v>9651</c:v>
                </c:pt>
                <c:pt idx="14">
                  <c:v>9183</c:v>
                </c:pt>
              </c:numCache>
            </c:numRef>
          </c:val>
          <c:extLst>
            <c:ext xmlns:c16="http://schemas.microsoft.com/office/drawing/2014/chart" uri="{C3380CC4-5D6E-409C-BE32-E72D297353CC}">
              <c16:uniqueId val="{00000000-C8A6-4704-B181-E66661F8DF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A6-4704-B181-E66661F8DF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287</c:v>
                </c:pt>
                <c:pt idx="3">
                  <c:v>285</c:v>
                </c:pt>
                <c:pt idx="6">
                  <c:v>2234</c:v>
                </c:pt>
                <c:pt idx="9">
                  <c:v>901</c:v>
                </c:pt>
                <c:pt idx="12">
                  <c:v>1643</c:v>
                </c:pt>
              </c:numCache>
            </c:numRef>
          </c:val>
          <c:extLst>
            <c:ext xmlns:c16="http://schemas.microsoft.com/office/drawing/2014/chart" uri="{C3380CC4-5D6E-409C-BE32-E72D297353CC}">
              <c16:uniqueId val="{00000002-C8A6-4704-B181-E66661F8DF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813</c:v>
                </c:pt>
                <c:pt idx="3">
                  <c:v>824</c:v>
                </c:pt>
                <c:pt idx="6">
                  <c:v>821</c:v>
                </c:pt>
                <c:pt idx="9">
                  <c:v>816</c:v>
                </c:pt>
                <c:pt idx="12">
                  <c:v>809</c:v>
                </c:pt>
              </c:numCache>
            </c:numRef>
          </c:val>
          <c:extLst>
            <c:ext xmlns:c16="http://schemas.microsoft.com/office/drawing/2014/chart" uri="{C3380CC4-5D6E-409C-BE32-E72D297353CC}">
              <c16:uniqueId val="{00000003-C8A6-4704-B181-E66661F8DF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4508</c:v>
                </c:pt>
                <c:pt idx="3">
                  <c:v>4282</c:v>
                </c:pt>
                <c:pt idx="6">
                  <c:v>4335</c:v>
                </c:pt>
                <c:pt idx="9">
                  <c:v>4821</c:v>
                </c:pt>
                <c:pt idx="12">
                  <c:v>4547</c:v>
                </c:pt>
              </c:numCache>
            </c:numRef>
          </c:val>
          <c:extLst>
            <c:ext xmlns:c16="http://schemas.microsoft.com/office/drawing/2014/chart" uri="{C3380CC4-5D6E-409C-BE32-E72D297353CC}">
              <c16:uniqueId val="{00000004-C8A6-4704-B181-E66661F8DF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A6-4704-B181-E66661F8DF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A6-4704-B181-E66661F8DF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6808</c:v>
                </c:pt>
                <c:pt idx="3">
                  <c:v>6452</c:v>
                </c:pt>
                <c:pt idx="6">
                  <c:v>6123</c:v>
                </c:pt>
                <c:pt idx="9">
                  <c:v>5694</c:v>
                </c:pt>
                <c:pt idx="12">
                  <c:v>5035</c:v>
                </c:pt>
              </c:numCache>
            </c:numRef>
          </c:val>
          <c:extLst>
            <c:ext xmlns:c16="http://schemas.microsoft.com/office/drawing/2014/chart" uri="{C3380CC4-5D6E-409C-BE32-E72D297353CC}">
              <c16:uniqueId val="{00000007-C8A6-4704-B181-E66661F8DF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1401</c:v>
                </c:pt>
                <c:pt idx="2">
                  <c:v>#N/A</c:v>
                </c:pt>
                <c:pt idx="3">
                  <c:v>#N/A</c:v>
                </c:pt>
                <c:pt idx="4">
                  <c:v>1351</c:v>
                </c:pt>
                <c:pt idx="5">
                  <c:v>#N/A</c:v>
                </c:pt>
                <c:pt idx="6">
                  <c:v>#N/A</c:v>
                </c:pt>
                <c:pt idx="7">
                  <c:v>3238</c:v>
                </c:pt>
                <c:pt idx="8">
                  <c:v>#N/A</c:v>
                </c:pt>
                <c:pt idx="9">
                  <c:v>#N/A</c:v>
                </c:pt>
                <c:pt idx="10">
                  <c:v>2581</c:v>
                </c:pt>
                <c:pt idx="11">
                  <c:v>#N/A</c:v>
                </c:pt>
                <c:pt idx="12">
                  <c:v>#N/A</c:v>
                </c:pt>
                <c:pt idx="13">
                  <c:v>2851</c:v>
                </c:pt>
                <c:pt idx="14">
                  <c:v>#N/A</c:v>
                </c:pt>
              </c:numCache>
            </c:numRef>
          </c:val>
          <c:smooth val="0"/>
          <c:extLst>
            <c:ext xmlns:c16="http://schemas.microsoft.com/office/drawing/2014/chart" uri="{C3380CC4-5D6E-409C-BE32-E72D297353CC}">
              <c16:uniqueId val="{00000008-C8A6-4704-B181-E66661F8DF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74326</c:v>
                </c:pt>
                <c:pt idx="5">
                  <c:v>68559</c:v>
                </c:pt>
                <c:pt idx="8">
                  <c:v>63427</c:v>
                </c:pt>
                <c:pt idx="11">
                  <c:v>59953</c:v>
                </c:pt>
                <c:pt idx="14">
                  <c:v>57000</c:v>
                </c:pt>
              </c:numCache>
            </c:numRef>
          </c:val>
          <c:extLst>
            <c:ext xmlns:c16="http://schemas.microsoft.com/office/drawing/2014/chart" uri="{C3380CC4-5D6E-409C-BE32-E72D297353CC}">
              <c16:uniqueId val="{00000000-9DED-429A-9C3F-93081904CB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14760</c:v>
                </c:pt>
                <c:pt idx="5">
                  <c:v>14494</c:v>
                </c:pt>
                <c:pt idx="8">
                  <c:v>15846</c:v>
                </c:pt>
                <c:pt idx="11">
                  <c:v>17457</c:v>
                </c:pt>
                <c:pt idx="14">
                  <c:v>19638</c:v>
                </c:pt>
              </c:numCache>
            </c:numRef>
          </c:val>
          <c:extLst>
            <c:ext xmlns:c16="http://schemas.microsoft.com/office/drawing/2014/chart" uri="{C3380CC4-5D6E-409C-BE32-E72D297353CC}">
              <c16:uniqueId val="{00000001-9DED-429A-9C3F-93081904CB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48143</c:v>
                </c:pt>
                <c:pt idx="5">
                  <c:v>46962</c:v>
                </c:pt>
                <c:pt idx="8">
                  <c:v>47617</c:v>
                </c:pt>
                <c:pt idx="11">
                  <c:v>51224</c:v>
                </c:pt>
                <c:pt idx="14">
                  <c:v>51838</c:v>
                </c:pt>
              </c:numCache>
            </c:numRef>
          </c:val>
          <c:extLst>
            <c:ext xmlns:c16="http://schemas.microsoft.com/office/drawing/2014/chart" uri="{C3380CC4-5D6E-409C-BE32-E72D297353CC}">
              <c16:uniqueId val="{00000002-9DED-429A-9C3F-93081904CB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D-429A-9C3F-93081904CB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D-429A-9C3F-93081904CB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5-9DED-429A-9C3F-93081904CB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13445</c:v>
                </c:pt>
                <c:pt idx="3">
                  <c:v>13355</c:v>
                </c:pt>
                <c:pt idx="6">
                  <c:v>13407</c:v>
                </c:pt>
                <c:pt idx="9">
                  <c:v>14009</c:v>
                </c:pt>
                <c:pt idx="12">
                  <c:v>13826</c:v>
                </c:pt>
              </c:numCache>
            </c:numRef>
          </c:val>
          <c:extLst>
            <c:ext xmlns:c16="http://schemas.microsoft.com/office/drawing/2014/chart" uri="{C3380CC4-5D6E-409C-BE32-E72D297353CC}">
              <c16:uniqueId val="{00000006-9DED-429A-9C3F-93081904CB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7731</c:v>
                </c:pt>
                <c:pt idx="3">
                  <c:v>7756</c:v>
                </c:pt>
                <c:pt idx="6">
                  <c:v>7781</c:v>
                </c:pt>
                <c:pt idx="9">
                  <c:v>8594</c:v>
                </c:pt>
                <c:pt idx="12">
                  <c:v>9263</c:v>
                </c:pt>
              </c:numCache>
            </c:numRef>
          </c:val>
          <c:extLst>
            <c:ext xmlns:c16="http://schemas.microsoft.com/office/drawing/2014/chart" uri="{C3380CC4-5D6E-409C-BE32-E72D297353CC}">
              <c16:uniqueId val="{00000007-9DED-429A-9C3F-93081904CB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51344</c:v>
                </c:pt>
                <c:pt idx="3">
                  <c:v>48669</c:v>
                </c:pt>
                <c:pt idx="6">
                  <c:v>48669</c:v>
                </c:pt>
                <c:pt idx="9">
                  <c:v>49854</c:v>
                </c:pt>
                <c:pt idx="12">
                  <c:v>51357</c:v>
                </c:pt>
              </c:numCache>
            </c:numRef>
          </c:val>
          <c:extLst>
            <c:ext xmlns:c16="http://schemas.microsoft.com/office/drawing/2014/chart" uri="{C3380CC4-5D6E-409C-BE32-E72D297353CC}">
              <c16:uniqueId val="{00000008-9DED-429A-9C3F-93081904CB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2237</c:v>
                </c:pt>
                <c:pt idx="3">
                  <c:v>1953</c:v>
                </c:pt>
                <c:pt idx="6">
                  <c:v>10808</c:v>
                </c:pt>
                <c:pt idx="9">
                  <c:v>12946</c:v>
                </c:pt>
                <c:pt idx="12">
                  <c:v>10602</c:v>
                </c:pt>
              </c:numCache>
            </c:numRef>
          </c:val>
          <c:extLst>
            <c:ext xmlns:c16="http://schemas.microsoft.com/office/drawing/2014/chart" uri="{C3380CC4-5D6E-409C-BE32-E72D297353CC}">
              <c16:uniqueId val="{00000009-9DED-429A-9C3F-93081904CB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48947</c:v>
                </c:pt>
                <c:pt idx="3">
                  <c:v>43632</c:v>
                </c:pt>
                <c:pt idx="6">
                  <c:v>39165</c:v>
                </c:pt>
                <c:pt idx="9">
                  <c:v>35552</c:v>
                </c:pt>
                <c:pt idx="12">
                  <c:v>34731</c:v>
                </c:pt>
              </c:numCache>
            </c:numRef>
          </c:val>
          <c:extLst>
            <c:ext xmlns:c16="http://schemas.microsoft.com/office/drawing/2014/chart" uri="{C3380CC4-5D6E-409C-BE32-E72D297353CC}">
              <c16:uniqueId val="{0000000A-9DED-429A-9C3F-93081904CB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ED-429A-9C3F-93081904CB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14238</c:v>
                </c:pt>
                <c:pt idx="1">
                  <c:v>15251</c:v>
                </c:pt>
                <c:pt idx="2">
                  <c:v>15959</c:v>
                </c:pt>
              </c:numCache>
            </c:numRef>
          </c:val>
          <c:extLst>
            <c:ext xmlns:c16="http://schemas.microsoft.com/office/drawing/2014/chart" uri="{C3380CC4-5D6E-409C-BE32-E72D297353CC}">
              <c16:uniqueId val="{00000000-09E5-456F-81A4-DA81466ABA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314</c:v>
                </c:pt>
                <c:pt idx="1">
                  <c:v>226</c:v>
                </c:pt>
                <c:pt idx="2">
                  <c:v>226</c:v>
                </c:pt>
              </c:numCache>
            </c:numRef>
          </c:val>
          <c:extLst>
            <c:ext xmlns:c16="http://schemas.microsoft.com/office/drawing/2014/chart" uri="{C3380CC4-5D6E-409C-BE32-E72D297353CC}">
              <c16:uniqueId val="{00000001-09E5-456F-81A4-DA81466ABA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32406</c:v>
                </c:pt>
                <c:pt idx="1">
                  <c:v>35520</c:v>
                </c:pt>
                <c:pt idx="2">
                  <c:v>36116</c:v>
                </c:pt>
              </c:numCache>
            </c:numRef>
          </c:val>
          <c:extLst>
            <c:ext xmlns:c16="http://schemas.microsoft.com/office/drawing/2014/chart" uri="{C3380CC4-5D6E-409C-BE32-E72D297353CC}">
              <c16:uniqueId val="{00000002-09E5-456F-81A4-DA81466ABA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過去の大型プロジェクトに係る市債の償還が順次終了するとともに、「償還額以上は借り入れない」、「交付税措置のない地方債を借り入れない」など、計画的な市債発行に努めてきました。</a:t>
          </a:r>
        </a:p>
        <a:p>
          <a:r>
            <a:rPr kumimoji="1" lang="ja-JP" altLang="en-US" sz="1100">
              <a:latin typeface="ＭＳ ゴシック" pitchFamily="49" charset="-128"/>
              <a:ea typeface="ＭＳ ゴシック" pitchFamily="49" charset="-128"/>
            </a:rPr>
            <a:t>　令和６年度の元利償還金は、前年度に引き続き減少した一方、債務負担行為に基づく支出額が、小中学校における保健室等空調設備の整備により</a:t>
          </a:r>
          <a:r>
            <a:rPr kumimoji="1" lang="en-US" altLang="ja-JP" sz="1100">
              <a:latin typeface="ＭＳ ゴシック" pitchFamily="49" charset="-128"/>
              <a:ea typeface="ＭＳ ゴシック" pitchFamily="49" charset="-128"/>
            </a:rPr>
            <a:t>901</a:t>
          </a:r>
          <a:r>
            <a:rPr kumimoji="1" lang="ja-JP" altLang="en-US" sz="1100">
              <a:latin typeface="ＭＳ ゴシック" pitchFamily="49" charset="-128"/>
              <a:ea typeface="ＭＳ ゴシック" pitchFamily="49" charset="-128"/>
            </a:rPr>
            <a:t>百万円から</a:t>
          </a:r>
          <a:r>
            <a:rPr kumimoji="1" lang="en-US" altLang="ja-JP" sz="1100">
              <a:latin typeface="ＭＳ ゴシック" pitchFamily="49" charset="-128"/>
              <a:ea typeface="ＭＳ ゴシック" pitchFamily="49" charset="-128"/>
            </a:rPr>
            <a:t>1,643</a:t>
          </a:r>
          <a:r>
            <a:rPr kumimoji="1" lang="ja-JP" altLang="en-US" sz="1100">
              <a:latin typeface="ＭＳ ゴシック" pitchFamily="49" charset="-128"/>
              <a:ea typeface="ＭＳ ゴシック" pitchFamily="49" charset="-128"/>
            </a:rPr>
            <a:t>百万円に増加したことなどから、実質公債費比率の分子は</a:t>
          </a:r>
          <a:r>
            <a:rPr kumimoji="1" lang="en-US" altLang="ja-JP" sz="1100">
              <a:latin typeface="ＭＳ ゴシック" pitchFamily="49" charset="-128"/>
              <a:ea typeface="ＭＳ ゴシック" pitchFamily="49" charset="-128"/>
            </a:rPr>
            <a:t>2,581</a:t>
          </a:r>
          <a:r>
            <a:rPr kumimoji="1" lang="ja-JP" altLang="en-US" sz="1100">
              <a:latin typeface="ＭＳ ゴシック" pitchFamily="49" charset="-128"/>
              <a:ea typeface="ＭＳ ゴシック" pitchFamily="49" charset="-128"/>
            </a:rPr>
            <a:t>百万円から</a:t>
          </a:r>
          <a:r>
            <a:rPr kumimoji="1" lang="en-US" altLang="ja-JP" sz="1100">
              <a:latin typeface="ＭＳ ゴシック" pitchFamily="49" charset="-128"/>
              <a:ea typeface="ＭＳ ゴシック" pitchFamily="49" charset="-128"/>
            </a:rPr>
            <a:t>2,851</a:t>
          </a:r>
          <a:r>
            <a:rPr kumimoji="1" lang="ja-JP" altLang="en-US" sz="1100">
              <a:latin typeface="ＭＳ ゴシック" pitchFamily="49" charset="-128"/>
              <a:ea typeface="ＭＳ ゴシック" pitchFamily="49" charset="-128"/>
            </a:rPr>
            <a:t>百万円へと増加しました。</a:t>
          </a:r>
        </a:p>
        <a:p>
          <a:r>
            <a:rPr kumimoji="1" lang="ja-JP" altLang="en-US" sz="1100">
              <a:latin typeface="ＭＳ ゴシック" pitchFamily="49" charset="-128"/>
              <a:ea typeface="ＭＳ ゴシック" pitchFamily="49" charset="-128"/>
            </a:rPr>
            <a:t>　実質公債費比率は前年度に比べて上昇したものの　全国市町村平均や同規模の地方自治体である中核市平均などを依然として下回っています。</a:t>
          </a:r>
        </a:p>
        <a:p>
          <a:r>
            <a:rPr kumimoji="1" lang="ja-JP" altLang="en-US" sz="1100">
              <a:latin typeface="ＭＳ ゴシック" pitchFamily="49" charset="-128"/>
              <a:ea typeface="ＭＳ ゴシック" pitchFamily="49" charset="-128"/>
            </a:rPr>
            <a:t>　今後も計画的な市債の発行に努めていきます。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満期一括償還地方債の発行無し。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令和６年度は、一般会計等に係る地方債の現在高が、市債の発行抑制により</a:t>
          </a:r>
          <a:r>
            <a:rPr kumimoji="1" lang="en-US" altLang="ja-JP" sz="1100">
              <a:latin typeface="ＭＳ ゴシック" pitchFamily="49" charset="-128"/>
              <a:ea typeface="ＭＳ ゴシック" pitchFamily="49" charset="-128"/>
            </a:rPr>
            <a:t>821</a:t>
          </a:r>
          <a:r>
            <a:rPr kumimoji="1" lang="ja-JP" altLang="en-US" sz="1100">
              <a:latin typeface="ＭＳ ゴシック" pitchFamily="49" charset="-128"/>
              <a:ea typeface="ＭＳ ゴシック" pitchFamily="49" charset="-128"/>
            </a:rPr>
            <a:t>百万円の減となるとともに、小中学校における保健室等空調設備の整備完了に伴い、債務負担行為に基づく支出予定額も</a:t>
          </a:r>
          <a:r>
            <a:rPr kumimoji="1" lang="en-US" altLang="ja-JP" sz="1100">
              <a:latin typeface="ＭＳ ゴシック" pitchFamily="49" charset="-128"/>
              <a:ea typeface="ＭＳ ゴシック" pitchFamily="49" charset="-128"/>
            </a:rPr>
            <a:t>2,344</a:t>
          </a:r>
          <a:r>
            <a:rPr kumimoji="1" lang="ja-JP" altLang="en-US" sz="1100">
              <a:latin typeface="ＭＳ ゴシック" pitchFamily="49" charset="-128"/>
              <a:ea typeface="ＭＳ ゴシック" pitchFamily="49" charset="-128"/>
            </a:rPr>
            <a:t>百万円の減となったことなどから、将来負担額は前年度に比べて</a:t>
          </a:r>
          <a:r>
            <a:rPr kumimoji="1" lang="en-US" altLang="ja-JP" sz="1100">
              <a:latin typeface="ＭＳ ゴシック" pitchFamily="49" charset="-128"/>
              <a:ea typeface="ＭＳ ゴシック" pitchFamily="49" charset="-128"/>
            </a:rPr>
            <a:t>1,176</a:t>
          </a:r>
          <a:r>
            <a:rPr kumimoji="1" lang="ja-JP" altLang="en-US" sz="1100">
              <a:latin typeface="ＭＳ ゴシック" pitchFamily="49" charset="-128"/>
              <a:ea typeface="ＭＳ ゴシック" pitchFamily="49" charset="-128"/>
            </a:rPr>
            <a:t>百万円の減となりました。</a:t>
          </a:r>
        </a:p>
        <a:p>
          <a:r>
            <a:rPr kumimoji="1" lang="ja-JP" altLang="en-US" sz="1100">
              <a:latin typeface="ＭＳ ゴシック" pitchFamily="49" charset="-128"/>
              <a:ea typeface="ＭＳ ゴシック" pitchFamily="49" charset="-128"/>
            </a:rPr>
            <a:t>　また、充当可能財源等は、充当可能特定歳入が</a:t>
          </a:r>
          <a:r>
            <a:rPr kumimoji="1" lang="en-US" altLang="ja-JP" sz="1100">
              <a:latin typeface="ＭＳ ゴシック" pitchFamily="49" charset="-128"/>
              <a:ea typeface="ＭＳ ゴシック" pitchFamily="49" charset="-128"/>
            </a:rPr>
            <a:t>2,181</a:t>
          </a:r>
          <a:r>
            <a:rPr kumimoji="1" lang="ja-JP" altLang="en-US" sz="1100">
              <a:latin typeface="ＭＳ ゴシック" pitchFamily="49" charset="-128"/>
              <a:ea typeface="ＭＳ ゴシック" pitchFamily="49" charset="-128"/>
            </a:rPr>
            <a:t>百万円の増となったものの、基準財政需要額算入見込額が交付税措置のある市債の償還が順次終了していることに伴い</a:t>
          </a:r>
          <a:r>
            <a:rPr kumimoji="1" lang="en-US" altLang="ja-JP" sz="1100">
              <a:latin typeface="ＭＳ ゴシック" pitchFamily="49" charset="-128"/>
              <a:ea typeface="ＭＳ ゴシック" pitchFamily="49" charset="-128"/>
            </a:rPr>
            <a:t>2,953</a:t>
          </a:r>
          <a:r>
            <a:rPr kumimoji="1" lang="ja-JP" altLang="en-US" sz="1100">
              <a:latin typeface="ＭＳ ゴシック" pitchFamily="49" charset="-128"/>
              <a:ea typeface="ＭＳ ゴシック" pitchFamily="49" charset="-128"/>
            </a:rPr>
            <a:t>百万円の減となったことにより、前年度に比べて</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百万円の減となりました。</a:t>
          </a:r>
        </a:p>
        <a:p>
          <a:r>
            <a:rPr kumimoji="1" lang="ja-JP" altLang="en-US" sz="1100">
              <a:latin typeface="ＭＳ ゴシック" pitchFamily="49" charset="-128"/>
              <a:ea typeface="ＭＳ ゴシック" pitchFamily="49" charset="-128"/>
            </a:rPr>
            <a:t>　これらの要因により、将来負担比率の分子は前年度と比べて</a:t>
          </a:r>
          <a:r>
            <a:rPr kumimoji="1" lang="en-US" altLang="ja-JP" sz="1100">
              <a:latin typeface="ＭＳ ゴシック" pitchFamily="49" charset="-128"/>
              <a:ea typeface="ＭＳ ゴシック" pitchFamily="49" charset="-128"/>
            </a:rPr>
            <a:t>1,018</a:t>
          </a:r>
          <a:r>
            <a:rPr kumimoji="1" lang="ja-JP" altLang="en-US" sz="1100">
              <a:latin typeface="ＭＳ ゴシック" pitchFamily="49" charset="-128"/>
              <a:ea typeface="ＭＳ ゴシック" pitchFamily="49" charset="-128"/>
            </a:rPr>
            <a:t>百万円減の▲</a:t>
          </a:r>
          <a:r>
            <a:rPr kumimoji="1" lang="en-US" altLang="ja-JP" sz="1100">
              <a:latin typeface="ＭＳ ゴシック" pitchFamily="49" charset="-128"/>
              <a:ea typeface="ＭＳ ゴシック" pitchFamily="49" charset="-128"/>
            </a:rPr>
            <a:t>8,697</a:t>
          </a:r>
          <a:r>
            <a:rPr kumimoji="1" lang="ja-JP" altLang="en-US" sz="1100">
              <a:latin typeface="ＭＳ ゴシック" pitchFamily="49" charset="-128"/>
              <a:ea typeface="ＭＳ ゴシック" pitchFamily="49" charset="-128"/>
            </a:rPr>
            <a:t>百万円となりました。</a:t>
          </a:r>
        </a:p>
        <a:p>
          <a:r>
            <a:rPr kumimoji="1" lang="ja-JP" altLang="en-US" sz="1100">
              <a:latin typeface="ＭＳ ゴシック" pitchFamily="49" charset="-128"/>
              <a:ea typeface="ＭＳ ゴシック" pitchFamily="49" charset="-128"/>
            </a:rPr>
            <a:t>　今後も、将来世代の負担を軽減し、健全な財政運営を維持するため、市債発行の抑制や基金残高の確保などに努めていきます。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増加の主な要因は、財政調整基金について、当初予算で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億円の取り崩しを計上したものの、その後、前年度決算剰余金の２分の１ルールに基づき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補正予算の収支差調整等により繰入金を減額したため、令和６年度末の残高が７億円の増となったことや、アセットマネジメント基金について、将来の公共施設更新に係る財源確保のため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また、企業からの寄附金を原資として、こどもまんなか社会の実現に資する事業の充実を目的として、こどもまんなか基金を新たに設置し、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令和８年度は、アセットマネジメント基金などに積立金を計上する一方、財政調整基金から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百万円、都市基盤・公共施設等整備基金から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百万円の繰入金を計上していることから、基金全体の残高は減少する見込みとなっています。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　所要の財源の確保に努めていきます。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補正予算にかかる収支差調整のため一部取り崩しを行ったものの、前年度決算剰余金の二分の一ルール分など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百万円の繰入金を計上しています。今後も、災害等の発生や市税収入の急激な落ち込み等の不測の事態に備え、決算剰余金等を財源として、財政調整基金の残高の維持に努めます。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運用益の積み立てを行ったことから、残高は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306,378
293,534
206.50
143,691,395
138,885,554
2,517,894
80,428,332
34,730,938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本市には、全国有数の石油化学コンビナートやＩＴ関連企業等の多様な産業が集積し、税収面で恵まれた状況にあることから、類似団体の平均より良好な値となっています。</a:t>
          </a:r>
        </a:p>
        <a:p>
          <a:r>
            <a:rPr kumimoji="1" lang="ja-JP" altLang="en-US" sz="1200">
              <a:latin typeface="ＭＳ Ｐゴシック" panose="020B0600070205080204" pitchFamily="50" charset="-128"/>
              <a:ea typeface="ＭＳ Ｐゴシック" panose="020B0600070205080204" pitchFamily="50" charset="-128"/>
            </a:rPr>
            <a:t> 令和６年度は、固定資産税の増収などの影響により高水準となった令和５年度分の数値が３年平均で反映されたことから、本市の財政力指数は、前年度から</a:t>
          </a:r>
          <a:r>
            <a:rPr kumimoji="1" lang="en-US" altLang="ja-JP" sz="1200">
              <a:latin typeface="ＭＳ Ｐゴシック" panose="020B0600070205080204" pitchFamily="50" charset="-128"/>
              <a:ea typeface="ＭＳ Ｐゴシック" panose="020B0600070205080204" pitchFamily="50" charset="-128"/>
            </a:rPr>
            <a:t>0.01 </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となりました。</a:t>
          </a:r>
        </a:p>
        <a:p>
          <a:r>
            <a:rPr kumimoji="1" lang="ja-JP" altLang="en-US" sz="1200">
              <a:latin typeface="ＭＳ Ｐゴシック" panose="020B0600070205080204" pitchFamily="50" charset="-128"/>
              <a:ea typeface="ＭＳ Ｐゴシック" panose="020B0600070205080204" pitchFamily="50" charset="-128"/>
            </a:rPr>
            <a:t>　これらの税は、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62230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8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62230</xdr:rowOff>
    </xdr:from>
    <xdr:to>
      <xdr:col>19</xdr:col>
      <xdr:colOff>133350</xdr:colOff>
      <xdr:row>37</xdr:row>
      <xdr:rowOff>86360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4058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37</xdr:row>
      <xdr:rowOff>86360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369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64770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11430</xdr:rowOff>
    </xdr:from>
    <xdr:to>
      <xdr:col>19</xdr:col>
      <xdr:colOff>184150</xdr:colOff>
      <xdr:row>37</xdr:row>
      <xdr:rowOff>113030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123207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35560</xdr:rowOff>
    </xdr:from>
    <xdr:to>
      <xdr:col>15</xdr:col>
      <xdr:colOff>133350</xdr:colOff>
      <xdr:row>37</xdr:row>
      <xdr:rowOff>137160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147337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13970</xdr:rowOff>
    </xdr:from>
    <xdr:to>
      <xdr:col>7</xdr:col>
      <xdr:colOff>31750</xdr:colOff>
      <xdr:row>36</xdr:row>
      <xdr:rowOff>115570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125747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株式等譲渡所得割交付金や地方消費税交付金などにより経常一般財源総額が増となった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改定や定年延長の影響による退職手当の増、人件費や助燃剤等の高騰によるクリーンセンター運営維持管理業務委託料の増などから、経常経費に充当する一般財源についても増となり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双方が増加したものの、分子の増加割合の方が大きかったため、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年度における本市の経常収支比率は、前年度から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は良好な水準を維持していますが、これは、近年の市税収入の大幅増加に伴う一般財源の増が主な要因であることから、引き続き、歳出における経常経費の節減や費用対効果の向上などの取り組みを継続していき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125413</xdr:rowOff>
    </xdr:from>
    <xdr:to>
      <xdr:col>23</xdr:col>
      <xdr:colOff>133350</xdr:colOff>
      <xdr:row>67</xdr:row>
      <xdr:rowOff>1588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583863"/>
          <a:ext cx="0" cy="9048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145115</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46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1588</xdr:rowOff>
    </xdr:from>
    <xdr:to>
      <xdr:col>24</xdr:col>
      <xdr:colOff>12700</xdr:colOff>
      <xdr:row>67</xdr:row>
      <xdr:rowOff>1588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8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40340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3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125413</xdr:rowOff>
    </xdr:from>
    <xdr:to>
      <xdr:col>24</xdr:col>
      <xdr:colOff>12700</xdr:colOff>
      <xdr:row>61</xdr:row>
      <xdr:rowOff>125413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58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118428</xdr:rowOff>
    </xdr:from>
    <xdr:to>
      <xdr:col>23</xdr:col>
      <xdr:colOff>133350</xdr:colOff>
      <xdr:row>61</xdr:row>
      <xdr:rowOff>125413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233978"/>
          <a:ext cx="8382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20972</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99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118428</xdr:rowOff>
    </xdr:from>
    <xdr:to>
      <xdr:col>19</xdr:col>
      <xdr:colOff>133350</xdr:colOff>
      <xdr:row>59</xdr:row>
      <xdr:rowOff>124460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2339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117793</xdr:rowOff>
    </xdr:from>
    <xdr:to>
      <xdr:col>19</xdr:col>
      <xdr:colOff>184150</xdr:colOff>
      <xdr:row>64</xdr:row>
      <xdr:rowOff>47943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1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139065</xdr:rowOff>
    </xdr:from>
    <xdr:to>
      <xdr:col>15</xdr:col>
      <xdr:colOff>82550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08316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133032</xdr:rowOff>
    </xdr:from>
    <xdr:to>
      <xdr:col>11</xdr:col>
      <xdr:colOff>31750</xdr:colOff>
      <xdr:row>58</xdr:row>
      <xdr:rowOff>139065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00771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167340</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45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67628</xdr:rowOff>
    </xdr:from>
    <xdr:to>
      <xdr:col>19</xdr:col>
      <xdr:colOff>184150</xdr:colOff>
      <xdr:row>59</xdr:row>
      <xdr:rowOff>169228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7955</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995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88265</xdr:rowOff>
    </xdr:from>
    <xdr:to>
      <xdr:col>11</xdr:col>
      <xdr:colOff>82550</xdr:colOff>
      <xdr:row>59</xdr:row>
      <xdr:rowOff>18415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28592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82232</xdr:rowOff>
    </xdr:from>
    <xdr:to>
      <xdr:col>7</xdr:col>
      <xdr:colOff>31750</xdr:colOff>
      <xdr:row>59</xdr:row>
      <xdr:rowOff>12382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22559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人件費については、人事院勧告に伴う給料表及び期末・勤勉手当の改定、定年延長に伴い隔年で定年退職者が発生することによる退職手当の増加などにより、前年度に比べ増となっています。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物件費については、情報システム標準化に向けたシステムの移行作業を開始したことによる経費経費の皆増などにより、前年度に比べ増となっています。</a:t>
          </a:r>
        </a:p>
        <a:p>
          <a:r>
            <a:rPr kumimoji="1" lang="ja-JP" altLang="en-US" sz="1200">
              <a:latin typeface="ＭＳ Ｐゴシック" panose="020B0600070205080204" pitchFamily="50" charset="-128"/>
              <a:ea typeface="ＭＳ Ｐゴシック" panose="020B0600070205080204" pitchFamily="50" charset="-128"/>
            </a:rPr>
            <a:t>　なお、人口１人当たりの人件費・物件費等決算額については、前年度と比べ</a:t>
          </a:r>
          <a:r>
            <a:rPr kumimoji="1" lang="en-US" altLang="ja-JP" sz="1200">
              <a:latin typeface="ＭＳ Ｐゴシック" panose="020B0600070205080204" pitchFamily="50" charset="-128"/>
              <a:ea typeface="ＭＳ Ｐゴシック" panose="020B0600070205080204" pitchFamily="50" charset="-128"/>
            </a:rPr>
            <a:t>12,573</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157,634</a:t>
          </a:r>
          <a:r>
            <a:rPr kumimoji="1" lang="ja-JP" altLang="en-US" sz="1200">
              <a:latin typeface="ＭＳ Ｐゴシック" panose="020B0600070205080204" pitchFamily="50" charset="-128"/>
              <a:ea typeface="ＭＳ Ｐゴシック" panose="020B0600070205080204" pitchFamily="50" charset="-128"/>
            </a:rPr>
            <a:t>円となりました。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136990</xdr:rowOff>
    </xdr:from>
    <xdr:to>
      <xdr:col>23</xdr:col>
      <xdr:colOff>133350</xdr:colOff>
      <xdr:row>85</xdr:row>
      <xdr:rowOff>134088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538790"/>
          <a:ext cx="838200" cy="1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116480</xdr:rowOff>
    </xdr:from>
    <xdr:to>
      <xdr:col>19</xdr:col>
      <xdr:colOff>133350</xdr:colOff>
      <xdr:row>84</xdr:row>
      <xdr:rowOff>136990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518280"/>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63165</xdr:rowOff>
    </xdr:from>
    <xdr:to>
      <xdr:col>15</xdr:col>
      <xdr:colOff>82550</xdr:colOff>
      <xdr:row>84</xdr:row>
      <xdr:rowOff>116480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464965"/>
          <a:ext cx="889000" cy="5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49726</xdr:rowOff>
    </xdr:from>
    <xdr:to>
      <xdr:col>11</xdr:col>
      <xdr:colOff>31750</xdr:colOff>
      <xdr:row>84</xdr:row>
      <xdr:rowOff>63165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80076"/>
          <a:ext cx="889000" cy="18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83288</xdr:rowOff>
    </xdr:from>
    <xdr:to>
      <xdr:col>23</xdr:col>
      <xdr:colOff>184150</xdr:colOff>
      <xdr:row>86</xdr:row>
      <xdr:rowOff>13438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55365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2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86190</xdr:rowOff>
    </xdr:from>
    <xdr:to>
      <xdr:col>19</xdr:col>
      <xdr:colOff>184150</xdr:colOff>
      <xdr:row>85</xdr:row>
      <xdr:rowOff>16340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1117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7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65680</xdr:rowOff>
    </xdr:from>
    <xdr:to>
      <xdr:col>15</xdr:col>
      <xdr:colOff>133350</xdr:colOff>
      <xdr:row>84</xdr:row>
      <xdr:rowOff>167280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4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152057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5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12365</xdr:rowOff>
    </xdr:from>
    <xdr:to>
      <xdr:col>11</xdr:col>
      <xdr:colOff>82550</xdr:colOff>
      <xdr:row>84</xdr:row>
      <xdr:rowOff>113965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98742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0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170376</xdr:rowOff>
    </xdr:from>
    <xdr:to>
      <xdr:col>7</xdr:col>
      <xdr:colOff>31750</xdr:colOff>
      <xdr:row>83</xdr:row>
      <xdr:rowOff>100526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85303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1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本市の職員構成によるものから、類似団体平均を上回る数値で推移しており、全国でも給与水準が高い自治体となっています。</a:t>
          </a:r>
        </a:p>
        <a:p>
          <a:r>
            <a:rPr kumimoji="1" lang="ja-JP" altLang="en-US" sz="1200">
              <a:latin typeface="ＭＳ Ｐゴシック" panose="020B0600070205080204" pitchFamily="50" charset="-128"/>
              <a:ea typeface="ＭＳ Ｐゴシック" panose="020B0600070205080204" pitchFamily="50" charset="-128"/>
            </a:rPr>
            <a:t>　社会経済情勢の変化や国の給与水準等を踏まえ、引き続き本市の給与水準の適正化に努めていきます。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89</xdr:row>
      <xdr:rowOff>45720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232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45720</xdr:rowOff>
    </xdr:from>
    <xdr:to>
      <xdr:col>77</xdr:col>
      <xdr:colOff>44450</xdr:colOff>
      <xdr:row>89</xdr:row>
      <xdr:rowOff>93980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3047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93980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93980</xdr:rowOff>
    </xdr:from>
    <xdr:to>
      <xdr:col>68</xdr:col>
      <xdr:colOff>152400</xdr:colOff>
      <xdr:row>89</xdr:row>
      <xdr:rowOff>118111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3530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66057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166370</xdr:rowOff>
    </xdr:from>
    <xdr:to>
      <xdr:col>77</xdr:col>
      <xdr:colOff>95250</xdr:colOff>
      <xdr:row>89</xdr:row>
      <xdr:rowOff>96520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81297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34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の増員などから、職員数は増加傾向にあり、令和２年度以降、人口千人当たり職員数が類似団体平均を上回る状況が続いていま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52494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6260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167640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57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139488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57783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139488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xdr:rowOff>
    </xdr:from>
    <xdr:to>
      <xdr:col>81</xdr:col>
      <xdr:colOff>95250</xdr:colOff>
      <xdr:row>62</xdr:row>
      <xdr:rowOff>103294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145221</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償還のピークが過ぎたことや、市債の発行抑制に努めてきたことにより、令和２年度以降は類似団体平均を下回っていますが、近年は上昇傾向にあります。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令和６年度は、償却資産の減価償却の進行による固定資産税の減収に伴い、分母の標準財政規模が減少したことに加え、小中学校の保健室等空調設備</a:t>
          </a:r>
          <a:r>
            <a:rPr kumimoji="1" lang="en-US" altLang="ja-JP" sz="1200">
              <a:latin typeface="ＭＳ Ｐゴシック" panose="020B0600070205080204" pitchFamily="50" charset="-128"/>
              <a:ea typeface="ＭＳ Ｐゴシック" panose="020B0600070205080204" pitchFamily="50" charset="-128"/>
            </a:rPr>
            <a:t>PFI </a:t>
          </a:r>
          <a:r>
            <a:rPr kumimoji="1" lang="ja-JP" altLang="en-US" sz="1200">
              <a:latin typeface="ＭＳ Ｐゴシック" panose="020B0600070205080204" pitchFamily="50" charset="-128"/>
              <a:ea typeface="ＭＳ Ｐゴシック" panose="020B0600070205080204" pitchFamily="50" charset="-128"/>
            </a:rPr>
            <a:t>事業費に係る設備整備の完了によって、分子の準元利償還金が約７億円増加したことなどにより、前年度より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と、前年度に引き続き増加となりました。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今後も、起債に大きく頼ることのない財政運営に努めます。</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30339</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230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38</xdr:row>
      <xdr:rowOff>107950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55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38</xdr:row>
      <xdr:rowOff>40922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353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91722</xdr:rowOff>
    </xdr:from>
    <xdr:to>
      <xdr:col>68</xdr:col>
      <xdr:colOff>152400</xdr:colOff>
      <xdr:row>38</xdr:row>
      <xdr:rowOff>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353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から引き続き－％（将来負担なし）となりました。</a:t>
          </a:r>
        </a:p>
        <a:p>
          <a:r>
            <a:rPr kumimoji="1" lang="ja-JP" altLang="en-US" sz="1200">
              <a:latin typeface="ＭＳ Ｐゴシック" panose="020B0600070205080204" pitchFamily="50" charset="-128"/>
              <a:ea typeface="ＭＳ Ｐゴシック" panose="020B0600070205080204" pitchFamily="50" charset="-128"/>
            </a:rPr>
            <a:t>　今後も、将来世代の負担を軽減するため、市債発行の抑制や基金残高の確保などに取り組み、健全で持続可能な財政運営を行っていきます。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306,378
293,534
206.50
143,691,395
138,885,554
2,517,894
80,428,332
34,730,938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新・行財政改革大綱に基づき、他都市に先駆けて職員数の削減を務めてきたことにより人件費が抑制され、類似団体平均を下回っています。</a:t>
          </a:r>
        </a:p>
        <a:p>
          <a:r>
            <a:rPr kumimoji="1" lang="ja-JP" altLang="en-US" sz="1200">
              <a:latin typeface="ＭＳ Ｐゴシック" panose="020B0600070205080204" pitchFamily="50" charset="-128"/>
              <a:ea typeface="ＭＳ Ｐゴシック" panose="020B0600070205080204" pitchFamily="50" charset="-128"/>
            </a:rPr>
            <a:t>　令和６年度は人事院勧告に伴う給与改定や定年延長の影響による退職手当の増加などにより、前年度から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25.6</a:t>
          </a:r>
          <a:r>
            <a:rPr kumimoji="1" lang="ja-JP" altLang="en-US" sz="1200">
              <a:latin typeface="ＭＳ Ｐゴシック" panose="020B0600070205080204" pitchFamily="50" charset="-128"/>
              <a:ea typeface="ＭＳ Ｐゴシック" panose="020B0600070205080204" pitchFamily="50" charset="-128"/>
            </a:rPr>
            <a:t>％となっています。今後も事務の効率化・合理化を継続しながら、業務量の的確な把握と適正な定員管理を行っていきます。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104140</xdr:rowOff>
    </xdr:from>
    <xdr:to>
      <xdr:col>24</xdr:col>
      <xdr:colOff>25400</xdr:colOff>
      <xdr:row>34</xdr:row>
      <xdr:rowOff>142240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59054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104140</xdr:rowOff>
    </xdr:from>
    <xdr:to>
      <xdr:col>19</xdr:col>
      <xdr:colOff>187325</xdr:colOff>
      <xdr:row>33</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590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85090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2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33</xdr:row>
      <xdr:rowOff>85090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51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53340</xdr:rowOff>
    </xdr:from>
    <xdr:to>
      <xdr:col>20</xdr:col>
      <xdr:colOff>38100</xdr:colOff>
      <xdr:row>32</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0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34290</xdr:rowOff>
    </xdr:from>
    <xdr:to>
      <xdr:col>11</xdr:col>
      <xdr:colOff>60325</xdr:colOff>
      <xdr:row>33</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114300</xdr:rowOff>
    </xdr:from>
    <xdr:to>
      <xdr:col>6</xdr:col>
      <xdr:colOff>171450</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年以降、上昇傾向にありまがらも類似団体平均を下回っていましたが、令和６年度は、小・中学校における保健室等の空調設備更新や標準化システム移行整備費の増加などにより、前年度から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％となり、６年ぶりに類似団体平均を上回りました。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18</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29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3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57150</xdr:rowOff>
    </xdr:from>
    <xdr:to>
      <xdr:col>73</xdr:col>
      <xdr:colOff>180975</xdr:colOff>
      <xdr:row>16</xdr:row>
      <xdr:rowOff>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28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15</xdr:row>
      <xdr:rowOff>57150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4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6350</xdr:rowOff>
    </xdr:from>
    <xdr:to>
      <xdr:col>69</xdr:col>
      <xdr:colOff>142875</xdr:colOff>
      <xdr:row>15</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社会保障関連経費の伸びにより増加傾向が続いており、令和６年度は定額減税調整給付金の給付などにより前年度から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％となっています。</a:t>
          </a:r>
        </a:p>
        <a:p>
          <a:r>
            <a:rPr kumimoji="1" lang="ja-JP" altLang="en-US" sz="1200">
              <a:latin typeface="ＭＳ Ｐゴシック" panose="020B0600070205080204" pitchFamily="50" charset="-128"/>
              <a:ea typeface="ＭＳ Ｐゴシック" panose="020B0600070205080204" pitchFamily="50" charset="-128"/>
            </a:rPr>
            <a:t>　現段階では類似団体平均を下回っていますが、今後も扶助費の精査を行い、適正な執行に努めます。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アセットマネジメント事業として公共施設の計画的な維持補修を進めており、維持補修費が増加傾向にあるほか、高齢化の進展から後期高齢者医療特別会計や介護保険特別会計が増加していることから、近年は比率が上昇傾向にあり、令和６年度は前年度同となりました。</a:t>
          </a:r>
        </a:p>
        <a:p>
          <a:r>
            <a:rPr kumimoji="1" lang="ja-JP" altLang="en-US" sz="1200">
              <a:latin typeface="ＭＳ Ｐゴシック" panose="020B0600070205080204" pitchFamily="50" charset="-128"/>
              <a:ea typeface="ＭＳ Ｐゴシック" panose="020B0600070205080204" pitchFamily="50" charset="-128"/>
            </a:rPr>
            <a:t>　なお、下水道事業への繰り出しが補助費等となることから、類似団体平均よりも低い指標となっています。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下水道事業や四日市港管理組合への負担金支出が多額であることから、類似団体平均を上回っています。</a:t>
          </a:r>
        </a:p>
        <a:p>
          <a:r>
            <a:rPr kumimoji="1" lang="ja-JP" altLang="en-US" sz="1200">
              <a:latin typeface="ＭＳ Ｐゴシック" panose="020B0600070205080204" pitchFamily="50" charset="-128"/>
              <a:ea typeface="ＭＳ Ｐゴシック" panose="020B0600070205080204" pitchFamily="50" charset="-128"/>
            </a:rPr>
            <a:t>　令和６年度は、病院企業会計繰出金や農業集落排水企業会計補助金の増加により、前年度から</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％となりました。</a:t>
          </a:r>
        </a:p>
        <a:p>
          <a:r>
            <a:rPr kumimoji="1" lang="ja-JP" altLang="en-US" sz="1200">
              <a:latin typeface="ＭＳ Ｐゴシック" panose="020B0600070205080204" pitchFamily="50" charset="-128"/>
              <a:ea typeface="ＭＳ Ｐゴシック" panose="020B0600070205080204" pitchFamily="50" charset="-128"/>
            </a:rPr>
            <a:t>　これらの支出について精査する一方で、各種団体への補助金・負担金をはじめ、個々の補助事業についても、必要性や効果の検証を行うとともに、適宜見直しを進めることで、適正化を図っていきます。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94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48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過去に発行した市債の償還が順次終了するとともに、市債発行の抑制により市債残高の減少を図ってきたことから、令和６年度は前年度から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ポイント改善し、類似団体中最も低い水準となりました。</a:t>
          </a:r>
        </a:p>
        <a:p>
          <a:r>
            <a:rPr kumimoji="1" lang="ja-JP" altLang="en-US" sz="1200">
              <a:latin typeface="ＭＳ Ｐゴシック" panose="020B0600070205080204" pitchFamily="50" charset="-128"/>
              <a:ea typeface="ＭＳ Ｐゴシック" panose="020B0600070205080204" pitchFamily="50" charset="-128"/>
            </a:rPr>
            <a:t>　今後も、効果的かつ効率的な市債の発行に努めます。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110672</xdr:rowOff>
    </xdr:from>
    <xdr:to>
      <xdr:col>24</xdr:col>
      <xdr:colOff>25400</xdr:colOff>
      <xdr:row>73</xdr:row>
      <xdr:rowOff>26307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4550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26307</xdr:rowOff>
    </xdr:from>
    <xdr:to>
      <xdr:col>19</xdr:col>
      <xdr:colOff>187325</xdr:colOff>
      <xdr:row>73</xdr:row>
      <xdr:rowOff>102507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542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102507</xdr:rowOff>
    </xdr:from>
    <xdr:to>
      <xdr:col>15</xdr:col>
      <xdr:colOff>98425</xdr:colOff>
      <xdr:row>73</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618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146050</xdr:rowOff>
    </xdr:from>
    <xdr:to>
      <xdr:col>11</xdr:col>
      <xdr:colOff>9525</xdr:colOff>
      <xdr:row>74</xdr:row>
      <xdr:rowOff>18143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661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59872</xdr:rowOff>
    </xdr:from>
    <xdr:to>
      <xdr:col>24</xdr:col>
      <xdr:colOff>76200</xdr:colOff>
      <xdr:row>72</xdr:row>
      <xdr:rowOff>161472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139899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146957</xdr:rowOff>
    </xdr:from>
    <xdr:to>
      <xdr:col>20</xdr:col>
      <xdr:colOff>38100</xdr:colOff>
      <xdr:row>73</xdr:row>
      <xdr:rowOff>77107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87284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6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51707</xdr:rowOff>
    </xdr:from>
    <xdr:to>
      <xdr:col>15</xdr:col>
      <xdr:colOff>149225</xdr:colOff>
      <xdr:row>73</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163484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95250</xdr:rowOff>
    </xdr:from>
    <xdr:to>
      <xdr:col>11</xdr:col>
      <xdr:colOff>60325</xdr:colOff>
      <xdr:row>74</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138793</xdr:rowOff>
    </xdr:from>
    <xdr:to>
      <xdr:col>6</xdr:col>
      <xdr:colOff>171450</xdr:colOff>
      <xdr:row>74</xdr:row>
      <xdr:rowOff>68943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79120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ついては、定額減税を実施したことによる個人市民税の減収や償却資産の減価償却の進行による固定資産税の減収などによりより一般財源が減少し、数値が増加しましたが、依然として類似団体平均を下回る結果となっています。</a:t>
          </a:r>
        </a:p>
        <a:p>
          <a:r>
            <a:rPr kumimoji="1" lang="ja-JP" altLang="en-US" sz="1200">
              <a:latin typeface="ＭＳ Ｐゴシック" panose="020B0600070205080204" pitchFamily="50" charset="-128"/>
              <a:ea typeface="ＭＳ Ｐゴシック" panose="020B0600070205080204" pitchFamily="50" charset="-128"/>
            </a:rPr>
            <a:t>　本市は普通交付税の不交付団体であり、市税収入の増減の影響を受けやすい傾向である以上、高齢化の進展等に伴う社会保障関連経費のさらなる増加も見込まれるため、引き続き適正な執行に努め、経常経費の節減を図っ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77</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0668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74</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16510</xdr:rowOff>
    </xdr:from>
    <xdr:to>
      <xdr:col>73</xdr:col>
      <xdr:colOff>180975</xdr:colOff>
      <xdr:row>74</xdr:row>
      <xdr:rowOff>73660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323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149860</xdr:rowOff>
    </xdr:from>
    <xdr:to>
      <xdr:col>69</xdr:col>
      <xdr:colOff>92075</xdr:colOff>
      <xdr:row>73</xdr:row>
      <xdr:rowOff>16510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494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137160</xdr:rowOff>
    </xdr:from>
    <xdr:to>
      <xdr:col>69</xdr:col>
      <xdr:colOff>142875</xdr:colOff>
      <xdr:row>73</xdr:row>
      <xdr:rowOff>67310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99060</xdr:rowOff>
    </xdr:from>
    <xdr:to>
      <xdr:col>65</xdr:col>
      <xdr:colOff>53975</xdr:colOff>
      <xdr:row>73</xdr:row>
      <xdr:rowOff>29210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46304</xdr:rowOff>
    </xdr:from>
    <xdr:to>
      <xdr:col>29</xdr:col>
      <xdr:colOff>127000</xdr:colOff>
      <xdr:row>17</xdr:row>
      <xdr:rowOff>62535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7129"/>
          <a:ext cx="647700" cy="18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62535</xdr:rowOff>
    </xdr:from>
    <xdr:to>
      <xdr:col>26</xdr:col>
      <xdr:colOff>50800</xdr:colOff>
      <xdr:row>17</xdr:row>
      <xdr:rowOff>150546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4810"/>
          <a:ext cx="698500" cy="8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131077</xdr:rowOff>
    </xdr:from>
    <xdr:to>
      <xdr:col>22</xdr:col>
      <xdr:colOff>114300</xdr:colOff>
      <xdr:row>17</xdr:row>
      <xdr:rowOff>150546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3352"/>
          <a:ext cx="698500" cy="1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131077</xdr:rowOff>
    </xdr:from>
    <xdr:to>
      <xdr:col>18</xdr:col>
      <xdr:colOff>177800</xdr:colOff>
      <xdr:row>18</xdr:row>
      <xdr:rowOff>21806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3352"/>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166954</xdr:rowOff>
    </xdr:from>
    <xdr:to>
      <xdr:col>29</xdr:col>
      <xdr:colOff>177800</xdr:colOff>
      <xdr:row>16</xdr:row>
      <xdr:rowOff>97104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12031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11735</xdr:rowOff>
    </xdr:from>
    <xdr:to>
      <xdr:col>26</xdr:col>
      <xdr:colOff>101600</xdr:colOff>
      <xdr:row>17</xdr:row>
      <xdr:rowOff>113335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123512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99746</xdr:rowOff>
    </xdr:from>
    <xdr:to>
      <xdr:col>22</xdr:col>
      <xdr:colOff>165100</xdr:colOff>
      <xdr:row>18</xdr:row>
      <xdr:rowOff>29896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80277</xdr:rowOff>
    </xdr:from>
    <xdr:to>
      <xdr:col>19</xdr:col>
      <xdr:colOff>38100</xdr:colOff>
      <xdr:row>18</xdr:row>
      <xdr:rowOff>10427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2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20604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142456</xdr:rowOff>
    </xdr:from>
    <xdr:to>
      <xdr:col>15</xdr:col>
      <xdr:colOff>101600</xdr:colOff>
      <xdr:row>18</xdr:row>
      <xdr:rowOff>72606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223755</xdr:rowOff>
    </xdr:from>
    <xdr:to>
      <xdr:col>29</xdr:col>
      <xdr:colOff>127000</xdr:colOff>
      <xdr:row>35</xdr:row>
      <xdr:rowOff>276390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34105"/>
          <a:ext cx="647700" cy="52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208532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18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158032</xdr:rowOff>
    </xdr:from>
    <xdr:to>
      <xdr:col>26</xdr:col>
      <xdr:colOff>50800</xdr:colOff>
      <xdr:row>35</xdr:row>
      <xdr:rowOff>276390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68382"/>
          <a:ext cx="698500" cy="11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158032</xdr:rowOff>
    </xdr:from>
    <xdr:to>
      <xdr:col>22</xdr:col>
      <xdr:colOff>114300</xdr:colOff>
      <xdr:row>36</xdr:row>
      <xdr:rowOff>163862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68382"/>
          <a:ext cx="698500" cy="3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155746</xdr:rowOff>
    </xdr:from>
    <xdr:to>
      <xdr:col>18</xdr:col>
      <xdr:colOff>177800</xdr:colOff>
      <xdr:row>36</xdr:row>
      <xdr:rowOff>163862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08996"/>
          <a:ext cx="698500" cy="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172955</xdr:rowOff>
    </xdr:from>
    <xdr:to>
      <xdr:col>29</xdr:col>
      <xdr:colOff>177800</xdr:colOff>
      <xdr:row>35</xdr:row>
      <xdr:rowOff>274555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8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18032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2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225590</xdr:rowOff>
    </xdr:from>
    <xdr:to>
      <xdr:col>26</xdr:col>
      <xdr:colOff>101600</xdr:colOff>
      <xdr:row>35</xdr:row>
      <xdr:rowOff>327190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311967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2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107232</xdr:rowOff>
    </xdr:from>
    <xdr:to>
      <xdr:col>22</xdr:col>
      <xdr:colOff>165100</xdr:colOff>
      <xdr:row>35</xdr:row>
      <xdr:rowOff>208832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1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219009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113062</xdr:rowOff>
    </xdr:from>
    <xdr:to>
      <xdr:col>19</xdr:col>
      <xdr:colOff>38100</xdr:colOff>
      <xdr:row>37</xdr:row>
      <xdr:rowOff>43212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6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104946</xdr:rowOff>
    </xdr:from>
    <xdr:to>
      <xdr:col>15</xdr:col>
      <xdr:colOff>101600</xdr:colOff>
      <xdr:row>37</xdr:row>
      <xdr:rowOff>35096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58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4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306,378
293,534
206.50
143,691,395
138,885,554
2,517,894
80,428,332
34,730,938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119845</xdr:rowOff>
    </xdr:from>
    <xdr:to>
      <xdr:col>24</xdr:col>
      <xdr:colOff>63500</xdr:colOff>
      <xdr:row>36</xdr:row>
      <xdr:rowOff>12729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9145"/>
          <a:ext cx="838200" cy="23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12729</xdr:rowOff>
    </xdr:from>
    <xdr:to>
      <xdr:col>19</xdr:col>
      <xdr:colOff>177800</xdr:colOff>
      <xdr:row>36</xdr:row>
      <xdr:rowOff>12860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492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134932</xdr:rowOff>
    </xdr:from>
    <xdr:to>
      <xdr:col>15</xdr:col>
      <xdr:colOff>50800</xdr:colOff>
      <xdr:row>36</xdr:row>
      <xdr:rowOff>12860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35682"/>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134932</xdr:rowOff>
    </xdr:from>
    <xdr:to>
      <xdr:col>10</xdr:col>
      <xdr:colOff>114300</xdr:colOff>
      <xdr:row>36</xdr:row>
      <xdr:rowOff>48097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35682"/>
          <a:ext cx="889000" cy="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69045</xdr:rowOff>
    </xdr:from>
    <xdr:to>
      <xdr:col>24</xdr:col>
      <xdr:colOff>114300</xdr:colOff>
      <xdr:row>34</xdr:row>
      <xdr:rowOff>170645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91922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133379</xdr:rowOff>
    </xdr:from>
    <xdr:to>
      <xdr:col>20</xdr:col>
      <xdr:colOff>38100</xdr:colOff>
      <xdr:row>36</xdr:row>
      <xdr:rowOff>63529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80056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133510</xdr:rowOff>
    </xdr:from>
    <xdr:to>
      <xdr:col>15</xdr:col>
      <xdr:colOff>101600</xdr:colOff>
      <xdr:row>36</xdr:row>
      <xdr:rowOff>63660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80187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84132</xdr:rowOff>
    </xdr:from>
    <xdr:to>
      <xdr:col>10</xdr:col>
      <xdr:colOff>165100</xdr:colOff>
      <xdr:row>36</xdr:row>
      <xdr:rowOff>14282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168747</xdr:rowOff>
    </xdr:from>
    <xdr:to>
      <xdr:col>6</xdr:col>
      <xdr:colOff>38100</xdr:colOff>
      <xdr:row>36</xdr:row>
      <xdr:rowOff>98897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115424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40030</xdr:rowOff>
    </xdr:from>
    <xdr:to>
      <xdr:col>24</xdr:col>
      <xdr:colOff>63500</xdr:colOff>
      <xdr:row>55</xdr:row>
      <xdr:rowOff>114973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98330"/>
          <a:ext cx="838200" cy="2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113335</xdr:rowOff>
    </xdr:from>
    <xdr:to>
      <xdr:col>19</xdr:col>
      <xdr:colOff>177800</xdr:colOff>
      <xdr:row>55</xdr:row>
      <xdr:rowOff>114973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4308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113335</xdr:rowOff>
    </xdr:from>
    <xdr:to>
      <xdr:col>15</xdr:col>
      <xdr:colOff>50800</xdr:colOff>
      <xdr:row>56</xdr:row>
      <xdr:rowOff>84112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43085"/>
          <a:ext cx="8890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84112</xdr:rowOff>
    </xdr:from>
    <xdr:to>
      <xdr:col>10</xdr:col>
      <xdr:colOff>114300</xdr:colOff>
      <xdr:row>59</xdr:row>
      <xdr:rowOff>49137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5312"/>
          <a:ext cx="889000" cy="4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160680</xdr:rowOff>
    </xdr:from>
    <xdr:to>
      <xdr:col>24</xdr:col>
      <xdr:colOff>114300</xdr:colOff>
      <xdr:row>54</xdr:row>
      <xdr:rowOff>90830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12107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64173</xdr:rowOff>
    </xdr:from>
    <xdr:to>
      <xdr:col>20</xdr:col>
      <xdr:colOff>38100</xdr:colOff>
      <xdr:row>55</xdr:row>
      <xdr:rowOff>165773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6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62535</xdr:rowOff>
    </xdr:from>
    <xdr:to>
      <xdr:col>15</xdr:col>
      <xdr:colOff>101600</xdr:colOff>
      <xdr:row>55</xdr:row>
      <xdr:rowOff>164135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9212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33312</xdr:rowOff>
    </xdr:from>
    <xdr:to>
      <xdr:col>10</xdr:col>
      <xdr:colOff>165100</xdr:colOff>
      <xdr:row>56</xdr:row>
      <xdr:rowOff>134912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151439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169787</xdr:rowOff>
    </xdr:from>
    <xdr:to>
      <xdr:col>6</xdr:col>
      <xdr:colOff>38100</xdr:colOff>
      <xdr:row>59</xdr:row>
      <xdr:rowOff>99937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91064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115926</xdr:rowOff>
    </xdr:from>
    <xdr:to>
      <xdr:col>24</xdr:col>
      <xdr:colOff>63500</xdr:colOff>
      <xdr:row>77</xdr:row>
      <xdr:rowOff>12522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46126"/>
          <a:ext cx="8382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160731</xdr:rowOff>
    </xdr:from>
    <xdr:to>
      <xdr:col>19</xdr:col>
      <xdr:colOff>177800</xdr:colOff>
      <xdr:row>77</xdr:row>
      <xdr:rowOff>12522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9093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160731</xdr:rowOff>
    </xdr:from>
    <xdr:to>
      <xdr:col>15</xdr:col>
      <xdr:colOff>50800</xdr:colOff>
      <xdr:row>77</xdr:row>
      <xdr:rowOff>22389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90931"/>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8979</xdr:rowOff>
    </xdr:from>
    <xdr:to>
      <xdr:col>10</xdr:col>
      <xdr:colOff>114300</xdr:colOff>
      <xdr:row>77</xdr:row>
      <xdr:rowOff>22389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10629"/>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65126</xdr:rowOff>
    </xdr:from>
    <xdr:to>
      <xdr:col>24</xdr:col>
      <xdr:colOff>114300</xdr:colOff>
      <xdr:row>76</xdr:row>
      <xdr:rowOff>166726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88002</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133172</xdr:rowOff>
    </xdr:from>
    <xdr:to>
      <xdr:col>20</xdr:col>
      <xdr:colOff>38100</xdr:colOff>
      <xdr:row>77</xdr:row>
      <xdr:rowOff>63322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79849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109931</xdr:rowOff>
    </xdr:from>
    <xdr:to>
      <xdr:col>15</xdr:col>
      <xdr:colOff>101600</xdr:colOff>
      <xdr:row>77</xdr:row>
      <xdr:rowOff>40081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56608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9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143039</xdr:rowOff>
    </xdr:from>
    <xdr:to>
      <xdr:col>10</xdr:col>
      <xdr:colOff>165100</xdr:colOff>
      <xdr:row>77</xdr:row>
      <xdr:rowOff>73189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89717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129629</xdr:rowOff>
    </xdr:from>
    <xdr:to>
      <xdr:col>6</xdr:col>
      <xdr:colOff>38100</xdr:colOff>
      <xdr:row>77</xdr:row>
      <xdr:rowOff>59779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76306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3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3716</xdr:rowOff>
    </xdr:from>
    <xdr:to>
      <xdr:col>24</xdr:col>
      <xdr:colOff>63500</xdr:colOff>
      <xdr:row>96</xdr:row>
      <xdr:rowOff>111272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62916"/>
          <a:ext cx="8382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111272</xdr:rowOff>
    </xdr:from>
    <xdr:to>
      <xdr:col>19</xdr:col>
      <xdr:colOff>177800</xdr:colOff>
      <xdr:row>97</xdr:row>
      <xdr:rowOff>78893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70472"/>
          <a:ext cx="889000" cy="1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52963</xdr:rowOff>
    </xdr:from>
    <xdr:to>
      <xdr:col>15</xdr:col>
      <xdr:colOff>50800</xdr:colOff>
      <xdr:row>97</xdr:row>
      <xdr:rowOff>78893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12163"/>
          <a:ext cx="889000" cy="1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52963</xdr:rowOff>
    </xdr:from>
    <xdr:to>
      <xdr:col>10</xdr:col>
      <xdr:colOff>114300</xdr:colOff>
      <xdr:row>98</xdr:row>
      <xdr:rowOff>99647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2163"/>
          <a:ext cx="8890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124366</xdr:rowOff>
    </xdr:from>
    <xdr:to>
      <xdr:col>24</xdr:col>
      <xdr:colOff>114300</xdr:colOff>
      <xdr:row>96</xdr:row>
      <xdr:rowOff>54516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102793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9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60472</xdr:rowOff>
    </xdr:from>
    <xdr:to>
      <xdr:col>20</xdr:col>
      <xdr:colOff>38100</xdr:colOff>
      <xdr:row>96</xdr:row>
      <xdr:rowOff>162072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153199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28093</xdr:rowOff>
    </xdr:from>
    <xdr:to>
      <xdr:col>15</xdr:col>
      <xdr:colOff>101600</xdr:colOff>
      <xdr:row>97</xdr:row>
      <xdr:rowOff>129693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75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2163</xdr:rowOff>
    </xdr:from>
    <xdr:to>
      <xdr:col>10</xdr:col>
      <xdr:colOff>165100</xdr:colOff>
      <xdr:row>96</xdr:row>
      <xdr:rowOff>103763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94890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5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48847</xdr:rowOff>
    </xdr:from>
    <xdr:to>
      <xdr:col>6</xdr:col>
      <xdr:colOff>38100</xdr:colOff>
      <xdr:row>98</xdr:row>
      <xdr:rowOff>150447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141574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139078</xdr:rowOff>
    </xdr:from>
    <xdr:to>
      <xdr:col>55</xdr:col>
      <xdr:colOff>0</xdr:colOff>
      <xdr:row>37</xdr:row>
      <xdr:rowOff>141288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2728"/>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168999</xdr:rowOff>
    </xdr:from>
    <xdr:to>
      <xdr:col>50</xdr:col>
      <xdr:colOff>114300</xdr:colOff>
      <xdr:row>37</xdr:row>
      <xdr:rowOff>141288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41199"/>
          <a:ext cx="889000" cy="1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168999</xdr:rowOff>
    </xdr:from>
    <xdr:to>
      <xdr:col>45</xdr:col>
      <xdr:colOff>177800</xdr:colOff>
      <xdr:row>37</xdr:row>
      <xdr:rowOff>138608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1199"/>
          <a:ext cx="889000" cy="1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72885</xdr:rowOff>
    </xdr:from>
    <xdr:to>
      <xdr:col>41</xdr:col>
      <xdr:colOff>50800</xdr:colOff>
      <xdr:row>37</xdr:row>
      <xdr:rowOff>138608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16385"/>
          <a:ext cx="889000" cy="12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160786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88278</xdr:rowOff>
    </xdr:from>
    <xdr:to>
      <xdr:col>55</xdr:col>
      <xdr:colOff>50800</xdr:colOff>
      <xdr:row>38</xdr:row>
      <xdr:rowOff>18428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111155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90488</xdr:rowOff>
    </xdr:from>
    <xdr:to>
      <xdr:col>50</xdr:col>
      <xdr:colOff>165100</xdr:colOff>
      <xdr:row>38</xdr:row>
      <xdr:rowOff>20638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37165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118199</xdr:rowOff>
    </xdr:from>
    <xdr:to>
      <xdr:col>46</xdr:col>
      <xdr:colOff>38100</xdr:colOff>
      <xdr:row>37</xdr:row>
      <xdr:rowOff>48349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64876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87808</xdr:rowOff>
    </xdr:from>
    <xdr:to>
      <xdr:col>41</xdr:col>
      <xdr:colOff>101600</xdr:colOff>
      <xdr:row>38</xdr:row>
      <xdr:rowOff>17958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34485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22085</xdr:rowOff>
    </xdr:from>
    <xdr:to>
      <xdr:col>36</xdr:col>
      <xdr:colOff>165100</xdr:colOff>
      <xdr:row>30</xdr:row>
      <xdr:rowOff>123685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140212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65016</xdr:rowOff>
    </xdr:from>
    <xdr:to>
      <xdr:col>55</xdr:col>
      <xdr:colOff>0</xdr:colOff>
      <xdr:row>54</xdr:row>
      <xdr:rowOff>18199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51866"/>
          <a:ext cx="8382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140020</xdr:rowOff>
    </xdr:from>
    <xdr:to>
      <xdr:col>50</xdr:col>
      <xdr:colOff>114300</xdr:colOff>
      <xdr:row>54</xdr:row>
      <xdr:rowOff>18199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055420"/>
          <a:ext cx="889000" cy="2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140020</xdr:rowOff>
    </xdr:from>
    <xdr:to>
      <xdr:col>45</xdr:col>
      <xdr:colOff>177800</xdr:colOff>
      <xdr:row>54</xdr:row>
      <xdr:rowOff>152822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055420"/>
          <a:ext cx="889000" cy="3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34064</xdr:rowOff>
    </xdr:from>
    <xdr:to>
      <xdr:col>41</xdr:col>
      <xdr:colOff>50800</xdr:colOff>
      <xdr:row>54</xdr:row>
      <xdr:rowOff>152822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292364"/>
          <a:ext cx="889000" cy="1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14216</xdr:rowOff>
    </xdr:from>
    <xdr:to>
      <xdr:col>55</xdr:col>
      <xdr:colOff>50800</xdr:colOff>
      <xdr:row>53</xdr:row>
      <xdr:rowOff>115816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37093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138849</xdr:rowOff>
    </xdr:from>
    <xdr:to>
      <xdr:col>50</xdr:col>
      <xdr:colOff>165100</xdr:colOff>
      <xdr:row>54</xdr:row>
      <xdr:rowOff>68999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85526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0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89220</xdr:rowOff>
    </xdr:from>
    <xdr:to>
      <xdr:col>46</xdr:col>
      <xdr:colOff>38100</xdr:colOff>
      <xdr:row>53</xdr:row>
      <xdr:rowOff>19370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0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35897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7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102022</xdr:rowOff>
    </xdr:from>
    <xdr:to>
      <xdr:col>41</xdr:col>
      <xdr:colOff>101600</xdr:colOff>
      <xdr:row>55</xdr:row>
      <xdr:rowOff>32172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48699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3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154714</xdr:rowOff>
    </xdr:from>
    <xdr:to>
      <xdr:col>36</xdr:col>
      <xdr:colOff>165100</xdr:colOff>
      <xdr:row>54</xdr:row>
      <xdr:rowOff>84864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2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101391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0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91008</xdr:rowOff>
    </xdr:from>
    <xdr:to>
      <xdr:col>55</xdr:col>
      <xdr:colOff>0</xdr:colOff>
      <xdr:row>76</xdr:row>
      <xdr:rowOff>166241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21208"/>
          <a:ext cx="8382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121526</xdr:rowOff>
    </xdr:from>
    <xdr:to>
      <xdr:col>50</xdr:col>
      <xdr:colOff>114300</xdr:colOff>
      <xdr:row>76</xdr:row>
      <xdr:rowOff>91008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980276"/>
          <a:ext cx="8890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121526</xdr:rowOff>
    </xdr:from>
    <xdr:to>
      <xdr:col>45</xdr:col>
      <xdr:colOff>177800</xdr:colOff>
      <xdr:row>77</xdr:row>
      <xdr:rowOff>30452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980276"/>
          <a:ext cx="889000" cy="2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90162</xdr:rowOff>
    </xdr:from>
    <xdr:to>
      <xdr:col>41</xdr:col>
      <xdr:colOff>50800</xdr:colOff>
      <xdr:row>77</xdr:row>
      <xdr:rowOff>30452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20362"/>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115441</xdr:rowOff>
    </xdr:from>
    <xdr:to>
      <xdr:col>55</xdr:col>
      <xdr:colOff>50800</xdr:colOff>
      <xdr:row>77</xdr:row>
      <xdr:rowOff>45591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138318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9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40208</xdr:rowOff>
    </xdr:from>
    <xdr:to>
      <xdr:col>50</xdr:col>
      <xdr:colOff>165100</xdr:colOff>
      <xdr:row>76</xdr:row>
      <xdr:rowOff>141808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158335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70726</xdr:rowOff>
    </xdr:from>
    <xdr:to>
      <xdr:col>46</xdr:col>
      <xdr:colOff>38100</xdr:colOff>
      <xdr:row>76</xdr:row>
      <xdr:rowOff>876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17403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151102</xdr:rowOff>
    </xdr:from>
    <xdr:to>
      <xdr:col>41</xdr:col>
      <xdr:colOff>101600</xdr:colOff>
      <xdr:row>77</xdr:row>
      <xdr:rowOff>81252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97779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39362</xdr:rowOff>
    </xdr:from>
    <xdr:to>
      <xdr:col>36</xdr:col>
      <xdr:colOff>165100</xdr:colOff>
      <xdr:row>76</xdr:row>
      <xdr:rowOff>140962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157490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161607</xdr:rowOff>
    </xdr:from>
    <xdr:to>
      <xdr:col>55</xdr:col>
      <xdr:colOff>0</xdr:colOff>
      <xdr:row>94</xdr:row>
      <xdr:rowOff>153264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63557"/>
          <a:ext cx="838200" cy="50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116269</xdr:rowOff>
    </xdr:from>
    <xdr:to>
      <xdr:col>50</xdr:col>
      <xdr:colOff>114300</xdr:colOff>
      <xdr:row>94</xdr:row>
      <xdr:rowOff>153264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061119"/>
          <a:ext cx="889000" cy="20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116269</xdr:rowOff>
    </xdr:from>
    <xdr:to>
      <xdr:col>45</xdr:col>
      <xdr:colOff>177800</xdr:colOff>
      <xdr:row>93</xdr:row>
      <xdr:rowOff>158674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061119"/>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158674</xdr:rowOff>
    </xdr:from>
    <xdr:to>
      <xdr:col>41</xdr:col>
      <xdr:colOff>50800</xdr:colOff>
      <xdr:row>94</xdr:row>
      <xdr:rowOff>64148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03524"/>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110807</xdr:rowOff>
    </xdr:from>
    <xdr:to>
      <xdr:col>55</xdr:col>
      <xdr:colOff>50800</xdr:colOff>
      <xdr:row>92</xdr:row>
      <xdr:rowOff>40957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133684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5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102464</xdr:rowOff>
    </xdr:from>
    <xdr:to>
      <xdr:col>50</xdr:col>
      <xdr:colOff>165100</xdr:colOff>
      <xdr:row>95</xdr:row>
      <xdr:rowOff>32614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49141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65469</xdr:rowOff>
    </xdr:from>
    <xdr:to>
      <xdr:col>46</xdr:col>
      <xdr:colOff>38100</xdr:colOff>
      <xdr:row>93</xdr:row>
      <xdr:rowOff>167069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0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7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107874</xdr:rowOff>
    </xdr:from>
    <xdr:to>
      <xdr:col>41</xdr:col>
      <xdr:colOff>101600</xdr:colOff>
      <xdr:row>94</xdr:row>
      <xdr:rowOff>38024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54551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13348</xdr:rowOff>
    </xdr:from>
    <xdr:to>
      <xdr:col>36</xdr:col>
      <xdr:colOff>165100</xdr:colOff>
      <xdr:row>94</xdr:row>
      <xdr:rowOff>114948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131475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38735</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5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165798</xdr:rowOff>
    </xdr:from>
    <xdr:to>
      <xdr:col>71</xdr:col>
      <xdr:colOff>177800</xdr:colOff>
      <xdr:row>39</xdr:row>
      <xdr:rowOff>38735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09448"/>
          <a:ext cx="889000" cy="2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80662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114998</xdr:rowOff>
    </xdr:from>
    <xdr:to>
      <xdr:col>67</xdr:col>
      <xdr:colOff>101600</xdr:colOff>
      <xdr:row>38</xdr:row>
      <xdr:rowOff>45148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61675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68263</xdr:rowOff>
    </xdr:from>
    <xdr:to>
      <xdr:col>85</xdr:col>
      <xdr:colOff>127000</xdr:colOff>
      <xdr:row>78</xdr:row>
      <xdr:rowOff>127242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441363"/>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31972</xdr:rowOff>
    </xdr:from>
    <xdr:to>
      <xdr:col>81</xdr:col>
      <xdr:colOff>50800</xdr:colOff>
      <xdr:row>78</xdr:row>
      <xdr:rowOff>68263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405072"/>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1769</xdr:rowOff>
    </xdr:from>
    <xdr:to>
      <xdr:col>76</xdr:col>
      <xdr:colOff>114300</xdr:colOff>
      <xdr:row>78</xdr:row>
      <xdr:rowOff>31972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374869"/>
          <a:ext cx="889000" cy="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143387</xdr:rowOff>
    </xdr:from>
    <xdr:to>
      <xdr:col>71</xdr:col>
      <xdr:colOff>177800</xdr:colOff>
      <xdr:row>78</xdr:row>
      <xdr:rowOff>1769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345037"/>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76442</xdr:rowOff>
    </xdr:from>
    <xdr:to>
      <xdr:col>85</xdr:col>
      <xdr:colOff>177800</xdr:colOff>
      <xdr:row>79</xdr:row>
      <xdr:rowOff>6592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162819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17463</xdr:rowOff>
    </xdr:from>
    <xdr:to>
      <xdr:col>81</xdr:col>
      <xdr:colOff>101600</xdr:colOff>
      <xdr:row>78</xdr:row>
      <xdr:rowOff>119063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110190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152622</xdr:rowOff>
    </xdr:from>
    <xdr:to>
      <xdr:col>76</xdr:col>
      <xdr:colOff>165100</xdr:colOff>
      <xdr:row>78</xdr:row>
      <xdr:rowOff>82772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73899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122419</xdr:rowOff>
    </xdr:from>
    <xdr:to>
      <xdr:col>72</xdr:col>
      <xdr:colOff>38100</xdr:colOff>
      <xdr:row>78</xdr:row>
      <xdr:rowOff>52569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43696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1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92587</xdr:rowOff>
    </xdr:from>
    <xdr:to>
      <xdr:col>67</xdr:col>
      <xdr:colOff>101600</xdr:colOff>
      <xdr:row>78</xdr:row>
      <xdr:rowOff>22737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13864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149961</xdr:rowOff>
    </xdr:from>
    <xdr:to>
      <xdr:col>85</xdr:col>
      <xdr:colOff>127000</xdr:colOff>
      <xdr:row>98</xdr:row>
      <xdr:rowOff>72428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80611"/>
          <a:ext cx="8382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128245</xdr:rowOff>
    </xdr:from>
    <xdr:to>
      <xdr:col>81</xdr:col>
      <xdr:colOff>50800</xdr:colOff>
      <xdr:row>97</xdr:row>
      <xdr:rowOff>149961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5889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128245</xdr:rowOff>
    </xdr:from>
    <xdr:to>
      <xdr:col>76</xdr:col>
      <xdr:colOff>114300</xdr:colOff>
      <xdr:row>98</xdr:row>
      <xdr:rowOff>32919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58895"/>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32919</xdr:rowOff>
    </xdr:from>
    <xdr:to>
      <xdr:col>71</xdr:col>
      <xdr:colOff>177800</xdr:colOff>
      <xdr:row>98</xdr:row>
      <xdr:rowOff>78676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35019"/>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21628</xdr:rowOff>
    </xdr:from>
    <xdr:to>
      <xdr:col>85</xdr:col>
      <xdr:colOff>177800</xdr:colOff>
      <xdr:row>98</xdr:row>
      <xdr:rowOff>123228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2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99161</xdr:rowOff>
    </xdr:from>
    <xdr:to>
      <xdr:col>81</xdr:col>
      <xdr:colOff>101600</xdr:colOff>
      <xdr:row>98</xdr:row>
      <xdr:rowOff>29311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45838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5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77445</xdr:rowOff>
    </xdr:from>
    <xdr:to>
      <xdr:col>76</xdr:col>
      <xdr:colOff>165100</xdr:colOff>
      <xdr:row>98</xdr:row>
      <xdr:rowOff>7595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24122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4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153569</xdr:rowOff>
    </xdr:from>
    <xdr:to>
      <xdr:col>72</xdr:col>
      <xdr:colOff>38100</xdr:colOff>
      <xdr:row>98</xdr:row>
      <xdr:rowOff>83719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27876</xdr:rowOff>
    </xdr:from>
    <xdr:to>
      <xdr:col>67</xdr:col>
      <xdr:colOff>101600</xdr:colOff>
      <xdr:row>98</xdr:row>
      <xdr:rowOff>129476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146003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6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37973</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24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158623</xdr:rowOff>
    </xdr:from>
    <xdr:to>
      <xdr:col>116</xdr:col>
      <xdr:colOff>114300</xdr:colOff>
      <xdr:row>39</xdr:row>
      <xdr:rowOff>88773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73550</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108229</xdr:rowOff>
    </xdr:from>
    <xdr:to>
      <xdr:col>116</xdr:col>
      <xdr:colOff>63500</xdr:colOff>
      <xdr:row>56</xdr:row>
      <xdr:rowOff>119202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0942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119202</xdr:rowOff>
    </xdr:from>
    <xdr:to>
      <xdr:col>111</xdr:col>
      <xdr:colOff>177800</xdr:colOff>
      <xdr:row>56</xdr:row>
      <xdr:rowOff>134824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20402"/>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134824</xdr:rowOff>
    </xdr:from>
    <xdr:to>
      <xdr:col>107</xdr:col>
      <xdr:colOff>50800</xdr:colOff>
      <xdr:row>56</xdr:row>
      <xdr:rowOff>134824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36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134824</xdr:rowOff>
    </xdr:from>
    <xdr:to>
      <xdr:col>102</xdr:col>
      <xdr:colOff>114300</xdr:colOff>
      <xdr:row>56</xdr:row>
      <xdr:rowOff>136423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73602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57429</xdr:rowOff>
    </xdr:from>
    <xdr:to>
      <xdr:col>116</xdr:col>
      <xdr:colOff>114300</xdr:colOff>
      <xdr:row>56</xdr:row>
      <xdr:rowOff>159029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80306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68402</xdr:rowOff>
    </xdr:from>
    <xdr:to>
      <xdr:col>112</xdr:col>
      <xdr:colOff>38100</xdr:colOff>
      <xdr:row>56</xdr:row>
      <xdr:rowOff>170002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15079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44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84024</xdr:rowOff>
    </xdr:from>
    <xdr:to>
      <xdr:col>107</xdr:col>
      <xdr:colOff>101600</xdr:colOff>
      <xdr:row>57</xdr:row>
      <xdr:rowOff>14174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30701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84024</xdr:rowOff>
    </xdr:from>
    <xdr:to>
      <xdr:col>102</xdr:col>
      <xdr:colOff>165100</xdr:colOff>
      <xdr:row>57</xdr:row>
      <xdr:rowOff>14174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30701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85623</xdr:rowOff>
    </xdr:from>
    <xdr:to>
      <xdr:col>98</xdr:col>
      <xdr:colOff>38100</xdr:colOff>
      <xdr:row>57</xdr:row>
      <xdr:rowOff>15773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6900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77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94163</xdr:rowOff>
    </xdr:from>
    <xdr:to>
      <xdr:col>116</xdr:col>
      <xdr:colOff>63500</xdr:colOff>
      <xdr:row>75</xdr:row>
      <xdr:rowOff>98049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52913"/>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94163</xdr:rowOff>
    </xdr:from>
    <xdr:to>
      <xdr:col>111</xdr:col>
      <xdr:colOff>177800</xdr:colOff>
      <xdr:row>75</xdr:row>
      <xdr:rowOff>170562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2913"/>
          <a:ext cx="8890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170562</xdr:rowOff>
    </xdr:from>
    <xdr:to>
      <xdr:col>107</xdr:col>
      <xdr:colOff>50800</xdr:colOff>
      <xdr:row>76</xdr:row>
      <xdr:rowOff>33263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29312"/>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33263</xdr:rowOff>
    </xdr:from>
    <xdr:to>
      <xdr:col>102</xdr:col>
      <xdr:colOff>114300</xdr:colOff>
      <xdr:row>76</xdr:row>
      <xdr:rowOff>36647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634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47249</xdr:rowOff>
    </xdr:from>
    <xdr:to>
      <xdr:col>116</xdr:col>
      <xdr:colOff>114300</xdr:colOff>
      <xdr:row>75</xdr:row>
      <xdr:rowOff>148850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05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25676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43363</xdr:rowOff>
    </xdr:from>
    <xdr:to>
      <xdr:col>112</xdr:col>
      <xdr:colOff>38100</xdr:colOff>
      <xdr:row>75</xdr:row>
      <xdr:rowOff>144963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136090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119761</xdr:rowOff>
    </xdr:from>
    <xdr:to>
      <xdr:col>107</xdr:col>
      <xdr:colOff>101600</xdr:colOff>
      <xdr:row>76</xdr:row>
      <xdr:rowOff>49910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7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41039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153913</xdr:rowOff>
    </xdr:from>
    <xdr:to>
      <xdr:col>102</xdr:col>
      <xdr:colOff>165100</xdr:colOff>
      <xdr:row>76</xdr:row>
      <xdr:rowOff>84063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75190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157297</xdr:rowOff>
    </xdr:from>
    <xdr:to>
      <xdr:col>98</xdr:col>
      <xdr:colOff>38100</xdr:colOff>
      <xdr:row>76</xdr:row>
      <xdr:rowOff>87447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78574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454,509</a:t>
          </a:r>
          <a:r>
            <a:rPr kumimoji="1" lang="ja-JP" altLang="en-US" sz="1300">
              <a:latin typeface="ＭＳ Ｐゴシック" panose="020B0600070205080204" pitchFamily="50" charset="-128"/>
              <a:ea typeface="ＭＳ Ｐゴシック" panose="020B0600070205080204" pitchFamily="50" charset="-128"/>
            </a:rPr>
            <a:t>円となっています。</a:t>
          </a:r>
        </a:p>
        <a:p>
          <a:r>
            <a:rPr kumimoji="1" lang="ja-JP" altLang="en-US" sz="1300">
              <a:latin typeface="ＭＳ Ｐゴシック" panose="020B0600070205080204" pitchFamily="50" charset="-128"/>
              <a:ea typeface="ＭＳ Ｐゴシック" panose="020B0600070205080204" pitchFamily="50" charset="-128"/>
            </a:rPr>
            <a:t>　住民一人当たりの人件費は</a:t>
          </a:r>
          <a:r>
            <a:rPr kumimoji="1" lang="en-US" altLang="ja-JP" sz="1300">
              <a:latin typeface="ＭＳ Ｐゴシック" panose="020B0600070205080204" pitchFamily="50" charset="-128"/>
              <a:ea typeface="ＭＳ Ｐゴシック" panose="020B0600070205080204" pitchFamily="50" charset="-128"/>
            </a:rPr>
            <a:t>75,608</a:t>
          </a:r>
          <a:r>
            <a:rPr kumimoji="1" lang="ja-JP" altLang="en-US" sz="1300">
              <a:latin typeface="ＭＳ Ｐゴシック" panose="020B0600070205080204" pitchFamily="50" charset="-128"/>
              <a:ea typeface="ＭＳ Ｐゴシック" panose="020B0600070205080204" pitchFamily="50" charset="-128"/>
            </a:rPr>
            <a:t>円となっており、人事院勧告に伴う給与改定や定年延長の影響による退職手当の増加などにより増となりました。類似団体の平均を上回っていることから、引き続き職員の適正配置や給与制度の見直し等による人件費の抑制に努めてまいります。</a:t>
          </a:r>
        </a:p>
        <a:p>
          <a:r>
            <a:rPr kumimoji="1" lang="ja-JP" altLang="en-US" sz="1300">
              <a:latin typeface="ＭＳ Ｐゴシック" panose="020B0600070205080204" pitchFamily="50" charset="-128"/>
              <a:ea typeface="ＭＳ Ｐゴシック" panose="020B0600070205080204" pitchFamily="50" charset="-128"/>
            </a:rPr>
            <a:t>　住民一人当たりの公債費は</a:t>
          </a:r>
          <a:r>
            <a:rPr kumimoji="1" lang="en-US" altLang="ja-JP" sz="1300">
              <a:latin typeface="ＭＳ Ｐゴシック" panose="020B0600070205080204" pitchFamily="50" charset="-128"/>
              <a:ea typeface="ＭＳ Ｐゴシック" panose="020B0600070205080204" pitchFamily="50" charset="-128"/>
            </a:rPr>
            <a:t>16,436</a:t>
          </a:r>
          <a:r>
            <a:rPr kumimoji="1" lang="ja-JP" altLang="en-US" sz="1300">
              <a:latin typeface="ＭＳ Ｐゴシック" panose="020B0600070205080204" pitchFamily="50" charset="-128"/>
              <a:ea typeface="ＭＳ Ｐゴシック" panose="020B0600070205080204" pitchFamily="50" charset="-128"/>
            </a:rPr>
            <a:t>円となっており、計画的な市債の発行に努めてきたことで、類似団体の平均を下回る状態が続いています。引き続き、効果的かつ効率的な市債の発行に努めてまいります。</a:t>
          </a:r>
        </a:p>
        <a:p>
          <a:r>
            <a:rPr kumimoji="1" lang="ja-JP" altLang="en-US" sz="1300">
              <a:latin typeface="ＭＳ Ｐゴシック" panose="020B0600070205080204" pitchFamily="50" charset="-128"/>
              <a:ea typeface="ＭＳ Ｐゴシック" panose="020B0600070205080204" pitchFamily="50" charset="-128"/>
            </a:rPr>
            <a:t>　住民一人当たりの扶助費は</a:t>
          </a:r>
          <a:r>
            <a:rPr kumimoji="1" lang="en-US" altLang="ja-JP" sz="1300">
              <a:latin typeface="ＭＳ Ｐゴシック" panose="020B0600070205080204" pitchFamily="50" charset="-128"/>
              <a:ea typeface="ＭＳ Ｐゴシック" panose="020B0600070205080204" pitchFamily="50" charset="-128"/>
            </a:rPr>
            <a:t>117,328</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ます。令和６年度は定額減税調整給付金や住民税非課税世帯等に対する給付金の給付事業などにより増加しています。扶助を必要とする方には適正な支援を行いつつ、今後も現在の状況を維持できるよう、扶助に頼らないまちづくりを進めていきます。</a:t>
          </a:r>
        </a:p>
        <a:p>
          <a:r>
            <a:rPr kumimoji="1" lang="ja-JP" altLang="en-US" sz="1300">
              <a:latin typeface="ＭＳ Ｐゴシック" panose="020B0600070205080204" pitchFamily="50" charset="-128"/>
              <a:ea typeface="ＭＳ Ｐゴシック" panose="020B0600070205080204" pitchFamily="50" charset="-128"/>
            </a:rPr>
            <a:t>　住民一人値の普通建設事業費は</a:t>
          </a:r>
          <a:r>
            <a:rPr kumimoji="1" lang="en-US" altLang="ja-JP" sz="1300">
              <a:latin typeface="ＭＳ Ｐゴシック" panose="020B0600070205080204" pitchFamily="50" charset="-128"/>
              <a:ea typeface="ＭＳ Ｐゴシック" panose="020B0600070205080204" pitchFamily="50" charset="-128"/>
            </a:rPr>
            <a:t>60,767</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上回っています。これは、小中学校における保健室等の空調設備更新工事や温水プール改築工事、博物館の受変電及び発電設備更新工事など、大規模な投資を実施したことが主な要因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306,378
293,534
206.50
143,691,395
138,885,554
2,517,894
80,428,332
34,730,938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3969</xdr:rowOff>
    </xdr:from>
    <xdr:to>
      <xdr:col>24</xdr:col>
      <xdr:colOff>63500</xdr:colOff>
      <xdr:row>35</xdr:row>
      <xdr:rowOff>2540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833269"/>
          <a:ext cx="838200" cy="17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xdr:rowOff>
    </xdr:from>
    <xdr:to>
      <xdr:col>19</xdr:col>
      <xdr:colOff>177800</xdr:colOff>
      <xdr:row>35</xdr:row>
      <xdr:rowOff>61119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003290"/>
          <a:ext cx="8890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166846</xdr:rowOff>
    </xdr:from>
    <xdr:to>
      <xdr:col>15</xdr:col>
      <xdr:colOff>50800</xdr:colOff>
      <xdr:row>35</xdr:row>
      <xdr:rowOff>61119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99614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152559</xdr:rowOff>
    </xdr:from>
    <xdr:to>
      <xdr:col>10</xdr:col>
      <xdr:colOff>114300</xdr:colOff>
      <xdr:row>34</xdr:row>
      <xdr:rowOff>166846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8185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124619</xdr:rowOff>
    </xdr:from>
    <xdr:to>
      <xdr:col>24</xdr:col>
      <xdr:colOff>114300</xdr:colOff>
      <xdr:row>34</xdr:row>
      <xdr:rowOff>54769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147496</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3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123190</xdr:rowOff>
    </xdr:from>
    <xdr:to>
      <xdr:col>20</xdr:col>
      <xdr:colOff>38100</xdr:colOff>
      <xdr:row>35</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10319</xdr:rowOff>
    </xdr:from>
    <xdr:to>
      <xdr:col>15</xdr:col>
      <xdr:colOff>101600</xdr:colOff>
      <xdr:row>35</xdr:row>
      <xdr:rowOff>111919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128446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116046</xdr:rowOff>
    </xdr:from>
    <xdr:to>
      <xdr:col>10</xdr:col>
      <xdr:colOff>165100</xdr:colOff>
      <xdr:row>35</xdr:row>
      <xdr:rowOff>46196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62723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2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101759</xdr:rowOff>
    </xdr:from>
    <xdr:to>
      <xdr:col>6</xdr:col>
      <xdr:colOff>38100</xdr:colOff>
      <xdr:row>35</xdr:row>
      <xdr:rowOff>31909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48436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0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124460</xdr:rowOff>
    </xdr:from>
    <xdr:to>
      <xdr:col>24</xdr:col>
      <xdr:colOff>63500</xdr:colOff>
      <xdr:row>57</xdr:row>
      <xdr:rowOff>153136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97110"/>
          <a:ext cx="838200" cy="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84709</xdr:rowOff>
    </xdr:from>
    <xdr:to>
      <xdr:col>19</xdr:col>
      <xdr:colOff>177800</xdr:colOff>
      <xdr:row>57</xdr:row>
      <xdr:rowOff>124460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57359"/>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84709</xdr:rowOff>
    </xdr:from>
    <xdr:to>
      <xdr:col>15</xdr:col>
      <xdr:colOff>50800</xdr:colOff>
      <xdr:row>57</xdr:row>
      <xdr:rowOff>140450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57359"/>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161049</xdr:rowOff>
    </xdr:from>
    <xdr:to>
      <xdr:col>10</xdr:col>
      <xdr:colOff>114300</xdr:colOff>
      <xdr:row>57</xdr:row>
      <xdr:rowOff>140450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33549"/>
          <a:ext cx="889000" cy="1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102336</xdr:rowOff>
    </xdr:from>
    <xdr:to>
      <xdr:col>24</xdr:col>
      <xdr:colOff>114300</xdr:colOff>
      <xdr:row>58</xdr:row>
      <xdr:rowOff>32486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7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125213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2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73660</xdr:rowOff>
    </xdr:from>
    <xdr:to>
      <xdr:col>20</xdr:col>
      <xdr:colOff>38100</xdr:colOff>
      <xdr:row>58</xdr:row>
      <xdr:rowOff>3810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20337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33909</xdr:rowOff>
    </xdr:from>
    <xdr:to>
      <xdr:col>15</xdr:col>
      <xdr:colOff>101600</xdr:colOff>
      <xdr:row>57</xdr:row>
      <xdr:rowOff>135509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152036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89650</xdr:rowOff>
    </xdr:from>
    <xdr:to>
      <xdr:col>10</xdr:col>
      <xdr:colOff>165100</xdr:colOff>
      <xdr:row>58</xdr:row>
      <xdr:rowOff>19800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36327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110249</xdr:rowOff>
    </xdr:from>
    <xdr:to>
      <xdr:col>6</xdr:col>
      <xdr:colOff>38100</xdr:colOff>
      <xdr:row>51</xdr:row>
      <xdr:rowOff>40399</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56926</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33744</xdr:rowOff>
    </xdr:from>
    <xdr:to>
      <xdr:col>24</xdr:col>
      <xdr:colOff>63500</xdr:colOff>
      <xdr:row>77</xdr:row>
      <xdr:rowOff>148934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35394"/>
          <a:ext cx="838200" cy="1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148934</xdr:rowOff>
    </xdr:from>
    <xdr:to>
      <xdr:col>19</xdr:col>
      <xdr:colOff>177800</xdr:colOff>
      <xdr:row>78</xdr:row>
      <xdr:rowOff>55804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50584"/>
          <a:ext cx="889000" cy="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1930</xdr:rowOff>
    </xdr:from>
    <xdr:to>
      <xdr:col>15</xdr:col>
      <xdr:colOff>50800</xdr:colOff>
      <xdr:row>78</xdr:row>
      <xdr:rowOff>55804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75030"/>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1930</xdr:rowOff>
    </xdr:from>
    <xdr:to>
      <xdr:col>10</xdr:col>
      <xdr:colOff>114300</xdr:colOff>
      <xdr:row>79</xdr:row>
      <xdr:rowOff>127888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75030"/>
          <a:ext cx="8890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154394</xdr:rowOff>
    </xdr:from>
    <xdr:to>
      <xdr:col>24</xdr:col>
      <xdr:colOff>114300</xdr:colOff>
      <xdr:row>77</xdr:row>
      <xdr:rowOff>84544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132821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6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98134</xdr:rowOff>
    </xdr:from>
    <xdr:to>
      <xdr:col>20</xdr:col>
      <xdr:colOff>38100</xdr:colOff>
      <xdr:row>78</xdr:row>
      <xdr:rowOff>28284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19411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5004</xdr:rowOff>
    </xdr:from>
    <xdr:to>
      <xdr:col>15</xdr:col>
      <xdr:colOff>101600</xdr:colOff>
      <xdr:row>78</xdr:row>
      <xdr:rowOff>106604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97731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7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122580</xdr:rowOff>
    </xdr:from>
    <xdr:to>
      <xdr:col>10</xdr:col>
      <xdr:colOff>165100</xdr:colOff>
      <xdr:row>78</xdr:row>
      <xdr:rowOff>52730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43857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77088</xdr:rowOff>
    </xdr:from>
    <xdr:to>
      <xdr:col>6</xdr:col>
      <xdr:colOff>38100</xdr:colOff>
      <xdr:row>80</xdr:row>
      <xdr:rowOff>7238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6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169815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71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77064</xdr:rowOff>
    </xdr:from>
    <xdr:to>
      <xdr:col>24</xdr:col>
      <xdr:colOff>63500</xdr:colOff>
      <xdr:row>98</xdr:row>
      <xdr:rowOff>78206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7916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148146</xdr:rowOff>
    </xdr:from>
    <xdr:to>
      <xdr:col>19</xdr:col>
      <xdr:colOff>177800</xdr:colOff>
      <xdr:row>98</xdr:row>
      <xdr:rowOff>77064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78796"/>
          <a:ext cx="889000" cy="1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148146</xdr:rowOff>
    </xdr:from>
    <xdr:to>
      <xdr:col>15</xdr:col>
      <xdr:colOff>50800</xdr:colOff>
      <xdr:row>97</xdr:row>
      <xdr:rowOff>167182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78796"/>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167182</xdr:rowOff>
    </xdr:from>
    <xdr:to>
      <xdr:col>10</xdr:col>
      <xdr:colOff>114300</xdr:colOff>
      <xdr:row>98</xdr:row>
      <xdr:rowOff>119659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97832"/>
          <a:ext cx="889000" cy="1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27406</xdr:rowOff>
    </xdr:from>
    <xdr:to>
      <xdr:col>24</xdr:col>
      <xdr:colOff>114300</xdr:colOff>
      <xdr:row>98</xdr:row>
      <xdr:rowOff>129006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5833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0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26264</xdr:rowOff>
    </xdr:from>
    <xdr:to>
      <xdr:col>20</xdr:col>
      <xdr:colOff>38100</xdr:colOff>
      <xdr:row>98</xdr:row>
      <xdr:rowOff>127864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97346</xdr:rowOff>
    </xdr:from>
    <xdr:to>
      <xdr:col>15</xdr:col>
      <xdr:colOff>101600</xdr:colOff>
      <xdr:row>98</xdr:row>
      <xdr:rowOff>27496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44023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116382</xdr:rowOff>
    </xdr:from>
    <xdr:to>
      <xdr:col>10</xdr:col>
      <xdr:colOff>165100</xdr:colOff>
      <xdr:row>98</xdr:row>
      <xdr:rowOff>46532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63059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68859</xdr:rowOff>
    </xdr:from>
    <xdr:to>
      <xdr:col>6</xdr:col>
      <xdr:colOff>38100</xdr:colOff>
      <xdr:row>98</xdr:row>
      <xdr:rowOff>170459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15536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49631</xdr:rowOff>
    </xdr:from>
    <xdr:to>
      <xdr:col>55</xdr:col>
      <xdr:colOff>0</xdr:colOff>
      <xdr:row>37</xdr:row>
      <xdr:rowOff>66091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93281"/>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41402</xdr:rowOff>
    </xdr:from>
    <xdr:to>
      <xdr:col>50</xdr:col>
      <xdr:colOff>114300</xdr:colOff>
      <xdr:row>37</xdr:row>
      <xdr:rowOff>66091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042152"/>
          <a:ext cx="889000" cy="3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41402</xdr:rowOff>
    </xdr:from>
    <xdr:to>
      <xdr:col>45</xdr:col>
      <xdr:colOff>177800</xdr:colOff>
      <xdr:row>36</xdr:row>
      <xdr:rowOff>29058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042152"/>
          <a:ext cx="8890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29058</xdr:rowOff>
    </xdr:from>
    <xdr:to>
      <xdr:col>41</xdr:col>
      <xdr:colOff>50800</xdr:colOff>
      <xdr:row>37</xdr:row>
      <xdr:rowOff>111811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01258"/>
          <a:ext cx="889000" cy="25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170281</xdr:rowOff>
    </xdr:from>
    <xdr:to>
      <xdr:col>55</xdr:col>
      <xdr:colOff>50800</xdr:colOff>
      <xdr:row>37</xdr:row>
      <xdr:rowOff>100431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148708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15291</xdr:rowOff>
    </xdr:from>
    <xdr:to>
      <xdr:col>50</xdr:col>
      <xdr:colOff>165100</xdr:colOff>
      <xdr:row>37</xdr:row>
      <xdr:rowOff>116891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108018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5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162052</xdr:rowOff>
    </xdr:from>
    <xdr:to>
      <xdr:col>46</xdr:col>
      <xdr:colOff>38100</xdr:colOff>
      <xdr:row>35</xdr:row>
      <xdr:rowOff>92202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108729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76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149708</xdr:rowOff>
    </xdr:from>
    <xdr:to>
      <xdr:col>41</xdr:col>
      <xdr:colOff>101600</xdr:colOff>
      <xdr:row>36</xdr:row>
      <xdr:rowOff>79858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70985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2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153738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9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121229</xdr:rowOff>
    </xdr:from>
    <xdr:to>
      <xdr:col>55</xdr:col>
      <xdr:colOff>0</xdr:colOff>
      <xdr:row>57</xdr:row>
      <xdr:rowOff>121412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3879"/>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59827</xdr:rowOff>
    </xdr:from>
    <xdr:to>
      <xdr:col>50</xdr:col>
      <xdr:colOff>114300</xdr:colOff>
      <xdr:row>57</xdr:row>
      <xdr:rowOff>121229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32477"/>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46294</xdr:rowOff>
    </xdr:from>
    <xdr:to>
      <xdr:col>45</xdr:col>
      <xdr:colOff>177800</xdr:colOff>
      <xdr:row>57</xdr:row>
      <xdr:rowOff>59827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18944"/>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46294</xdr:rowOff>
    </xdr:from>
    <xdr:to>
      <xdr:col>41</xdr:col>
      <xdr:colOff>50800</xdr:colOff>
      <xdr:row>57</xdr:row>
      <xdr:rowOff>79807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8944"/>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70612</xdr:rowOff>
    </xdr:from>
    <xdr:to>
      <xdr:col>55</xdr:col>
      <xdr:colOff>50800</xdr:colOff>
      <xdr:row>58</xdr:row>
      <xdr:rowOff>762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49039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2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70429</xdr:rowOff>
    </xdr:from>
    <xdr:to>
      <xdr:col>50</xdr:col>
      <xdr:colOff>165100</xdr:colOff>
      <xdr:row>58</xdr:row>
      <xdr:rowOff>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163156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9027</xdr:rowOff>
    </xdr:from>
    <xdr:to>
      <xdr:col>46</xdr:col>
      <xdr:colOff>38100</xdr:colOff>
      <xdr:row>57</xdr:row>
      <xdr:rowOff>110627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127154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5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166944</xdr:rowOff>
    </xdr:from>
    <xdr:to>
      <xdr:col>41</xdr:col>
      <xdr:colOff>101600</xdr:colOff>
      <xdr:row>57</xdr:row>
      <xdr:rowOff>97094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113621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5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29007</xdr:rowOff>
    </xdr:from>
    <xdr:to>
      <xdr:col>36</xdr:col>
      <xdr:colOff>165100</xdr:colOff>
      <xdr:row>57</xdr:row>
      <xdr:rowOff>130607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147134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122479</xdr:rowOff>
    </xdr:from>
    <xdr:to>
      <xdr:col>55</xdr:col>
      <xdr:colOff>0</xdr:colOff>
      <xdr:row>74</xdr:row>
      <xdr:rowOff>169266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09779"/>
          <a:ext cx="8382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129413</xdr:rowOff>
    </xdr:from>
    <xdr:to>
      <xdr:col>50</xdr:col>
      <xdr:colOff>114300</xdr:colOff>
      <xdr:row>74</xdr:row>
      <xdr:rowOff>169266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302363"/>
          <a:ext cx="889000" cy="55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129413</xdr:rowOff>
    </xdr:from>
    <xdr:to>
      <xdr:col>45</xdr:col>
      <xdr:colOff>177800</xdr:colOff>
      <xdr:row>73</xdr:row>
      <xdr:rowOff>118288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302363"/>
          <a:ext cx="889000" cy="3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18237</xdr:rowOff>
    </xdr:from>
    <xdr:to>
      <xdr:col>41</xdr:col>
      <xdr:colOff>50800</xdr:colOff>
      <xdr:row>73</xdr:row>
      <xdr:rowOff>118288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534087"/>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71679</xdr:rowOff>
    </xdr:from>
    <xdr:to>
      <xdr:col>55</xdr:col>
      <xdr:colOff>50800</xdr:colOff>
      <xdr:row>75</xdr:row>
      <xdr:rowOff>1829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94556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1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118466</xdr:rowOff>
    </xdr:from>
    <xdr:to>
      <xdr:col>50</xdr:col>
      <xdr:colOff>165100</xdr:colOff>
      <xdr:row>75</xdr:row>
      <xdr:rowOff>48616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39743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8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78613</xdr:rowOff>
    </xdr:from>
    <xdr:to>
      <xdr:col>46</xdr:col>
      <xdr:colOff>38100</xdr:colOff>
      <xdr:row>72</xdr:row>
      <xdr:rowOff>8763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25290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67488</xdr:rowOff>
    </xdr:from>
    <xdr:to>
      <xdr:col>41</xdr:col>
      <xdr:colOff>101600</xdr:colOff>
      <xdr:row>73</xdr:row>
      <xdr:rowOff>169088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14165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138887</xdr:rowOff>
    </xdr:from>
    <xdr:to>
      <xdr:col>36</xdr:col>
      <xdr:colOff>165100</xdr:colOff>
      <xdr:row>73</xdr:row>
      <xdr:rowOff>69037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4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60164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145072</xdr:rowOff>
    </xdr:from>
    <xdr:to>
      <xdr:col>55</xdr:col>
      <xdr:colOff>0</xdr:colOff>
      <xdr:row>92</xdr:row>
      <xdr:rowOff>22588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747022"/>
          <a:ext cx="8382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22588</xdr:rowOff>
    </xdr:from>
    <xdr:to>
      <xdr:col>50</xdr:col>
      <xdr:colOff>114300</xdr:colOff>
      <xdr:row>93</xdr:row>
      <xdr:rowOff>91442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795988"/>
          <a:ext cx="8890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91442</xdr:rowOff>
    </xdr:from>
    <xdr:to>
      <xdr:col>45</xdr:col>
      <xdr:colOff>177800</xdr:colOff>
      <xdr:row>94</xdr:row>
      <xdr:rowOff>51918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36292"/>
          <a:ext cx="889000" cy="13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23457</xdr:rowOff>
    </xdr:from>
    <xdr:to>
      <xdr:col>41</xdr:col>
      <xdr:colOff>50800</xdr:colOff>
      <xdr:row>94</xdr:row>
      <xdr:rowOff>51918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39757"/>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94272</xdr:rowOff>
    </xdr:from>
    <xdr:to>
      <xdr:col>55</xdr:col>
      <xdr:colOff>50800</xdr:colOff>
      <xdr:row>92</xdr:row>
      <xdr:rowOff>24422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6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117149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54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143238</xdr:rowOff>
    </xdr:from>
    <xdr:to>
      <xdr:col>50</xdr:col>
      <xdr:colOff>165100</xdr:colOff>
      <xdr:row>92</xdr:row>
      <xdr:rowOff>73388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89915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52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40642</xdr:rowOff>
    </xdr:from>
    <xdr:to>
      <xdr:col>46</xdr:col>
      <xdr:colOff>38100</xdr:colOff>
      <xdr:row>93</xdr:row>
      <xdr:rowOff>142242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158769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1118</xdr:rowOff>
    </xdr:from>
    <xdr:to>
      <xdr:col>41</xdr:col>
      <xdr:colOff>101600</xdr:colOff>
      <xdr:row>94</xdr:row>
      <xdr:rowOff>102718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119245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144107</xdr:rowOff>
    </xdr:from>
    <xdr:to>
      <xdr:col>36</xdr:col>
      <xdr:colOff>165100</xdr:colOff>
      <xdr:row>94</xdr:row>
      <xdr:rowOff>74257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90784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59037</xdr:rowOff>
    </xdr:from>
    <xdr:to>
      <xdr:col>85</xdr:col>
      <xdr:colOff>127000</xdr:colOff>
      <xdr:row>34</xdr:row>
      <xdr:rowOff>140571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88337"/>
          <a:ext cx="8382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47607</xdr:rowOff>
    </xdr:from>
    <xdr:to>
      <xdr:col>81</xdr:col>
      <xdr:colOff>50800</xdr:colOff>
      <xdr:row>34</xdr:row>
      <xdr:rowOff>140571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76907"/>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47607</xdr:rowOff>
    </xdr:from>
    <xdr:to>
      <xdr:col>76</xdr:col>
      <xdr:colOff>114300</xdr:colOff>
      <xdr:row>34</xdr:row>
      <xdr:rowOff>103342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76907"/>
          <a:ext cx="889000" cy="5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103342</xdr:rowOff>
    </xdr:from>
    <xdr:to>
      <xdr:col>71</xdr:col>
      <xdr:colOff>177800</xdr:colOff>
      <xdr:row>35</xdr:row>
      <xdr:rowOff>41728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32642"/>
          <a:ext cx="889000" cy="10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8237</xdr:rowOff>
    </xdr:from>
    <xdr:to>
      <xdr:col>85</xdr:col>
      <xdr:colOff>177800</xdr:colOff>
      <xdr:row>34</xdr:row>
      <xdr:rowOff>109837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31114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8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89771</xdr:rowOff>
    </xdr:from>
    <xdr:to>
      <xdr:col>81</xdr:col>
      <xdr:colOff>101600</xdr:colOff>
      <xdr:row>35</xdr:row>
      <xdr:rowOff>19921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36448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168257</xdr:rowOff>
    </xdr:from>
    <xdr:to>
      <xdr:col>76</xdr:col>
      <xdr:colOff>165100</xdr:colOff>
      <xdr:row>34</xdr:row>
      <xdr:rowOff>98407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2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114934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0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52542</xdr:rowOff>
    </xdr:from>
    <xdr:to>
      <xdr:col>72</xdr:col>
      <xdr:colOff>38100</xdr:colOff>
      <xdr:row>34</xdr:row>
      <xdr:rowOff>154142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170669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6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162378</xdr:rowOff>
    </xdr:from>
    <xdr:to>
      <xdr:col>67</xdr:col>
      <xdr:colOff>101600</xdr:colOff>
      <xdr:row>35</xdr:row>
      <xdr:rowOff>92528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109055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73272</xdr:rowOff>
    </xdr:from>
    <xdr:to>
      <xdr:col>85</xdr:col>
      <xdr:colOff>127000</xdr:colOff>
      <xdr:row>55</xdr:row>
      <xdr:rowOff>92437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31572"/>
          <a:ext cx="838200" cy="19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96780</xdr:rowOff>
    </xdr:from>
    <xdr:to>
      <xdr:col>81</xdr:col>
      <xdr:colOff>50800</xdr:colOff>
      <xdr:row>55</xdr:row>
      <xdr:rowOff>92437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55080"/>
          <a:ext cx="8890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96780</xdr:rowOff>
    </xdr:from>
    <xdr:to>
      <xdr:col>76</xdr:col>
      <xdr:colOff>114300</xdr:colOff>
      <xdr:row>55</xdr:row>
      <xdr:rowOff>159550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55080"/>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116840</xdr:rowOff>
    </xdr:from>
    <xdr:to>
      <xdr:col>71</xdr:col>
      <xdr:colOff>177800</xdr:colOff>
      <xdr:row>55</xdr:row>
      <xdr:rowOff>159550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46590"/>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22472</xdr:rowOff>
    </xdr:from>
    <xdr:to>
      <xdr:col>85</xdr:col>
      <xdr:colOff>177800</xdr:colOff>
      <xdr:row>54</xdr:row>
      <xdr:rowOff>124072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45349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41637</xdr:rowOff>
    </xdr:from>
    <xdr:to>
      <xdr:col>81</xdr:col>
      <xdr:colOff>101600</xdr:colOff>
      <xdr:row>55</xdr:row>
      <xdr:rowOff>143237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159764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45980</xdr:rowOff>
    </xdr:from>
    <xdr:to>
      <xdr:col>76</xdr:col>
      <xdr:colOff>165100</xdr:colOff>
      <xdr:row>54</xdr:row>
      <xdr:rowOff>147580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164107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108750</xdr:rowOff>
    </xdr:from>
    <xdr:to>
      <xdr:col>72</xdr:col>
      <xdr:colOff>38100</xdr:colOff>
      <xdr:row>56</xdr:row>
      <xdr:rowOff>38900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55427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66040</xdr:rowOff>
    </xdr:from>
    <xdr:to>
      <xdr:col>67</xdr:col>
      <xdr:colOff>101600</xdr:colOff>
      <xdr:row>55</xdr:row>
      <xdr:rowOff>167640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38736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165799</xdr:rowOff>
    </xdr:from>
    <xdr:to>
      <xdr:col>71</xdr:col>
      <xdr:colOff>177800</xdr:colOff>
      <xdr:row>79</xdr:row>
      <xdr:rowOff>38736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67449"/>
          <a:ext cx="889000" cy="2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159386</xdr:rowOff>
    </xdr:from>
    <xdr:to>
      <xdr:col>72</xdr:col>
      <xdr:colOff>38100</xdr:colOff>
      <xdr:row>79</xdr:row>
      <xdr:rowOff>89536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80663</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114999</xdr:rowOff>
    </xdr:from>
    <xdr:to>
      <xdr:col>67</xdr:col>
      <xdr:colOff>101600</xdr:colOff>
      <xdr:row>78</xdr:row>
      <xdr:rowOff>45149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61676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0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68263</xdr:rowOff>
    </xdr:from>
    <xdr:to>
      <xdr:col>85</xdr:col>
      <xdr:colOff>127000</xdr:colOff>
      <xdr:row>98</xdr:row>
      <xdr:rowOff>127242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70363"/>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31972</xdr:rowOff>
    </xdr:from>
    <xdr:to>
      <xdr:col>81</xdr:col>
      <xdr:colOff>50800</xdr:colOff>
      <xdr:row>98</xdr:row>
      <xdr:rowOff>68263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34072"/>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1769</xdr:rowOff>
    </xdr:from>
    <xdr:to>
      <xdr:col>76</xdr:col>
      <xdr:colOff>114300</xdr:colOff>
      <xdr:row>98</xdr:row>
      <xdr:rowOff>31972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03869"/>
          <a:ext cx="889000" cy="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143387</xdr:rowOff>
    </xdr:from>
    <xdr:to>
      <xdr:col>71</xdr:col>
      <xdr:colOff>177800</xdr:colOff>
      <xdr:row>98</xdr:row>
      <xdr:rowOff>1769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74037"/>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76442</xdr:rowOff>
    </xdr:from>
    <xdr:to>
      <xdr:col>85</xdr:col>
      <xdr:colOff>177800</xdr:colOff>
      <xdr:row>99</xdr:row>
      <xdr:rowOff>6592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162819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17463</xdr:rowOff>
    </xdr:from>
    <xdr:to>
      <xdr:col>81</xdr:col>
      <xdr:colOff>101600</xdr:colOff>
      <xdr:row>98</xdr:row>
      <xdr:rowOff>119063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110190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9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152622</xdr:rowOff>
    </xdr:from>
    <xdr:to>
      <xdr:col>76</xdr:col>
      <xdr:colOff>165100</xdr:colOff>
      <xdr:row>98</xdr:row>
      <xdr:rowOff>82772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73899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122419</xdr:rowOff>
    </xdr:from>
    <xdr:to>
      <xdr:col>72</xdr:col>
      <xdr:colOff>38100</xdr:colOff>
      <xdr:row>98</xdr:row>
      <xdr:rowOff>52569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43696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92587</xdr:rowOff>
    </xdr:from>
    <xdr:to>
      <xdr:col>67</xdr:col>
      <xdr:colOff>101600</xdr:colOff>
      <xdr:row>98</xdr:row>
      <xdr:rowOff>22737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13864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住民一人当たりの総務費は</a:t>
          </a:r>
          <a:r>
            <a:rPr kumimoji="1" lang="en-US" altLang="ja-JP" sz="1000">
              <a:latin typeface="ＭＳ Ｐゴシック" panose="020B0600070205080204" pitchFamily="50" charset="-128"/>
              <a:ea typeface="ＭＳ Ｐゴシック" panose="020B0600070205080204" pitchFamily="50" charset="-128"/>
            </a:rPr>
            <a:t>48,422</a:t>
          </a:r>
          <a:r>
            <a:rPr kumimoji="1" lang="ja-JP" altLang="en-US" sz="1000">
              <a:latin typeface="ＭＳ Ｐゴシック" panose="020B0600070205080204" pitchFamily="50" charset="-128"/>
              <a:ea typeface="ＭＳ Ｐゴシック" panose="020B0600070205080204" pitchFamily="50" charset="-128"/>
            </a:rPr>
            <a:t>円となっており、類似団体平均を上回っています。令和６年度は、都市基盤・公共施設等整備基金積立金の減などにより、前年度から減となりました。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住民一人当たりの民生費は</a:t>
          </a:r>
          <a:r>
            <a:rPr kumimoji="1" lang="en-US" altLang="ja-JP" sz="1000">
              <a:latin typeface="ＭＳ Ｐゴシック" panose="020B0600070205080204" pitchFamily="50" charset="-128"/>
              <a:ea typeface="ＭＳ Ｐゴシック" panose="020B0600070205080204" pitchFamily="50" charset="-128"/>
            </a:rPr>
            <a:t>177,843</a:t>
          </a:r>
          <a:r>
            <a:rPr kumimoji="1" lang="ja-JP" altLang="en-US" sz="1000">
              <a:latin typeface="ＭＳ Ｐゴシック" panose="020B0600070205080204" pitchFamily="50" charset="-128"/>
              <a:ea typeface="ＭＳ Ｐゴシック" panose="020B0600070205080204" pitchFamily="50" charset="-128"/>
            </a:rPr>
            <a:t>円となっており、全国平均、類似団体平均、県内平均を下回っています。令和６年度は、定額減税調整給付金及び令和６年度新たな非課税世帯・均等割のみ課税世帯給付金等の増などにより、前年度から増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住民一人当たりの衛生費は</a:t>
          </a:r>
          <a:r>
            <a:rPr kumimoji="1" lang="en-US" altLang="ja-JP" sz="1000">
              <a:latin typeface="ＭＳ Ｐゴシック" panose="020B0600070205080204" pitchFamily="50" charset="-128"/>
              <a:ea typeface="ＭＳ Ｐゴシック" panose="020B0600070205080204" pitchFamily="50" charset="-128"/>
            </a:rPr>
            <a:t>40,842</a:t>
          </a:r>
          <a:r>
            <a:rPr kumimoji="1" lang="ja-JP" altLang="en-US" sz="1000">
              <a:latin typeface="ＭＳ Ｐゴシック" panose="020B0600070205080204" pitchFamily="50" charset="-128"/>
              <a:ea typeface="ＭＳ Ｐゴシック" panose="020B0600070205080204" pitchFamily="50" charset="-128"/>
            </a:rPr>
            <a:t>円となっており、全国平均、類似団体平均、県内平均を下回っています。令和６年度は、新型コロナウイルス感染症対策事業費の減などにより、前年度から減となりました。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住民一人当たりの商工費は</a:t>
          </a:r>
          <a:r>
            <a:rPr kumimoji="1" lang="en-US" altLang="ja-JP" sz="1000">
              <a:latin typeface="ＭＳ Ｐゴシック" panose="020B0600070205080204" pitchFamily="50" charset="-128"/>
              <a:ea typeface="ＭＳ Ｐゴシック" panose="020B0600070205080204" pitchFamily="50" charset="-128"/>
            </a:rPr>
            <a:t>10,226</a:t>
          </a:r>
          <a:r>
            <a:rPr kumimoji="1" lang="ja-JP" altLang="en-US" sz="1000">
              <a:latin typeface="ＭＳ Ｐゴシック" panose="020B0600070205080204" pitchFamily="50" charset="-128"/>
              <a:ea typeface="ＭＳ Ｐゴシック" panose="020B0600070205080204" pitchFamily="50" charset="-128"/>
            </a:rPr>
            <a:t>円となっており、類似団体平均を上回っています。令和６年度は、民間研究施設の整備数増加に伴う民間研究所立地奨励金等交付事業費の増などにより、前年度から増となりました。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住民一人当たりの土木費は</a:t>
          </a:r>
          <a:r>
            <a:rPr kumimoji="1" lang="en-US" altLang="ja-JP" sz="1000">
              <a:latin typeface="ＭＳ Ｐゴシック" panose="020B0600070205080204" pitchFamily="50" charset="-128"/>
              <a:ea typeface="ＭＳ Ｐゴシック" panose="020B0600070205080204" pitchFamily="50" charset="-128"/>
            </a:rPr>
            <a:t>72,265</a:t>
          </a:r>
          <a:r>
            <a:rPr kumimoji="1" lang="ja-JP" altLang="en-US" sz="1000">
              <a:latin typeface="ＭＳ Ｐゴシック" panose="020B0600070205080204" pitchFamily="50" charset="-128"/>
              <a:ea typeface="ＭＳ Ｐゴシック" panose="020B0600070205080204" pitchFamily="50" charset="-128"/>
            </a:rPr>
            <a:t>円となっており、類似団体平均を大きく上回っています。令和６年度は、道路改良単独事業費の事業量の増や街路単独事業費の事業量の増などにより、前年度から増となりました。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住民一人当たりの教育費は</a:t>
          </a:r>
          <a:r>
            <a:rPr kumimoji="1" lang="en-US" altLang="ja-JP" sz="1000">
              <a:latin typeface="ＭＳ Ｐゴシック" panose="020B0600070205080204" pitchFamily="50" charset="-128"/>
              <a:ea typeface="ＭＳ Ｐゴシック" panose="020B0600070205080204" pitchFamily="50" charset="-128"/>
            </a:rPr>
            <a:t>63,487</a:t>
          </a:r>
          <a:r>
            <a:rPr kumimoji="1" lang="ja-JP" altLang="en-US" sz="1000">
              <a:latin typeface="ＭＳ Ｐゴシック" panose="020B0600070205080204" pitchFamily="50" charset="-128"/>
              <a:ea typeface="ＭＳ Ｐゴシック" panose="020B0600070205080204" pitchFamily="50" charset="-128"/>
            </a:rPr>
            <a:t>円となっており、類似団体平均、県内平均を上回っています。令和６年度は、小中学校保健室等空調設備更新による事業費の増などにより、前年度から増となりました。</a:t>
          </a:r>
        </a:p>
        <a:p>
          <a:r>
            <a:rPr kumimoji="1" lang="ja-JP" altLang="en-US" sz="1000">
              <a:latin typeface="ＭＳ Ｐゴシック" panose="020B0600070205080204" pitchFamily="50" charset="-128"/>
              <a:ea typeface="ＭＳ Ｐゴシック" panose="020B0600070205080204" pitchFamily="50" charset="-128"/>
            </a:rPr>
            <a:t>住民一人当たりの公債費は</a:t>
          </a:r>
          <a:r>
            <a:rPr kumimoji="1" lang="en-US" altLang="ja-JP" sz="1000">
              <a:latin typeface="ＭＳ Ｐゴシック" panose="020B0600070205080204" pitchFamily="50" charset="-128"/>
              <a:ea typeface="ＭＳ Ｐゴシック" panose="020B0600070205080204" pitchFamily="50" charset="-128"/>
            </a:rPr>
            <a:t>16,436</a:t>
          </a:r>
          <a:r>
            <a:rPr kumimoji="1" lang="ja-JP" altLang="en-US" sz="1000">
              <a:latin typeface="ＭＳ Ｐゴシック" panose="020B0600070205080204" pitchFamily="50" charset="-128"/>
              <a:ea typeface="ＭＳ Ｐゴシック" panose="020B0600070205080204" pitchFamily="50" charset="-128"/>
            </a:rPr>
            <a:t>円となっており、市債発行の抑制に努めた結果、類似団体平均を下回る状態が続いています。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財政調整基金残高については、市税収入の減収や物価高騰等により歳出が増加したことから、</a:t>
          </a:r>
          <a:r>
            <a:rPr kumimoji="1" lang="en-US" altLang="ja-JP" sz="1100">
              <a:latin typeface="ＭＳ ゴシック" pitchFamily="49" charset="-128"/>
              <a:ea typeface="ＭＳ ゴシック" pitchFamily="49" charset="-128"/>
            </a:rPr>
            <a:t>13.7</a:t>
          </a:r>
          <a:r>
            <a:rPr kumimoji="1" lang="ja-JP" altLang="en-US" sz="1100">
              <a:latin typeface="ＭＳ ゴシック" pitchFamily="49" charset="-128"/>
              <a:ea typeface="ＭＳ ゴシック" pitchFamily="49" charset="-128"/>
            </a:rPr>
            <a:t>億円を取り崩した一方、前年度決算剰余金の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ルール分など</a:t>
          </a:r>
          <a:r>
            <a:rPr kumimoji="1" lang="en-US" altLang="ja-JP" sz="1100">
              <a:latin typeface="ＭＳ ゴシック" pitchFamily="49" charset="-128"/>
              <a:ea typeface="ＭＳ ゴシック" pitchFamily="49" charset="-128"/>
            </a:rPr>
            <a:t>20.8</a:t>
          </a:r>
          <a:r>
            <a:rPr kumimoji="1" lang="ja-JP" altLang="en-US" sz="1100">
              <a:latin typeface="ＭＳ ゴシック" pitchFamily="49" charset="-128"/>
              <a:ea typeface="ＭＳ ゴシック" pitchFamily="49" charset="-128"/>
            </a:rPr>
            <a:t>億円を積み立てたため、令和６年度末残高は</a:t>
          </a:r>
          <a:r>
            <a:rPr kumimoji="1" lang="en-US" altLang="ja-JP" sz="1100">
              <a:latin typeface="ＭＳ ゴシック" pitchFamily="49" charset="-128"/>
              <a:ea typeface="ＭＳ ゴシック" pitchFamily="49" charset="-128"/>
            </a:rPr>
            <a:t>159.6</a:t>
          </a:r>
          <a:r>
            <a:rPr kumimoji="1" lang="ja-JP" altLang="en-US" sz="1100">
              <a:latin typeface="ＭＳ ゴシック" pitchFamily="49" charset="-128"/>
              <a:ea typeface="ＭＳ ゴシック" pitchFamily="49" charset="-128"/>
            </a:rPr>
            <a:t>億円と前年度より</a:t>
          </a:r>
          <a:r>
            <a:rPr kumimoji="1" lang="en-US" altLang="ja-JP" sz="1100">
              <a:latin typeface="ＭＳ ゴシック" pitchFamily="49" charset="-128"/>
              <a:ea typeface="ＭＳ ゴシック" pitchFamily="49" charset="-128"/>
            </a:rPr>
            <a:t>7.1</a:t>
          </a:r>
          <a:r>
            <a:rPr kumimoji="1" lang="ja-JP" altLang="en-US" sz="1100">
              <a:latin typeface="ＭＳ ゴシック" pitchFamily="49" charset="-128"/>
              <a:ea typeface="ＭＳ ゴシック" pitchFamily="49" charset="-128"/>
            </a:rPr>
            <a:t>億円の増となっています。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a:t>
          </a:r>
          <a:r>
            <a:rPr kumimoji="1" lang="en-US" altLang="ja-JP" sz="1100">
              <a:latin typeface="ＭＳ ゴシック" pitchFamily="49" charset="-128"/>
              <a:ea typeface="ＭＳ ゴシック" pitchFamily="49" charset="-128"/>
            </a:rPr>
            <a:t>25.2</a:t>
          </a:r>
          <a:r>
            <a:rPr kumimoji="1" lang="ja-JP" altLang="en-US" sz="1100">
              <a:latin typeface="ＭＳ ゴシック" pitchFamily="49" charset="-128"/>
              <a:ea typeface="ＭＳ ゴシック" pitchFamily="49" charset="-128"/>
            </a:rPr>
            <a:t>億円と前年度より</a:t>
          </a:r>
          <a:r>
            <a:rPr kumimoji="1" lang="en-US" altLang="ja-JP" sz="1100">
              <a:latin typeface="ＭＳ ゴシック" pitchFamily="49" charset="-128"/>
              <a:ea typeface="ＭＳ ゴシック" pitchFamily="49" charset="-128"/>
            </a:rPr>
            <a:t>10.4</a:t>
          </a:r>
          <a:r>
            <a:rPr kumimoji="1" lang="ja-JP" altLang="en-US" sz="1100">
              <a:latin typeface="ＭＳ ゴシック" pitchFamily="49" charset="-128"/>
              <a:ea typeface="ＭＳ ゴシック" pitchFamily="49" charset="-128"/>
            </a:rPr>
            <a:t>億円の減となりました。また、実質単年度収支は△</a:t>
          </a:r>
          <a:r>
            <a:rPr kumimoji="1" lang="en-US" altLang="ja-JP" sz="1100">
              <a:latin typeface="ＭＳ ゴシック" pitchFamily="49" charset="-128"/>
              <a:ea typeface="ＭＳ ゴシック" pitchFamily="49" charset="-128"/>
            </a:rPr>
            <a:t>3.3</a:t>
          </a:r>
          <a:r>
            <a:rPr kumimoji="1" lang="ja-JP" altLang="en-US" sz="1100">
              <a:latin typeface="ＭＳ ゴシック" pitchFamily="49" charset="-128"/>
              <a:ea typeface="ＭＳ ゴシック" pitchFamily="49" charset="-128"/>
            </a:rPr>
            <a:t>億円となりました。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連結実質赤字比率は、都市下水路想定特別会計を除き、指標作成当初から「赤字なし」の状況が継続しています。</a:t>
          </a:r>
        </a:p>
        <a:p>
          <a:r>
            <a:rPr kumimoji="1" lang="ja-JP" altLang="en-US" sz="1400">
              <a:latin typeface="ＭＳ ゴシック" pitchFamily="49" charset="-128"/>
              <a:ea typeface="ＭＳ ゴシック" pitchFamily="49" charset="-128"/>
            </a:rPr>
            <a:t>　一方、都市下水路想定特別会計は、赤字額を計上しています。これは令和５年度から、下水道事業会計のうち都市下水路想定特別会計において、一般会計からの補助金の充当方法を整理したうえで、損益勘定予算と資本勘定予算それぞれの充当額を精査した結果、都市下水路想定特別会計単体では赤字となりました。</a:t>
          </a:r>
        </a:p>
        <a:p>
          <a:r>
            <a:rPr kumimoji="1" lang="ja-JP" altLang="en-US" sz="1400">
              <a:latin typeface="ＭＳ ゴシック" pitchFamily="49" charset="-128"/>
              <a:ea typeface="ＭＳ ゴシック" pitchFamily="49" charset="-128"/>
            </a:rPr>
            <a:t>　しかしながら、下水道事業会計全体では黒字となっており、問題ないものと分析しています。</a:t>
          </a:r>
        </a:p>
        <a:p>
          <a:r>
            <a:rPr kumimoji="1" lang="ja-JP" altLang="en-US" sz="1400">
              <a:latin typeface="ＭＳ ゴシック" pitchFamily="49" charset="-128"/>
              <a:ea typeface="ＭＳ ゴシック" pitchFamily="49" charset="-128"/>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143691395</v>
      </c>
      <c r="BO4" s="371"/>
      <c r="BP4" s="371"/>
      <c r="BQ4" s="371"/>
      <c r="BR4" s="371"/>
      <c r="BS4" s="371"/>
      <c r="BT4" s="371"/>
      <c r="BU4" s="372"/>
      <c r="BV4" s="370">
        <v>140234921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4.3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138885554</v>
      </c>
      <c r="BO5" s="408"/>
      <c r="BP5" s="408"/>
      <c r="BQ5" s="408"/>
      <c r="BR5" s="408"/>
      <c r="BS5" s="408"/>
      <c r="BT5" s="408"/>
      <c r="BU5" s="409"/>
      <c r="BV5" s="407">
        <v>133907862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86.5</v>
      </c>
      <c r="CU5" s="405"/>
      <c r="CV5" s="405"/>
      <c r="CW5" s="405"/>
      <c r="CX5" s="405"/>
      <c r="CY5" s="405"/>
      <c r="CZ5" s="405"/>
      <c r="DA5" s="406"/>
      <c r="DB5" s="404">
        <v>80.7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4805841</v>
      </c>
      <c r="BO6" s="408"/>
      <c r="BP6" s="408"/>
      <c r="BQ6" s="408"/>
      <c r="BR6" s="408"/>
      <c r="BS6" s="408"/>
      <c r="BT6" s="408"/>
      <c r="BU6" s="409"/>
      <c r="BV6" s="407">
        <v>6327059</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86.5</v>
      </c>
      <c r="CU6" s="445"/>
      <c r="CV6" s="445"/>
      <c r="CW6" s="445"/>
      <c r="CX6" s="445"/>
      <c r="CY6" s="445"/>
      <c r="CZ6" s="445"/>
      <c r="DA6" s="446"/>
      <c r="DB6" s="444">
        <v>80.7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2287947</v>
      </c>
      <c r="BO7" s="408"/>
      <c r="BP7" s="408"/>
      <c r="BQ7" s="408"/>
      <c r="BR7" s="408"/>
      <c r="BS7" s="408"/>
      <c r="BT7" s="408"/>
      <c r="BU7" s="409"/>
      <c r="BV7" s="407">
        <v>2773676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80428332</v>
      </c>
      <c r="CU7" s="408"/>
      <c r="CV7" s="408"/>
      <c r="CW7" s="408"/>
      <c r="CX7" s="408"/>
      <c r="CY7" s="408"/>
      <c r="CZ7" s="408"/>
      <c r="DA7" s="409"/>
      <c r="DB7" s="407">
        <v>81728881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98</v>
      </c>
      <c r="AV8" s="440"/>
      <c r="AW8" s="440"/>
      <c r="AX8" s="440"/>
      <c r="AY8" s="441" t="s">
        <v>105</v>
      </c>
      <c r="AZ8" s="442"/>
      <c r="BA8" s="442"/>
      <c r="BB8" s="442"/>
      <c r="BC8" s="442"/>
      <c r="BD8" s="442"/>
      <c r="BE8" s="442"/>
      <c r="BF8" s="442"/>
      <c r="BG8" s="442"/>
      <c r="BH8" s="442"/>
      <c r="BI8" s="442"/>
      <c r="BJ8" s="442"/>
      <c r="BK8" s="442"/>
      <c r="BL8" s="442"/>
      <c r="BM8" s="443"/>
      <c r="BN8" s="407">
        <v>2517894</v>
      </c>
      <c r="BO8" s="408"/>
      <c r="BP8" s="408"/>
      <c r="BQ8" s="408"/>
      <c r="BR8" s="408"/>
      <c r="BS8" s="408"/>
      <c r="BT8" s="408"/>
      <c r="BU8" s="409"/>
      <c r="BV8" s="407">
        <v>3553383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1.1499999999999999</v>
      </c>
      <c r="CU8" s="448"/>
      <c r="CV8" s="448"/>
      <c r="CW8" s="448"/>
      <c r="CX8" s="448"/>
      <c r="CY8" s="448"/>
      <c r="CZ8" s="448"/>
      <c r="DA8" s="449"/>
      <c r="DB8" s="447">
        <v>1.1399999999999999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305424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-1035489</v>
      </c>
      <c r="BO9" s="408"/>
      <c r="BP9" s="408"/>
      <c r="BQ9" s="408"/>
      <c r="BR9" s="408"/>
      <c r="BS9" s="408"/>
      <c r="BT9" s="408"/>
      <c r="BU9" s="409"/>
      <c r="BV9" s="407">
        <v>-696295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5.0999999999999996</v>
      </c>
      <c r="CU9" s="405"/>
      <c r="CV9" s="405"/>
      <c r="CW9" s="405"/>
      <c r="CX9" s="405"/>
      <c r="CY9" s="405"/>
      <c r="CZ9" s="405"/>
      <c r="DA9" s="406"/>
      <c r="DB9" s="404">
        <v>5.8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311031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2081214</v>
      </c>
      <c r="BO10" s="408"/>
      <c r="BP10" s="408"/>
      <c r="BQ10" s="408"/>
      <c r="BR10" s="408"/>
      <c r="BS10" s="408"/>
      <c r="BT10" s="408"/>
      <c r="BU10" s="409"/>
      <c r="BV10" s="407">
        <v>2357546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306378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1373684</v>
      </c>
      <c r="BO12" s="408"/>
      <c r="BP12" s="408"/>
      <c r="BQ12" s="408"/>
      <c r="BR12" s="408"/>
      <c r="BS12" s="408"/>
      <c r="BT12" s="408"/>
      <c r="BU12" s="409"/>
      <c r="BV12" s="407">
        <v>1344652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293534</v>
      </c>
      <c r="S13" s="492"/>
      <c r="T13" s="492"/>
      <c r="U13" s="492"/>
      <c r="V13" s="493"/>
      <c r="W13" s="423" t="s">
        <v>131</v>
      </c>
      <c r="X13" s="424"/>
      <c r="Y13" s="424"/>
      <c r="Z13" s="424"/>
      <c r="AA13" s="424"/>
      <c r="AB13" s="414"/>
      <c r="AC13" s="458">
        <v>1748</v>
      </c>
      <c r="AD13" s="459"/>
      <c r="AE13" s="459"/>
      <c r="AF13" s="459"/>
      <c r="AG13" s="501"/>
      <c r="AH13" s="458">
        <v>2038</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-327959</v>
      </c>
      <c r="BO13" s="408"/>
      <c r="BP13" s="408"/>
      <c r="BQ13" s="408"/>
      <c r="BR13" s="408"/>
      <c r="BS13" s="408"/>
      <c r="BT13" s="408"/>
      <c r="BU13" s="409"/>
      <c r="BV13" s="407">
        <v>316599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3.3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307825</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295857</v>
      </c>
      <c r="S15" s="492"/>
      <c r="T15" s="492"/>
      <c r="U15" s="492"/>
      <c r="V15" s="493"/>
      <c r="W15" s="423" t="s">
        <v>137</v>
      </c>
      <c r="X15" s="424"/>
      <c r="Y15" s="424"/>
      <c r="Z15" s="424"/>
      <c r="AA15" s="424"/>
      <c r="AB15" s="414"/>
      <c r="AC15" s="458">
        <v>46286</v>
      </c>
      <c r="AD15" s="459"/>
      <c r="AE15" s="459"/>
      <c r="AF15" s="459"/>
      <c r="AG15" s="501"/>
      <c r="AH15" s="458">
        <v>49713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62391908</v>
      </c>
      <c r="BO15" s="371"/>
      <c r="BP15" s="371"/>
      <c r="BQ15" s="371"/>
      <c r="BR15" s="371"/>
      <c r="BS15" s="371"/>
      <c r="BT15" s="371"/>
      <c r="BU15" s="372"/>
      <c r="BV15" s="370">
        <v>63421878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34.4</v>
      </c>
      <c r="AD16" s="495"/>
      <c r="AE16" s="495"/>
      <c r="AF16" s="495"/>
      <c r="AG16" s="496"/>
      <c r="AH16" s="494">
        <v>35.1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54400957</v>
      </c>
      <c r="BO16" s="408"/>
      <c r="BP16" s="408"/>
      <c r="BQ16" s="408"/>
      <c r="BR16" s="408"/>
      <c r="BS16" s="408"/>
      <c r="BT16" s="408"/>
      <c r="BU16" s="409"/>
      <c r="BV16" s="407">
        <v>53571543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86663</v>
      </c>
      <c r="AD17" s="459"/>
      <c r="AE17" s="459"/>
      <c r="AF17" s="459"/>
      <c r="AG17" s="501"/>
      <c r="AH17" s="458">
        <v>89791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80428332</v>
      </c>
      <c r="BO17" s="408"/>
      <c r="BP17" s="408"/>
      <c r="BQ17" s="408"/>
      <c r="BR17" s="408"/>
      <c r="BS17" s="408"/>
      <c r="BT17" s="408"/>
      <c r="BU17" s="409"/>
      <c r="BV17" s="407">
        <v>81728881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206.5</v>
      </c>
      <c r="M18" s="531"/>
      <c r="N18" s="531"/>
      <c r="O18" s="531"/>
      <c r="P18" s="531"/>
      <c r="Q18" s="531"/>
      <c r="R18" s="532"/>
      <c r="S18" s="532"/>
      <c r="T18" s="532"/>
      <c r="U18" s="532"/>
      <c r="V18" s="533"/>
      <c r="W18" s="425"/>
      <c r="X18" s="426"/>
      <c r="Y18" s="426"/>
      <c r="Z18" s="426"/>
      <c r="AA18" s="426"/>
      <c r="AB18" s="417"/>
      <c r="AC18" s="534">
        <v>64.3</v>
      </c>
      <c r="AD18" s="535"/>
      <c r="AE18" s="535"/>
      <c r="AF18" s="535"/>
      <c r="AG18" s="536"/>
      <c r="AH18" s="534">
        <v>63.4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72248136</v>
      </c>
      <c r="BO18" s="408"/>
      <c r="BP18" s="408"/>
      <c r="BQ18" s="408"/>
      <c r="BR18" s="408"/>
      <c r="BS18" s="408"/>
      <c r="BT18" s="408"/>
      <c r="BU18" s="409"/>
      <c r="BV18" s="407">
        <v>67190599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98265746</v>
      </c>
      <c r="BO19" s="408"/>
      <c r="BP19" s="408"/>
      <c r="BQ19" s="408"/>
      <c r="BR19" s="408"/>
      <c r="BS19" s="408"/>
      <c r="BT19" s="408"/>
      <c r="BU19" s="409"/>
      <c r="BV19" s="407">
        <v>98123068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133331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34730938</v>
      </c>
      <c r="BO22" s="371"/>
      <c r="BP22" s="371"/>
      <c r="BQ22" s="371"/>
      <c r="BR22" s="371"/>
      <c r="BS22" s="371"/>
      <c r="BT22" s="371"/>
      <c r="BU22" s="372"/>
      <c r="BV22" s="370">
        <v>35552157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33139919</v>
      </c>
      <c r="BO23" s="408"/>
      <c r="BP23" s="408"/>
      <c r="BQ23" s="408"/>
      <c r="BR23" s="408"/>
      <c r="BS23" s="408"/>
      <c r="BT23" s="408"/>
      <c r="BU23" s="409"/>
      <c r="BV23" s="407">
        <v>33448726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11370</v>
      </c>
      <c r="R24" s="459"/>
      <c r="S24" s="459"/>
      <c r="T24" s="459"/>
      <c r="U24" s="459"/>
      <c r="V24" s="501"/>
      <c r="W24" s="553"/>
      <c r="X24" s="554"/>
      <c r="Y24" s="555"/>
      <c r="Z24" s="457" t="s">
        <v>162</v>
      </c>
      <c r="AA24" s="437"/>
      <c r="AB24" s="437"/>
      <c r="AC24" s="437"/>
      <c r="AD24" s="437"/>
      <c r="AE24" s="437"/>
      <c r="AF24" s="437"/>
      <c r="AG24" s="438"/>
      <c r="AH24" s="458">
        <v>1942</v>
      </c>
      <c r="AI24" s="459"/>
      <c r="AJ24" s="459"/>
      <c r="AK24" s="459"/>
      <c r="AL24" s="501"/>
      <c r="AM24" s="458">
        <v>5979418</v>
      </c>
      <c r="AN24" s="459"/>
      <c r="AO24" s="459"/>
      <c r="AP24" s="459"/>
      <c r="AQ24" s="459"/>
      <c r="AR24" s="501"/>
      <c r="AS24" s="458">
        <v>3079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27017863</v>
      </c>
      <c r="BO24" s="408"/>
      <c r="BP24" s="408"/>
      <c r="BQ24" s="408"/>
      <c r="BR24" s="408"/>
      <c r="BS24" s="408"/>
      <c r="BT24" s="408"/>
      <c r="BU24" s="409"/>
      <c r="BV24" s="407">
        <v>26209090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9250</v>
      </c>
      <c r="R25" s="459"/>
      <c r="S25" s="459"/>
      <c r="T25" s="459"/>
      <c r="U25" s="459"/>
      <c r="V25" s="501"/>
      <c r="W25" s="553"/>
      <c r="X25" s="554"/>
      <c r="Y25" s="555"/>
      <c r="Z25" s="457" t="s">
        <v>165</v>
      </c>
      <c r="AA25" s="437"/>
      <c r="AB25" s="437"/>
      <c r="AC25" s="437"/>
      <c r="AD25" s="437"/>
      <c r="AE25" s="437"/>
      <c r="AF25" s="437"/>
      <c r="AG25" s="438"/>
      <c r="AH25" s="458">
        <v>372</v>
      </c>
      <c r="AI25" s="459"/>
      <c r="AJ25" s="459"/>
      <c r="AK25" s="459"/>
      <c r="AL25" s="501"/>
      <c r="AM25" s="458">
        <v>1172916</v>
      </c>
      <c r="AN25" s="459"/>
      <c r="AO25" s="459"/>
      <c r="AP25" s="459"/>
      <c r="AQ25" s="459"/>
      <c r="AR25" s="501"/>
      <c r="AS25" s="458">
        <v>3153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59798882</v>
      </c>
      <c r="BO25" s="371"/>
      <c r="BP25" s="371"/>
      <c r="BQ25" s="371"/>
      <c r="BR25" s="371"/>
      <c r="BS25" s="371"/>
      <c r="BT25" s="371"/>
      <c r="BU25" s="372"/>
      <c r="BV25" s="370">
        <v>53749597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7790</v>
      </c>
      <c r="R26" s="459"/>
      <c r="S26" s="459"/>
      <c r="T26" s="459"/>
      <c r="U26" s="459"/>
      <c r="V26" s="501"/>
      <c r="W26" s="553"/>
      <c r="X26" s="554"/>
      <c r="Y26" s="555"/>
      <c r="Z26" s="457" t="s">
        <v>168</v>
      </c>
      <c r="AA26" s="559"/>
      <c r="AB26" s="559"/>
      <c r="AC26" s="559"/>
      <c r="AD26" s="559"/>
      <c r="AE26" s="559"/>
      <c r="AF26" s="559"/>
      <c r="AG26" s="560"/>
      <c r="AH26" s="458">
        <v>125</v>
      </c>
      <c r="AI26" s="459"/>
      <c r="AJ26" s="459"/>
      <c r="AK26" s="459"/>
      <c r="AL26" s="501"/>
      <c r="AM26" s="458">
        <v>401625</v>
      </c>
      <c r="AN26" s="459"/>
      <c r="AO26" s="459"/>
      <c r="AP26" s="459"/>
      <c r="AQ26" s="459"/>
      <c r="AR26" s="501"/>
      <c r="AS26" s="458">
        <v>3213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200000</v>
      </c>
      <c r="BO26" s="408"/>
      <c r="BP26" s="408"/>
      <c r="BQ26" s="408"/>
      <c r="BR26" s="408"/>
      <c r="BS26" s="408"/>
      <c r="BT26" s="408"/>
      <c r="BU26" s="409"/>
      <c r="BV26" s="407">
        <v>200000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7040</v>
      </c>
      <c r="R27" s="459"/>
      <c r="S27" s="459"/>
      <c r="T27" s="459"/>
      <c r="U27" s="459"/>
      <c r="V27" s="501"/>
      <c r="W27" s="553"/>
      <c r="X27" s="554"/>
      <c r="Y27" s="555"/>
      <c r="Z27" s="457" t="s">
        <v>171</v>
      </c>
      <c r="AA27" s="437"/>
      <c r="AB27" s="437"/>
      <c r="AC27" s="437"/>
      <c r="AD27" s="437"/>
      <c r="AE27" s="437"/>
      <c r="AF27" s="437"/>
      <c r="AG27" s="438"/>
      <c r="AH27" s="458">
        <v>116</v>
      </c>
      <c r="AI27" s="459"/>
      <c r="AJ27" s="459"/>
      <c r="AK27" s="459"/>
      <c r="AL27" s="501"/>
      <c r="AM27" s="458">
        <v>426698</v>
      </c>
      <c r="AN27" s="459"/>
      <c r="AO27" s="459"/>
      <c r="AP27" s="459"/>
      <c r="AQ27" s="459"/>
      <c r="AR27" s="501"/>
      <c r="AS27" s="458">
        <v>3678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1151154</v>
      </c>
      <c r="BO27" s="527"/>
      <c r="BP27" s="527"/>
      <c r="BQ27" s="527"/>
      <c r="BR27" s="527"/>
      <c r="BS27" s="527"/>
      <c r="BT27" s="527"/>
      <c r="BU27" s="528"/>
      <c r="BV27" s="526">
        <v>1151154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6410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15958640</v>
      </c>
      <c r="BO28" s="371"/>
      <c r="BP28" s="371"/>
      <c r="BQ28" s="371"/>
      <c r="BR28" s="371"/>
      <c r="BS28" s="371"/>
      <c r="BT28" s="371"/>
      <c r="BU28" s="372"/>
      <c r="BV28" s="370">
        <v>15251110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32</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2058</v>
      </c>
      <c r="AI29" s="459"/>
      <c r="AJ29" s="459"/>
      <c r="AK29" s="459"/>
      <c r="AL29" s="501"/>
      <c r="AM29" s="458">
        <v>6406116</v>
      </c>
      <c r="AN29" s="459"/>
      <c r="AO29" s="459"/>
      <c r="AP29" s="459"/>
      <c r="AQ29" s="459"/>
      <c r="AR29" s="501"/>
      <c r="AS29" s="458">
        <v>3113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226219</v>
      </c>
      <c r="BO29" s="408"/>
      <c r="BP29" s="408"/>
      <c r="BQ29" s="408"/>
      <c r="BR29" s="408"/>
      <c r="BS29" s="408"/>
      <c r="BT29" s="408"/>
      <c r="BU29" s="409"/>
      <c r="BV29" s="407">
        <v>225584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36116361</v>
      </c>
      <c r="BO30" s="527"/>
      <c r="BP30" s="527"/>
      <c r="BQ30" s="527"/>
      <c r="BR30" s="527"/>
      <c r="BS30" s="527"/>
      <c r="BT30" s="527"/>
      <c r="BU30" s="528"/>
      <c r="BV30" s="526">
        <v>35520206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IF('各会計、関係団体の財政状況及び健全化判断比率'!B36="","",'各会計、関係団体の財政状況及び健全化判断比率'!B36)</f>
        <v>食肉センター食肉市場特別会計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四日市港管理組合（一般会計）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23</v>
      </c>
      <c r="CP34" s="597"/>
      <c r="CQ34" s="598" t="str">
        <f>IF('各会計、関係団体の財政状況及び健全化判断比率'!BS7="","",'各会計、関係団体の財政状況及び健全化判断比率'!BS7)</f>
        <v>四日市市生活環境公社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　〃（港湾整備事業特別会計）</v>
      </c>
      <c r="BZ35" s="598"/>
      <c r="CA35" s="598"/>
      <c r="CB35" s="598"/>
      <c r="CC35" s="598"/>
      <c r="CD35" s="598"/>
      <c r="CE35" s="598"/>
      <c r="CF35" s="598"/>
      <c r="CG35" s="598"/>
      <c r="CH35" s="598"/>
      <c r="CI35" s="598"/>
      <c r="CJ35" s="598"/>
      <c r="CK35" s="598"/>
      <c r="CL35" s="598"/>
      <c r="CM35" s="598"/>
      <c r="CN35" s="169"/>
      <c r="CO35" s="597">
        <f t="shared" ref="CO35:CO43" si="3">IF(CQ35="","",CO34+1)</f>
        <v>24</v>
      </c>
      <c r="CP35" s="597"/>
      <c r="CQ35" s="598" t="str">
        <f>IF('各会計、関係団体の財政状況及び健全化判断比率'!BS8="","",'各会計、関係団体の財政状況及び健全化判断比率'!BS8)</f>
        <v>ディア四日市</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都市下水路想定特別会計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朝明広域衛生組合</v>
      </c>
      <c r="BZ36" s="598"/>
      <c r="CA36" s="598"/>
      <c r="CB36" s="598"/>
      <c r="CC36" s="598"/>
      <c r="CD36" s="598"/>
      <c r="CE36" s="598"/>
      <c r="CF36" s="598"/>
      <c r="CG36" s="598"/>
      <c r="CH36" s="598"/>
      <c r="CI36" s="598"/>
      <c r="CJ36" s="598"/>
      <c r="CK36" s="598"/>
      <c r="CL36" s="598"/>
      <c r="CM36" s="598"/>
      <c r="CN36" s="169"/>
      <c r="CO36" s="597">
        <f t="shared" si="3"/>
        <v>25</v>
      </c>
      <c r="CP36" s="597"/>
      <c r="CQ36" s="598" t="str">
        <f>IF('各会計、関係団体の財政状況及び健全化判断比率'!BS9="","",'各会計、関係団体の財政状況及び健全化判断比率'!BS9)</f>
        <v>四日市市文化まちづくり財団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三重県市町総合事務組合（一般会計）</v>
      </c>
      <c r="BZ37" s="598"/>
      <c r="CA37" s="598"/>
      <c r="CB37" s="598"/>
      <c r="CC37" s="598"/>
      <c r="CD37" s="598"/>
      <c r="CE37" s="598"/>
      <c r="CF37" s="598"/>
      <c r="CG37" s="598"/>
      <c r="CH37" s="598"/>
      <c r="CI37" s="598"/>
      <c r="CJ37" s="598"/>
      <c r="CK37" s="598"/>
      <c r="CL37" s="598"/>
      <c r="CM37" s="598"/>
      <c r="CN37" s="169"/>
      <c r="CO37" s="597">
        <f t="shared" si="3"/>
        <v>26</v>
      </c>
      <c r="CP37" s="597"/>
      <c r="CQ37" s="598" t="str">
        <f>IF('各会計、関係団体の財政状況及び健全化判断比率'!BS10="","",'各会計、関係団体の財政状況及び健全化判断比率'!BS10)</f>
        <v>四日市あすなろう鉄道</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　〃（退職手当特別会計）</v>
      </c>
      <c r="BZ38" s="598"/>
      <c r="CA38" s="598"/>
      <c r="CB38" s="598"/>
      <c r="CC38" s="598"/>
      <c r="CD38" s="598"/>
      <c r="CE38" s="598"/>
      <c r="CF38" s="598"/>
      <c r="CG38" s="598"/>
      <c r="CH38" s="598"/>
      <c r="CI38" s="598"/>
      <c r="CJ38" s="598"/>
      <c r="CK38" s="598"/>
      <c r="CL38" s="598"/>
      <c r="CM38" s="598"/>
      <c r="CN38" s="169"/>
      <c r="CO38" s="597">
        <f t="shared" si="3"/>
        <v>27</v>
      </c>
      <c r="CP38" s="597"/>
      <c r="CQ38" s="598" t="str">
        <f>IF('各会計、関係団体の財政状況及び健全化判断比率'!BS11="","",'各会計、関係団体の財政状況及び健全化判断比率'!BS11)</f>
        <v>三重県四日市畜産公社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　〃（デジタル地図特別会計）</v>
      </c>
      <c r="BZ39" s="598"/>
      <c r="CA39" s="598"/>
      <c r="CB39" s="598"/>
      <c r="CC39" s="598"/>
      <c r="CD39" s="598"/>
      <c r="CE39" s="598"/>
      <c r="CF39" s="598"/>
      <c r="CG39" s="598"/>
      <c r="CH39" s="598"/>
      <c r="CI39" s="598"/>
      <c r="CJ39" s="598"/>
      <c r="CK39" s="598"/>
      <c r="CL39" s="598"/>
      <c r="CM39" s="598"/>
      <c r="CN39" s="169"/>
      <c r="CO39" s="597">
        <f t="shared" si="3"/>
        <v>28</v>
      </c>
      <c r="CP39" s="597"/>
      <c r="CQ39" s="598" t="str">
        <f>IF('各会計、関係団体の財政状況及び健全化判断比率'!BS12="","",'各会計、関係団体の財政状況及び健全化判断比率'!BS12)</f>
        <v>よっかいちクリーンエネルギー</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　〃（共同研修特別会計）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　〃（物品特別会計）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　〃（消防救急無線特別会計）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22</v>
      </c>
      <c r="BX43" s="597"/>
      <c r="BY43" s="598" t="str">
        <f>IF('各会計、関係団体の財政状況及び健全化判断比率'!B77="","",'各会計、関係団体の財政状況及び健全化判断比率'!B77)</f>
        <v>　〃（公平委員会特別会計）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RwTHYO0OIPlIpHn8l66Mc7cM8Aj4o1XrV89YRUAR7T34DAA/KlKSe7fOGfQN66ew2E31ltPNTAtdaDdLl293g==" saltValue="hnuM2QFSspjM90Agw7mg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39" sqref="G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538</v>
      </c>
      <c r="D34" s="1151"/>
      <c r="E34" s="1152"/>
      <c r="F34" s="32" t="s">
        <v>493</v>
      </c>
      <c r="G34" s="33" t="s">
        <v>493</v>
      </c>
      <c r="H34" s="33" t="s">
        <v>539</v>
      </c>
      <c r="I34" s="33" t="s">
        <v>540</v>
      </c>
      <c r="J34" s="34" t="s">
        <v>541</v>
      </c>
      <c r="K34" s="22"/>
      <c r="L34" s="22"/>
      <c r="M34" s="22"/>
      <c r="N34" s="22"/>
      <c r="O34" s="22"/>
      <c r="P34" s="22"/>
    </row>
    <row r="35" spans="1:16" ht="39" customHeight="1" x14ac:dyDescent="0.15">
      <c r="A35" s="22"/>
      <c r="B35" s="35"/>
      <c r="C35" s="1145" t="s">
        <v>542</v>
      </c>
      <c r="D35" s="1146"/>
      <c r="E35" s="1147"/>
      <c r="F35" s="36">
        <v>14.01</v>
      </c>
      <c r="G35" s="37">
        <v>14.26</v>
      </c>
      <c r="H35" s="37">
        <v>14.43</v>
      </c>
      <c r="I35" s="37">
        <v>12.58</v>
      </c>
      <c r="J35" s="38">
        <v>10.050000000000001</v>
      </c>
      <c r="K35" s="22"/>
      <c r="L35" s="22"/>
      <c r="M35" s="22"/>
      <c r="N35" s="22"/>
      <c r="O35" s="22"/>
      <c r="P35" s="22"/>
    </row>
    <row r="36" spans="1:16" ht="39" customHeight="1" x14ac:dyDescent="0.15">
      <c r="A36" s="22"/>
      <c r="B36" s="35"/>
      <c r="C36" s="1145" t="s">
        <v>543</v>
      </c>
      <c r="D36" s="1146"/>
      <c r="E36" s="1147"/>
      <c r="F36" s="36">
        <v>3.43</v>
      </c>
      <c r="G36" s="37">
        <v>3.28</v>
      </c>
      <c r="H36" s="37">
        <v>4.04</v>
      </c>
      <c r="I36" s="37">
        <v>4.41</v>
      </c>
      <c r="J36" s="38">
        <v>4.87</v>
      </c>
      <c r="K36" s="22"/>
      <c r="L36" s="22"/>
      <c r="M36" s="22"/>
      <c r="N36" s="22"/>
      <c r="O36" s="22"/>
      <c r="P36" s="22"/>
    </row>
    <row r="37" spans="1:16" ht="39" customHeight="1" x14ac:dyDescent="0.15">
      <c r="A37" s="22"/>
      <c r="B37" s="35"/>
      <c r="C37" s="1145" t="s">
        <v>544</v>
      </c>
      <c r="D37" s="1146"/>
      <c r="E37" s="1147"/>
      <c r="F37" s="36">
        <v>5.59</v>
      </c>
      <c r="G37" s="37">
        <v>10.96</v>
      </c>
      <c r="H37" s="37">
        <v>6.09</v>
      </c>
      <c r="I37" s="37">
        <v>4.9800000000000004</v>
      </c>
      <c r="J37" s="38">
        <v>3.92</v>
      </c>
      <c r="K37" s="22"/>
      <c r="L37" s="22"/>
      <c r="M37" s="22"/>
      <c r="N37" s="22"/>
      <c r="O37" s="22"/>
      <c r="P37" s="22"/>
    </row>
    <row r="38" spans="1:16" ht="39" customHeight="1" x14ac:dyDescent="0.15">
      <c r="A38" s="22"/>
      <c r="B38" s="35"/>
      <c r="C38" s="1145" t="s">
        <v>545</v>
      </c>
      <c r="D38" s="1146"/>
      <c r="E38" s="1147"/>
      <c r="F38" s="36">
        <v>5.43</v>
      </c>
      <c r="G38" s="37">
        <v>3.89</v>
      </c>
      <c r="H38" s="37">
        <v>3.59</v>
      </c>
      <c r="I38" s="37">
        <v>3.04</v>
      </c>
      <c r="J38" s="38">
        <v>3.02</v>
      </c>
      <c r="K38" s="22"/>
      <c r="L38" s="22"/>
      <c r="M38" s="22"/>
      <c r="N38" s="22"/>
      <c r="O38" s="22"/>
      <c r="P38" s="22"/>
    </row>
    <row r="39" spans="1:16" ht="39" customHeight="1" x14ac:dyDescent="0.15">
      <c r="A39" s="22"/>
      <c r="B39" s="35"/>
      <c r="C39" s="1145" t="s">
        <v>546</v>
      </c>
      <c r="D39" s="1146"/>
      <c r="E39" s="1147"/>
      <c r="F39" s="36">
        <v>1.94</v>
      </c>
      <c r="G39" s="37">
        <v>2.14</v>
      </c>
      <c r="H39" s="37">
        <v>2</v>
      </c>
      <c r="I39" s="37">
        <v>2.0099999999999998</v>
      </c>
      <c r="J39" s="38">
        <v>2.15</v>
      </c>
      <c r="K39" s="22"/>
      <c r="L39" s="22"/>
      <c r="M39" s="22"/>
      <c r="N39" s="22"/>
      <c r="O39" s="22"/>
      <c r="P39" s="22"/>
    </row>
    <row r="40" spans="1:16" ht="39" customHeight="1" x14ac:dyDescent="0.15">
      <c r="A40" s="22"/>
      <c r="B40" s="35"/>
      <c r="C40" s="1145" t="s">
        <v>547</v>
      </c>
      <c r="D40" s="1146"/>
      <c r="E40" s="1147"/>
      <c r="F40" s="36">
        <v>1.41</v>
      </c>
      <c r="G40" s="37">
        <v>1.1399999999999999</v>
      </c>
      <c r="H40" s="37">
        <v>1.6</v>
      </c>
      <c r="I40" s="37">
        <v>0.95</v>
      </c>
      <c r="J40" s="38">
        <v>0.66</v>
      </c>
      <c r="K40" s="22"/>
      <c r="L40" s="22"/>
      <c r="M40" s="22"/>
      <c r="N40" s="22"/>
      <c r="O40" s="22"/>
      <c r="P40" s="22"/>
    </row>
    <row r="41" spans="1:16" ht="39" customHeight="1" x14ac:dyDescent="0.15">
      <c r="A41" s="22"/>
      <c r="B41" s="35"/>
      <c r="C41" s="1145" t="s">
        <v>548</v>
      </c>
      <c r="D41" s="1146"/>
      <c r="E41" s="1147"/>
      <c r="F41" s="36">
        <v>0.37</v>
      </c>
      <c r="G41" s="37">
        <v>0.56000000000000005</v>
      </c>
      <c r="H41" s="37">
        <v>0.52</v>
      </c>
      <c r="I41" s="37">
        <v>0.43</v>
      </c>
      <c r="J41" s="38">
        <v>0.56999999999999995</v>
      </c>
      <c r="K41" s="22"/>
      <c r="L41" s="22"/>
      <c r="M41" s="22"/>
      <c r="N41" s="22"/>
      <c r="O41" s="22"/>
      <c r="P41" s="22"/>
    </row>
    <row r="42" spans="1:16" ht="39" customHeight="1" x14ac:dyDescent="0.15">
      <c r="A42" s="22"/>
      <c r="B42" s="39"/>
      <c r="C42" s="1145" t="s">
        <v>549</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550</v>
      </c>
      <c r="D43" s="1149"/>
      <c r="E43" s="1150"/>
      <c r="F43" s="41">
        <v>0.12</v>
      </c>
      <c r="G43" s="42">
        <v>0.12</v>
      </c>
      <c r="H43" s="42">
        <v>0.16</v>
      </c>
      <c r="I43" s="42">
        <v>0.45</v>
      </c>
      <c r="J43" s="43">
        <v>0.21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GTCpUCksSDfOYdnU8wuRQ5SaIY0s8KuSP9kmnEO7AKgqJOb0WSv52y9UgkG6FQiay2oGgE26XjdTnClKhahXQ==" saltValue="knnz1iBJEeAHhTkkjz+1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N45" sqref="N45:N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6808</v>
      </c>
      <c r="L45" s="60">
        <v>6452</v>
      </c>
      <c r="M45" s="60">
        <v>6123</v>
      </c>
      <c r="N45" s="60">
        <v>5694</v>
      </c>
      <c r="O45" s="61">
        <v>5035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4508</v>
      </c>
      <c r="L48" s="64">
        <v>4282</v>
      </c>
      <c r="M48" s="64">
        <v>4335</v>
      </c>
      <c r="N48" s="64">
        <v>4821</v>
      </c>
      <c r="O48" s="65">
        <v>4547</v>
      </c>
      <c r="P48" s="48"/>
      <c r="Q48" s="48"/>
      <c r="R48" s="48"/>
      <c r="S48" s="48"/>
      <c r="T48" s="48"/>
      <c r="U48" s="48"/>
    </row>
    <row r="49" spans="1:21" ht="30.75" customHeight="1" x14ac:dyDescent="0.15">
      <c r="A49" s="48"/>
      <c r="B49" s="1155"/>
      <c r="C49" s="1156"/>
      <c r="D49" s="62"/>
      <c r="E49" s="1161" t="s">
        <v>14</v>
      </c>
      <c r="F49" s="1161"/>
      <c r="G49" s="1161"/>
      <c r="H49" s="1161"/>
      <c r="I49" s="1161"/>
      <c r="J49" s="1162"/>
      <c r="K49" s="63">
        <v>813</v>
      </c>
      <c r="L49" s="64">
        <v>824</v>
      </c>
      <c r="M49" s="64">
        <v>821</v>
      </c>
      <c r="N49" s="64">
        <v>816</v>
      </c>
      <c r="O49" s="65">
        <v>809</v>
      </c>
      <c r="P49" s="48"/>
      <c r="Q49" s="48"/>
      <c r="R49" s="48"/>
      <c r="S49" s="48"/>
      <c r="T49" s="48"/>
      <c r="U49" s="48"/>
    </row>
    <row r="50" spans="1:21" ht="30.75" customHeight="1" x14ac:dyDescent="0.15">
      <c r="A50" s="48"/>
      <c r="B50" s="1155"/>
      <c r="C50" s="1156"/>
      <c r="D50" s="62"/>
      <c r="E50" s="1161" t="s">
        <v>15</v>
      </c>
      <c r="F50" s="1161"/>
      <c r="G50" s="1161"/>
      <c r="H50" s="1161"/>
      <c r="I50" s="1161"/>
      <c r="J50" s="1162"/>
      <c r="K50" s="63">
        <v>287</v>
      </c>
      <c r="L50" s="64">
        <v>285</v>
      </c>
      <c r="M50" s="64">
        <v>2234</v>
      </c>
      <c r="N50" s="64">
        <v>901</v>
      </c>
      <c r="O50" s="65">
        <v>1643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11015</v>
      </c>
      <c r="L52" s="64">
        <v>10492</v>
      </c>
      <c r="M52" s="64">
        <v>10275</v>
      </c>
      <c r="N52" s="64">
        <v>9651</v>
      </c>
      <c r="O52" s="65">
        <v>9183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1401</v>
      </c>
      <c r="L53" s="69">
        <v>1351</v>
      </c>
      <c r="M53" s="69">
        <v>3238</v>
      </c>
      <c r="N53" s="69">
        <v>2581</v>
      </c>
      <c r="O53" s="70">
        <v>2851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3WnIywT1KoVopg4W9R36F2ubqQEEKi5cEQJAczl00pd/RWibnfGRCPq1wl6PEtOxEyqAmvWzulyZVoUEjrdxw==" saltValue="9yGqfrYBfXfr7sfzksrU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43">
        <v>48947</v>
      </c>
      <c r="J41" s="344">
        <v>43632</v>
      </c>
      <c r="K41" s="344">
        <v>39165</v>
      </c>
      <c r="L41" s="344">
        <v>35552</v>
      </c>
      <c r="M41" s="345">
        <v>34731</v>
      </c>
    </row>
    <row r="42" spans="2:13" ht="27.75" customHeight="1" x14ac:dyDescent="0.15">
      <c r="B42" s="1186"/>
      <c r="C42" s="1187"/>
      <c r="D42" s="106"/>
      <c r="E42" s="1192" t="s">
        <v>32</v>
      </c>
      <c r="F42" s="1192"/>
      <c r="G42" s="1192"/>
      <c r="H42" s="1193"/>
      <c r="I42" s="346">
        <v>2237</v>
      </c>
      <c r="J42" s="347">
        <v>1953</v>
      </c>
      <c r="K42" s="347">
        <v>10808</v>
      </c>
      <c r="L42" s="347">
        <v>12946</v>
      </c>
      <c r="M42" s="348">
        <v>10602</v>
      </c>
    </row>
    <row r="43" spans="2:13" ht="27.75" customHeight="1" x14ac:dyDescent="0.15">
      <c r="B43" s="1186"/>
      <c r="C43" s="1187"/>
      <c r="D43" s="106"/>
      <c r="E43" s="1192" t="s">
        <v>33</v>
      </c>
      <c r="F43" s="1192"/>
      <c r="G43" s="1192"/>
      <c r="H43" s="1193"/>
      <c r="I43" s="346">
        <v>51344</v>
      </c>
      <c r="J43" s="347">
        <v>48669</v>
      </c>
      <c r="K43" s="347">
        <v>48669</v>
      </c>
      <c r="L43" s="347">
        <v>49854</v>
      </c>
      <c r="M43" s="348">
        <v>51357</v>
      </c>
    </row>
    <row r="44" spans="2:13" ht="27.75" customHeight="1" x14ac:dyDescent="0.15">
      <c r="B44" s="1186"/>
      <c r="C44" s="1187"/>
      <c r="D44" s="106"/>
      <c r="E44" s="1192" t="s">
        <v>34</v>
      </c>
      <c r="F44" s="1192"/>
      <c r="G44" s="1192"/>
      <c r="H44" s="1193"/>
      <c r="I44" s="346">
        <v>7731</v>
      </c>
      <c r="J44" s="347">
        <v>7756</v>
      </c>
      <c r="K44" s="347">
        <v>7781</v>
      </c>
      <c r="L44" s="347">
        <v>8594</v>
      </c>
      <c r="M44" s="348">
        <v>9263</v>
      </c>
    </row>
    <row r="45" spans="2:13" ht="27.75" customHeight="1" x14ac:dyDescent="0.15">
      <c r="B45" s="1186"/>
      <c r="C45" s="1187"/>
      <c r="D45" s="106"/>
      <c r="E45" s="1192" t="s">
        <v>35</v>
      </c>
      <c r="F45" s="1192"/>
      <c r="G45" s="1192"/>
      <c r="H45" s="1193"/>
      <c r="I45" s="346">
        <v>13445</v>
      </c>
      <c r="J45" s="347">
        <v>13355</v>
      </c>
      <c r="K45" s="347">
        <v>13407</v>
      </c>
      <c r="L45" s="347">
        <v>14009</v>
      </c>
      <c r="M45" s="348">
        <v>13826</v>
      </c>
    </row>
    <row r="46" spans="2:13" ht="27.75" customHeight="1" x14ac:dyDescent="0.15">
      <c r="B46" s="1186"/>
      <c r="C46" s="1187"/>
      <c r="D46" s="107"/>
      <c r="E46" s="1192" t="s">
        <v>36</v>
      </c>
      <c r="F46" s="1192"/>
      <c r="G46" s="1192"/>
      <c r="H46" s="1193"/>
      <c r="I46" s="346" t="s">
        <v>493</v>
      </c>
      <c r="J46" s="347">
        <v>2</v>
      </c>
      <c r="K46" s="347" t="s">
        <v>493</v>
      </c>
      <c r="L46" s="347" t="s">
        <v>493</v>
      </c>
      <c r="M46" s="348" t="s">
        <v>493</v>
      </c>
    </row>
    <row r="47" spans="2:13" ht="27.75" customHeight="1" x14ac:dyDescent="0.15">
      <c r="B47" s="1186"/>
      <c r="C47" s="1187"/>
      <c r="D47" s="108"/>
      <c r="E47" s="1194" t="s">
        <v>37</v>
      </c>
      <c r="F47" s="1195"/>
      <c r="G47" s="1195"/>
      <c r="H47" s="1196"/>
      <c r="I47" s="346" t="s">
        <v>493</v>
      </c>
      <c r="J47" s="347" t="s">
        <v>493</v>
      </c>
      <c r="K47" s="347" t="s">
        <v>493</v>
      </c>
      <c r="L47" s="347" t="s">
        <v>493</v>
      </c>
      <c r="M47" s="348" t="s">
        <v>493</v>
      </c>
    </row>
    <row r="48" spans="2:13" ht="27.75" customHeight="1" x14ac:dyDescent="0.15">
      <c r="B48" s="1186"/>
      <c r="C48" s="1187"/>
      <c r="D48" s="106"/>
      <c r="E48" s="1192" t="s">
        <v>38</v>
      </c>
      <c r="F48" s="1192"/>
      <c r="G48" s="1192"/>
      <c r="H48" s="1193"/>
      <c r="I48" s="346" t="s">
        <v>493</v>
      </c>
      <c r="J48" s="347" t="s">
        <v>493</v>
      </c>
      <c r="K48" s="347" t="s">
        <v>493</v>
      </c>
      <c r="L48" s="347" t="s">
        <v>493</v>
      </c>
      <c r="M48" s="348" t="s">
        <v>493</v>
      </c>
    </row>
    <row r="49" spans="2:13" ht="27.75" customHeight="1" x14ac:dyDescent="0.15">
      <c r="B49" s="1188"/>
      <c r="C49" s="1189"/>
      <c r="D49" s="106"/>
      <c r="E49" s="1192" t="s">
        <v>39</v>
      </c>
      <c r="F49" s="1192"/>
      <c r="G49" s="1192"/>
      <c r="H49" s="1193"/>
      <c r="I49" s="346" t="s">
        <v>493</v>
      </c>
      <c r="J49" s="347" t="s">
        <v>493</v>
      </c>
      <c r="K49" s="347" t="s">
        <v>493</v>
      </c>
      <c r="L49" s="347" t="s">
        <v>493</v>
      </c>
      <c r="M49" s="348" t="s">
        <v>493</v>
      </c>
    </row>
    <row r="50" spans="2:13" ht="27.75" customHeight="1" x14ac:dyDescent="0.15">
      <c r="B50" s="1197" t="s">
        <v>40</v>
      </c>
      <c r="C50" s="1198"/>
      <c r="D50" s="109"/>
      <c r="E50" s="1192" t="s">
        <v>41</v>
      </c>
      <c r="F50" s="1192"/>
      <c r="G50" s="1192"/>
      <c r="H50" s="1193"/>
      <c r="I50" s="346">
        <v>48143</v>
      </c>
      <c r="J50" s="347">
        <v>46962</v>
      </c>
      <c r="K50" s="347">
        <v>47617</v>
      </c>
      <c r="L50" s="347">
        <v>51224</v>
      </c>
      <c r="M50" s="348">
        <v>51838</v>
      </c>
    </row>
    <row r="51" spans="2:13" ht="27.75" customHeight="1" x14ac:dyDescent="0.15">
      <c r="B51" s="1186"/>
      <c r="C51" s="1187"/>
      <c r="D51" s="106"/>
      <c r="E51" s="1192" t="s">
        <v>42</v>
      </c>
      <c r="F51" s="1192"/>
      <c r="G51" s="1192"/>
      <c r="H51" s="1193"/>
      <c r="I51" s="346">
        <v>14760</v>
      </c>
      <c r="J51" s="347">
        <v>14494</v>
      </c>
      <c r="K51" s="347">
        <v>15846</v>
      </c>
      <c r="L51" s="347">
        <v>17457</v>
      </c>
      <c r="M51" s="348">
        <v>19638</v>
      </c>
    </row>
    <row r="52" spans="2:13" ht="27.75" customHeight="1" x14ac:dyDescent="0.15">
      <c r="B52" s="1188"/>
      <c r="C52" s="1189"/>
      <c r="D52" s="106"/>
      <c r="E52" s="1192" t="s">
        <v>43</v>
      </c>
      <c r="F52" s="1192"/>
      <c r="G52" s="1192"/>
      <c r="H52" s="1193"/>
      <c r="I52" s="346">
        <v>74326</v>
      </c>
      <c r="J52" s="347">
        <v>68559</v>
      </c>
      <c r="K52" s="347">
        <v>63427</v>
      </c>
      <c r="L52" s="347">
        <v>59953</v>
      </c>
      <c r="M52" s="348">
        <v>57000</v>
      </c>
    </row>
    <row r="53" spans="2:13" ht="27.75" customHeight="1" thickBot="1" x14ac:dyDescent="0.2">
      <c r="B53" s="1199" t="s">
        <v>19</v>
      </c>
      <c r="C53" s="1200"/>
      <c r="D53" s="110"/>
      <c r="E53" s="1201" t="s">
        <v>44</v>
      </c>
      <c r="F53" s="1201"/>
      <c r="G53" s="1201"/>
      <c r="H53" s="1202"/>
      <c r="I53" s="349">
        <v>-13526</v>
      </c>
      <c r="J53" s="350">
        <v>-14648</v>
      </c>
      <c r="K53" s="350">
        <v>-7059</v>
      </c>
      <c r="L53" s="350">
        <v>-7679</v>
      </c>
      <c r="M53" s="351">
        <v>-8697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8LnLRhY2NS6B26GUmAnM6lV+7E+oyngVszeipb5CFopjvpBBlAlOXszXX5WWxd3eOmx+ORhe0Gt6kG9IrFZLA==" saltValue="JLLy2RMtztXAIx1f/xx/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55" zoomScaleNormal="55"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14238</v>
      </c>
      <c r="G55" s="352">
        <v>15251</v>
      </c>
      <c r="H55" s="353">
        <v>15959</v>
      </c>
    </row>
    <row r="56" spans="2:8" ht="52.5" customHeight="1" x14ac:dyDescent="0.15">
      <c r="B56" s="122"/>
      <c r="C56" s="1213" t="s">
        <v>47</v>
      </c>
      <c r="D56" s="1213"/>
      <c r="E56" s="1214"/>
      <c r="F56" s="354">
        <v>314</v>
      </c>
      <c r="G56" s="354">
        <v>226</v>
      </c>
      <c r="H56" s="355">
        <v>226</v>
      </c>
    </row>
    <row r="57" spans="2:8" ht="53.25" customHeight="1" x14ac:dyDescent="0.15">
      <c r="B57" s="122"/>
      <c r="C57" s="1215" t="s">
        <v>48</v>
      </c>
      <c r="D57" s="1215"/>
      <c r="E57" s="1216"/>
      <c r="F57" s="356">
        <v>32406</v>
      </c>
      <c r="G57" s="356">
        <v>35520</v>
      </c>
      <c r="H57" s="357">
        <v>36116</v>
      </c>
    </row>
    <row r="58" spans="2:8" ht="45.75" customHeight="1" x14ac:dyDescent="0.15">
      <c r="B58" s="123"/>
      <c r="C58" s="1203" t="s">
        <v>556</v>
      </c>
      <c r="D58" s="1204"/>
      <c r="E58" s="1205"/>
      <c r="F58" s="358">
        <v>11313</v>
      </c>
      <c r="G58" s="358">
        <v>12342</v>
      </c>
      <c r="H58" s="359">
        <v>13389</v>
      </c>
    </row>
    <row r="59" spans="2:8" ht="45.75" customHeight="1" x14ac:dyDescent="0.15">
      <c r="B59" s="123"/>
      <c r="C59" s="1203" t="s">
        <v>557</v>
      </c>
      <c r="D59" s="1204"/>
      <c r="E59" s="1205"/>
      <c r="F59" s="358">
        <v>9728</v>
      </c>
      <c r="G59" s="358">
        <v>11847</v>
      </c>
      <c r="H59" s="359">
        <v>11536</v>
      </c>
    </row>
    <row r="60" spans="2:8" ht="45.75" customHeight="1" x14ac:dyDescent="0.15">
      <c r="B60" s="123"/>
      <c r="C60" s="1203" t="s">
        <v>558</v>
      </c>
      <c r="D60" s="1204"/>
      <c r="E60" s="1205"/>
      <c r="F60" s="358">
        <v>4232</v>
      </c>
      <c r="G60" s="358">
        <v>4309</v>
      </c>
      <c r="H60" s="359">
        <v>4318</v>
      </c>
    </row>
    <row r="61" spans="2:8" ht="45.75" customHeight="1" x14ac:dyDescent="0.15">
      <c r="B61" s="123"/>
      <c r="C61" s="1203" t="s">
        <v>559</v>
      </c>
      <c r="D61" s="1204"/>
      <c r="E61" s="1205"/>
      <c r="F61" s="358">
        <v>2773</v>
      </c>
      <c r="G61" s="358">
        <v>2560</v>
      </c>
      <c r="H61" s="359">
        <v>2373</v>
      </c>
    </row>
    <row r="62" spans="2:8" ht="45.75" customHeight="1" thickBot="1" x14ac:dyDescent="0.2">
      <c r="B62" s="124"/>
      <c r="C62" s="1206" t="s">
        <v>560</v>
      </c>
      <c r="D62" s="1207"/>
      <c r="E62" s="1208"/>
      <c r="F62" s="360">
        <v>1163</v>
      </c>
      <c r="G62" s="360">
        <v>1165</v>
      </c>
      <c r="H62" s="361">
        <v>1168</v>
      </c>
    </row>
    <row r="63" spans="2:8" ht="52.5" customHeight="1" thickBot="1" x14ac:dyDescent="0.2">
      <c r="B63" s="125"/>
      <c r="C63" s="1209" t="s">
        <v>49</v>
      </c>
      <c r="D63" s="1209"/>
      <c r="E63" s="1210"/>
      <c r="F63" s="362">
        <v>46959</v>
      </c>
      <c r="G63" s="362">
        <v>50997</v>
      </c>
      <c r="H63" s="363">
        <v>52301</v>
      </c>
    </row>
    <row r="64" spans="2:8" x14ac:dyDescent="0.15"/>
  </sheetData>
  <sheetProtection algorithmName="SHA-512" hashValue="MVXU/ThIEZrWrvWmN59uzxjDCREd6hNl94T83mZroB2VYbyKVoNynl33kXGoJu6PGw0Ko4s6eKeo6lsgpzv9Fg==" saltValue="7k7gYd/oxvQzSGWoVPg1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54621</v>
      </c>
      <c r="E3" s="144"/>
      <c r="F3" s="145">
        <v>43261</v>
      </c>
      <c r="G3" s="146"/>
      <c r="H3" s="147"/>
    </row>
    <row r="4" spans="1:8" x14ac:dyDescent="0.15">
      <c r="A4" s="148"/>
      <c r="B4" s="149"/>
      <c r="C4" s="150"/>
      <c r="D4" s="151">
        <v>35790</v>
      </c>
      <c r="E4" s="152"/>
      <c r="F4" s="153">
        <v>24721</v>
      </c>
      <c r="G4" s="154"/>
      <c r="H4" s="155"/>
    </row>
    <row r="5" spans="1:8" x14ac:dyDescent="0.15">
      <c r="A5" s="136" t="s">
        <v>525</v>
      </c>
      <c r="B5" s="141"/>
      <c r="C5" s="142"/>
      <c r="D5" s="143">
        <v>49426</v>
      </c>
      <c r="E5" s="144"/>
      <c r="F5" s="145">
        <v>40626</v>
      </c>
      <c r="G5" s="146"/>
      <c r="H5" s="147"/>
    </row>
    <row r="6" spans="1:8" x14ac:dyDescent="0.15">
      <c r="A6" s="148"/>
      <c r="B6" s="149"/>
      <c r="C6" s="150"/>
      <c r="D6" s="151">
        <v>31779</v>
      </c>
      <c r="E6" s="152"/>
      <c r="F6" s="153">
        <v>24279</v>
      </c>
      <c r="G6" s="154"/>
      <c r="H6" s="155"/>
    </row>
    <row r="7" spans="1:8" x14ac:dyDescent="0.15">
      <c r="A7" s="136" t="s">
        <v>526</v>
      </c>
      <c r="B7" s="141"/>
      <c r="C7" s="142"/>
      <c r="D7" s="143">
        <v>64986</v>
      </c>
      <c r="E7" s="144"/>
      <c r="F7" s="145">
        <v>46133</v>
      </c>
      <c r="G7" s="146"/>
      <c r="H7" s="147"/>
    </row>
    <row r="8" spans="1:8" x14ac:dyDescent="0.15">
      <c r="A8" s="148"/>
      <c r="B8" s="149"/>
      <c r="C8" s="150"/>
      <c r="D8" s="151">
        <v>34233</v>
      </c>
      <c r="E8" s="152"/>
      <c r="F8" s="153">
        <v>27280</v>
      </c>
      <c r="G8" s="154"/>
      <c r="H8" s="155"/>
    </row>
    <row r="9" spans="1:8" x14ac:dyDescent="0.15">
      <c r="A9" s="136" t="s">
        <v>527</v>
      </c>
      <c r="B9" s="141"/>
      <c r="C9" s="142"/>
      <c r="D9" s="143">
        <v>55315</v>
      </c>
      <c r="E9" s="144"/>
      <c r="F9" s="145">
        <v>49174</v>
      </c>
      <c r="G9" s="146"/>
      <c r="H9" s="147"/>
    </row>
    <row r="10" spans="1:8" x14ac:dyDescent="0.15">
      <c r="A10" s="148"/>
      <c r="B10" s="149"/>
      <c r="C10" s="150"/>
      <c r="D10" s="151">
        <v>28973</v>
      </c>
      <c r="E10" s="152"/>
      <c r="F10" s="153">
        <v>29896</v>
      </c>
      <c r="G10" s="154"/>
      <c r="H10" s="155"/>
    </row>
    <row r="11" spans="1:8" x14ac:dyDescent="0.15">
      <c r="A11" s="136" t="s">
        <v>528</v>
      </c>
      <c r="B11" s="141"/>
      <c r="C11" s="142"/>
      <c r="D11" s="143">
        <v>60767</v>
      </c>
      <c r="E11" s="144"/>
      <c r="F11" s="145">
        <v>50636</v>
      </c>
      <c r="G11" s="146"/>
      <c r="H11" s="147"/>
    </row>
    <row r="12" spans="1:8" x14ac:dyDescent="0.15">
      <c r="A12" s="148"/>
      <c r="B12" s="149"/>
      <c r="C12" s="156"/>
      <c r="D12" s="151">
        <v>33715</v>
      </c>
      <c r="E12" s="152"/>
      <c r="F12" s="153">
        <v>31778</v>
      </c>
      <c r="G12" s="154"/>
      <c r="H12" s="155"/>
    </row>
    <row r="13" spans="1:8" x14ac:dyDescent="0.15">
      <c r="A13" s="136"/>
      <c r="B13" s="141"/>
      <c r="C13" s="157"/>
      <c r="D13" s="158">
        <v>57023</v>
      </c>
      <c r="E13" s="159"/>
      <c r="F13" s="160">
        <v>45966</v>
      </c>
      <c r="G13" s="161"/>
      <c r="H13" s="147"/>
    </row>
    <row r="14" spans="1:8" x14ac:dyDescent="0.15">
      <c r="A14" s="148"/>
      <c r="B14" s="149"/>
      <c r="C14" s="150"/>
      <c r="D14" s="151">
        <v>32898</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5.63</v>
      </c>
      <c r="C19" s="162">
        <f>ROUND(VALUE(SUBSTITUTE(実質収支比率等に係る経年分析!G$48,"▲","-")),2)</f>
        <v>10.98</v>
      </c>
      <c r="D19" s="162">
        <f>ROUND(VALUE(SUBSTITUTE(実質収支比率等に係る経年分析!H$48,"▲","-")),2)</f>
        <v>5.54</v>
      </c>
      <c r="E19" s="162">
        <f>ROUND(VALUE(SUBSTITUTE(実質収支比率等に係る経年分析!I$48,"▲","-")),2)</f>
        <v>4.3499999999999996</v>
      </c>
      <c r="F19" s="162">
        <f>ROUND(VALUE(SUBSTITUTE(実質収支比率等に係る経年分析!J$48,"▲","-")),2)</f>
        <v>3.13</v>
      </c>
    </row>
    <row r="20" spans="1:11" x14ac:dyDescent="0.15">
      <c r="A20" s="162" t="s">
        <v>53</v>
      </c>
      <c r="B20" s="162">
        <f>ROUND(VALUE(SUBSTITUTE(実質収支比率等に係る経年分析!F$47,"▲","-")),2)</f>
        <v>18.45</v>
      </c>
      <c r="C20" s="162">
        <f>ROUND(VALUE(SUBSTITUTE(実質収支比率等に係る経年分析!G$47,"▲","-")),2)</f>
        <v>17.989999999999998</v>
      </c>
      <c r="D20" s="162">
        <f>ROUND(VALUE(SUBSTITUTE(実質収支比率等に係る経年分析!H$47,"▲","-")),2)</f>
        <v>18.57</v>
      </c>
      <c r="E20" s="162">
        <f>ROUND(VALUE(SUBSTITUTE(実質収支比率等に係る経年分析!I$47,"▲","-")),2)</f>
        <v>18.66</v>
      </c>
      <c r="F20" s="162">
        <f>ROUND(VALUE(SUBSTITUTE(実質収支比率等に係る経年分析!J$47,"▲","-")),2)</f>
        <v>19.84</v>
      </c>
    </row>
    <row r="21" spans="1:11" x14ac:dyDescent="0.15">
      <c r="A21" s="162" t="s">
        <v>54</v>
      </c>
      <c r="B21" s="162">
        <f>IF(ISNUMBER(VALUE(SUBSTITUTE(実質収支比率等に係る経年分析!F$49,"▲","-"))),ROUND(VALUE(SUBSTITUTE(実質収支比率等に係る経年分析!F$49,"▲","-")),2),NA())</f>
        <v>4.3099999999999996</v>
      </c>
      <c r="C21" s="162">
        <f>IF(ISNUMBER(VALUE(SUBSTITUTE(実質収支比率等に係る経年分析!G$49,"▲","-"))),ROUND(VALUE(SUBSTITUTE(実質収支比率等に係る経年分析!G$49,"▲","-")),2),NA())</f>
        <v>3.82</v>
      </c>
      <c r="D21" s="162">
        <f>IF(ISNUMBER(VALUE(SUBSTITUTE(実質収支比率等に係る経年分析!H$49,"▲","-"))),ROUND(VALUE(SUBSTITUTE(実質収支比率等に係る経年分析!H$49,"▲","-")),2),NA())</f>
        <v>-5.0599999999999996</v>
      </c>
      <c r="E21" s="162">
        <f>IF(ISNUMBER(VALUE(SUBSTITUTE(実質収支比率等に係る経年分析!I$49,"▲","-"))),ROUND(VALUE(SUBSTITUTE(実質収支比率等に係る経年分析!I$49,"▲","-")),2),NA())</f>
        <v>0.39</v>
      </c>
      <c r="F21" s="162">
        <f>IF(ISNUMBER(VALUE(SUBSTITUTE(実質収支比率等に係る経年分析!J$49,"▲","-"))),ROUND(VALUE(SUBSTITUTE(実質収支比率等に係る経年分析!J$49,"▲","-")),2),NA())</f>
        <v>-0.41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0.21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0.56000000000000005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0.43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0.56999999999999995</v>
      </c>
    </row>
    <row r="30" spans="1:11" x14ac:dyDescent="0.15">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1.1399999999999999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0.95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0.66</v>
      </c>
    </row>
    <row r="31" spans="1:11" x14ac:dyDescent="0.15">
      <c r="A31" s="163" t="str">
        <f>IF(連結実質赤字比率に係る赤字・黒字の構成分析!C$39="",NA(),連結実質赤字比率に係る赤字・黒字の構成分析!C$39)</f>
        <v>競輪事業特別会計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1.94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2.14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2.0099999999999998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2.15</v>
      </c>
    </row>
    <row r="32" spans="1:11" x14ac:dyDescent="0.15">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5.43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3.59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3.02</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4.9800000000000004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4.87</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14.26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10.050000000000001</v>
      </c>
    </row>
    <row r="36" spans="1:16" x14ac:dyDescent="0.15">
      <c r="A36" s="163" t="str">
        <f>IF(連結実質赤字比率に係る赤字・黒字の構成分析!C$34="",NA(),連結実質赤字比率に係る赤字・黒字の構成分析!C$34)</f>
        <v>都市下水路想定特別会計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f>IF(ROUND(VALUE(SUBSTITUTE(連結実質赤字比率に係る赤字・黒字の構成分析!H$34,"▲", "-")), 2) &lt; 0, ABS(ROUND(VALUE(SUBSTITUTE(連結実質赤字比率に係る赤字・黒字の構成分析!H$34,"▲", "-")), 2)), NA())</f>
        <v>0.55000000000000004</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0.63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11015</v>
      </c>
      <c r="E42" s="164"/>
      <c r="F42" s="164"/>
      <c r="G42" s="164">
        <f>'実質公債費比率（分子）の構造'!L$52</f>
        <v>10492</v>
      </c>
      <c r="H42" s="164"/>
      <c r="I42" s="164"/>
      <c r="J42" s="164">
        <f>'実質公債費比率（分子）の構造'!M$52</f>
        <v>10275</v>
      </c>
      <c r="K42" s="164"/>
      <c r="L42" s="164"/>
      <c r="M42" s="164">
        <f>'実質公債費比率（分子）の構造'!N$52</f>
        <v>9651</v>
      </c>
      <c r="N42" s="164"/>
      <c r="O42" s="164"/>
      <c r="P42" s="164">
        <f>'実質公債費比率（分子）の構造'!O$52</f>
        <v>9183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287</v>
      </c>
      <c r="C44" s="164"/>
      <c r="D44" s="164"/>
      <c r="E44" s="164">
        <f>'実質公債費比率（分子）の構造'!L$50</f>
        <v>285</v>
      </c>
      <c r="F44" s="164"/>
      <c r="G44" s="164"/>
      <c r="H44" s="164">
        <f>'実質公債費比率（分子）の構造'!M$50</f>
        <v>2234</v>
      </c>
      <c r="I44" s="164"/>
      <c r="J44" s="164"/>
      <c r="K44" s="164">
        <f>'実質公債費比率（分子）の構造'!N$50</f>
        <v>901</v>
      </c>
      <c r="L44" s="164"/>
      <c r="M44" s="164"/>
      <c r="N44" s="164">
        <f>'実質公債費比率（分子）の構造'!O$50</f>
        <v>1643</v>
      </c>
      <c r="O44" s="164"/>
      <c r="P44" s="164"/>
    </row>
    <row r="45" spans="1:16" x14ac:dyDescent="0.15">
      <c r="A45" s="164" t="s">
        <v>63</v>
      </c>
      <c r="B45" s="164">
        <f>'実質公債費比率（分子）の構造'!K$49</f>
        <v>813</v>
      </c>
      <c r="C45" s="164"/>
      <c r="D45" s="164"/>
      <c r="E45" s="164">
        <f>'実質公債費比率（分子）の構造'!L$49</f>
        <v>824</v>
      </c>
      <c r="F45" s="164"/>
      <c r="G45" s="164"/>
      <c r="H45" s="164">
        <f>'実質公債費比率（分子）の構造'!M$49</f>
        <v>821</v>
      </c>
      <c r="I45" s="164"/>
      <c r="J45" s="164"/>
      <c r="K45" s="164">
        <f>'実質公債費比率（分子）の構造'!N$49</f>
        <v>816</v>
      </c>
      <c r="L45" s="164"/>
      <c r="M45" s="164"/>
      <c r="N45" s="164">
        <f>'実質公債費比率（分子）の構造'!O$49</f>
        <v>809</v>
      </c>
      <c r="O45" s="164"/>
      <c r="P45" s="164"/>
    </row>
    <row r="46" spans="1:16" x14ac:dyDescent="0.15">
      <c r="A46" s="164" t="s">
        <v>64</v>
      </c>
      <c r="B46" s="164">
        <f>'実質公債費比率（分子）の構造'!K$48</f>
        <v>4508</v>
      </c>
      <c r="C46" s="164"/>
      <c r="D46" s="164"/>
      <c r="E46" s="164">
        <f>'実質公債費比率（分子）の構造'!L$48</f>
        <v>4282</v>
      </c>
      <c r="F46" s="164"/>
      <c r="G46" s="164"/>
      <c r="H46" s="164">
        <f>'実質公債費比率（分子）の構造'!M$48</f>
        <v>4335</v>
      </c>
      <c r="I46" s="164"/>
      <c r="J46" s="164"/>
      <c r="K46" s="164">
        <f>'実質公債費比率（分子）の構造'!N$48</f>
        <v>4821</v>
      </c>
      <c r="L46" s="164"/>
      <c r="M46" s="164"/>
      <c r="N46" s="164">
        <f>'実質公債費比率（分子）の構造'!O$48</f>
        <v>4547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6808</v>
      </c>
      <c r="C49" s="164"/>
      <c r="D49" s="164"/>
      <c r="E49" s="164">
        <f>'実質公債費比率（分子）の構造'!L$45</f>
        <v>6452</v>
      </c>
      <c r="F49" s="164"/>
      <c r="G49" s="164"/>
      <c r="H49" s="164">
        <f>'実質公債費比率（分子）の構造'!M$45</f>
        <v>6123</v>
      </c>
      <c r="I49" s="164"/>
      <c r="J49" s="164"/>
      <c r="K49" s="164">
        <f>'実質公債費比率（分子）の構造'!N$45</f>
        <v>5694</v>
      </c>
      <c r="L49" s="164"/>
      <c r="M49" s="164"/>
      <c r="N49" s="164">
        <f>'実質公債費比率（分子）の構造'!O$45</f>
        <v>5035</v>
      </c>
      <c r="O49" s="164"/>
      <c r="P49" s="164"/>
    </row>
    <row r="50" spans="1:16" x14ac:dyDescent="0.15">
      <c r="A50" s="164" t="s">
        <v>67</v>
      </c>
      <c r="B50" s="164" t="e">
        <f>NA()</f>
        <v>#N/A</v>
      </c>
      <c r="C50" s="164">
        <f>IF(ISNUMBER('実質公債費比率（分子）の構造'!K$53),'実質公債費比率（分子）の構造'!K$53,NA())</f>
        <v>1401</v>
      </c>
      <c r="D50" s="164" t="e">
        <f>NA()</f>
        <v>#N/A</v>
      </c>
      <c r="E50" s="164" t="e">
        <f>NA()</f>
        <v>#N/A</v>
      </c>
      <c r="F50" s="164">
        <f>IF(ISNUMBER('実質公債費比率（分子）の構造'!L$53),'実質公債費比率（分子）の構造'!L$53,NA())</f>
        <v>1351</v>
      </c>
      <c r="G50" s="164" t="e">
        <f>NA()</f>
        <v>#N/A</v>
      </c>
      <c r="H50" s="164" t="e">
        <f>NA()</f>
        <v>#N/A</v>
      </c>
      <c r="I50" s="164">
        <f>IF(ISNUMBER('実質公債費比率（分子）の構造'!M$53),'実質公債費比率（分子）の構造'!M$53,NA())</f>
        <v>3238</v>
      </c>
      <c r="J50" s="164" t="e">
        <f>NA()</f>
        <v>#N/A</v>
      </c>
      <c r="K50" s="164" t="e">
        <f>NA()</f>
        <v>#N/A</v>
      </c>
      <c r="L50" s="164">
        <f>IF(ISNUMBER('実質公債費比率（分子）の構造'!N$53),'実質公債費比率（分子）の構造'!N$53,NA())</f>
        <v>2581</v>
      </c>
      <c r="M50" s="164" t="e">
        <f>NA()</f>
        <v>#N/A</v>
      </c>
      <c r="N50" s="164" t="e">
        <f>NA()</f>
        <v>#N/A</v>
      </c>
      <c r="O50" s="164">
        <f>IF(ISNUMBER('実質公債費比率（分子）の構造'!O$53),'実質公債費比率（分子）の構造'!O$53,NA())</f>
        <v>2851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74326</v>
      </c>
      <c r="E56" s="163"/>
      <c r="F56" s="163"/>
      <c r="G56" s="163">
        <f>'将来負担比率（分子）の構造'!J$52</f>
        <v>68559</v>
      </c>
      <c r="H56" s="163"/>
      <c r="I56" s="163"/>
      <c r="J56" s="163">
        <f>'将来負担比率（分子）の構造'!K$52</f>
        <v>63427</v>
      </c>
      <c r="K56" s="163"/>
      <c r="L56" s="163"/>
      <c r="M56" s="163">
        <f>'将来負担比率（分子）の構造'!L$52</f>
        <v>59953</v>
      </c>
      <c r="N56" s="163"/>
      <c r="O56" s="163"/>
      <c r="P56" s="163">
        <f>'将来負担比率（分子）の構造'!M$52</f>
        <v>57000</v>
      </c>
    </row>
    <row r="57" spans="1:16" x14ac:dyDescent="0.15">
      <c r="A57" s="163" t="s">
        <v>42</v>
      </c>
      <c r="B57" s="163"/>
      <c r="C57" s="163"/>
      <c r="D57" s="163">
        <f>'将来負担比率（分子）の構造'!I$51</f>
        <v>14760</v>
      </c>
      <c r="E57" s="163"/>
      <c r="F57" s="163"/>
      <c r="G57" s="163">
        <f>'将来負担比率（分子）の構造'!J$51</f>
        <v>14494</v>
      </c>
      <c r="H57" s="163"/>
      <c r="I57" s="163"/>
      <c r="J57" s="163">
        <f>'将来負担比率（分子）の構造'!K$51</f>
        <v>15846</v>
      </c>
      <c r="K57" s="163"/>
      <c r="L57" s="163"/>
      <c r="M57" s="163">
        <f>'将来負担比率（分子）の構造'!L$51</f>
        <v>17457</v>
      </c>
      <c r="N57" s="163"/>
      <c r="O57" s="163"/>
      <c r="P57" s="163">
        <f>'将来負担比率（分子）の構造'!M$51</f>
        <v>19638</v>
      </c>
    </row>
    <row r="58" spans="1:16" x14ac:dyDescent="0.15">
      <c r="A58" s="163" t="s">
        <v>41</v>
      </c>
      <c r="B58" s="163"/>
      <c r="C58" s="163"/>
      <c r="D58" s="163">
        <f>'将来負担比率（分子）の構造'!I$50</f>
        <v>48143</v>
      </c>
      <c r="E58" s="163"/>
      <c r="F58" s="163"/>
      <c r="G58" s="163">
        <f>'将来負担比率（分子）の構造'!J$50</f>
        <v>46962</v>
      </c>
      <c r="H58" s="163"/>
      <c r="I58" s="163"/>
      <c r="J58" s="163">
        <f>'将来負担比率（分子）の構造'!K$50</f>
        <v>47617</v>
      </c>
      <c r="K58" s="163"/>
      <c r="L58" s="163"/>
      <c r="M58" s="163">
        <f>'将来負担比率（分子）の構造'!L$50</f>
        <v>51224</v>
      </c>
      <c r="N58" s="163"/>
      <c r="O58" s="163"/>
      <c r="P58" s="163">
        <f>'将来負担比率（分子）の構造'!M$50</f>
        <v>51838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13445</v>
      </c>
      <c r="C62" s="163"/>
      <c r="D62" s="163"/>
      <c r="E62" s="163">
        <f>'将来負担比率（分子）の構造'!J$45</f>
        <v>13355</v>
      </c>
      <c r="F62" s="163"/>
      <c r="G62" s="163"/>
      <c r="H62" s="163">
        <f>'将来負担比率（分子）の構造'!K$45</f>
        <v>13407</v>
      </c>
      <c r="I62" s="163"/>
      <c r="J62" s="163"/>
      <c r="K62" s="163">
        <f>'将来負担比率（分子）の構造'!L$45</f>
        <v>14009</v>
      </c>
      <c r="L62" s="163"/>
      <c r="M62" s="163"/>
      <c r="N62" s="163">
        <f>'将来負担比率（分子）の構造'!M$45</f>
        <v>13826</v>
      </c>
      <c r="O62" s="163"/>
      <c r="P62" s="163"/>
    </row>
    <row r="63" spans="1:16" x14ac:dyDescent="0.15">
      <c r="A63" s="163" t="s">
        <v>34</v>
      </c>
      <c r="B63" s="163">
        <f>'将来負担比率（分子）の構造'!I$44</f>
        <v>7731</v>
      </c>
      <c r="C63" s="163"/>
      <c r="D63" s="163"/>
      <c r="E63" s="163">
        <f>'将来負担比率（分子）の構造'!J$44</f>
        <v>7756</v>
      </c>
      <c r="F63" s="163"/>
      <c r="G63" s="163"/>
      <c r="H63" s="163">
        <f>'将来負担比率（分子）の構造'!K$44</f>
        <v>7781</v>
      </c>
      <c r="I63" s="163"/>
      <c r="J63" s="163"/>
      <c r="K63" s="163">
        <f>'将来負担比率（分子）の構造'!L$44</f>
        <v>8594</v>
      </c>
      <c r="L63" s="163"/>
      <c r="M63" s="163"/>
      <c r="N63" s="163">
        <f>'将来負担比率（分子）の構造'!M$44</f>
        <v>9263</v>
      </c>
      <c r="O63" s="163"/>
      <c r="P63" s="163"/>
    </row>
    <row r="64" spans="1:16" x14ac:dyDescent="0.15">
      <c r="A64" s="163" t="s">
        <v>33</v>
      </c>
      <c r="B64" s="163">
        <f>'将来負担比率（分子）の構造'!I$43</f>
        <v>51344</v>
      </c>
      <c r="C64" s="163"/>
      <c r="D64" s="163"/>
      <c r="E64" s="163">
        <f>'将来負担比率（分子）の構造'!J$43</f>
        <v>48669</v>
      </c>
      <c r="F64" s="163"/>
      <c r="G64" s="163"/>
      <c r="H64" s="163">
        <f>'将来負担比率（分子）の構造'!K$43</f>
        <v>48669</v>
      </c>
      <c r="I64" s="163"/>
      <c r="J64" s="163"/>
      <c r="K64" s="163">
        <f>'将来負担比率（分子）の構造'!L$43</f>
        <v>49854</v>
      </c>
      <c r="L64" s="163"/>
      <c r="M64" s="163"/>
      <c r="N64" s="163">
        <f>'将来負担比率（分子）の構造'!M$43</f>
        <v>51357</v>
      </c>
      <c r="O64" s="163"/>
      <c r="P64" s="163"/>
    </row>
    <row r="65" spans="1:16" x14ac:dyDescent="0.15">
      <c r="A65" s="163" t="s">
        <v>32</v>
      </c>
      <c r="B65" s="163">
        <f>'将来負担比率（分子）の構造'!I$42</f>
        <v>2237</v>
      </c>
      <c r="C65" s="163"/>
      <c r="D65" s="163"/>
      <c r="E65" s="163">
        <f>'将来負担比率（分子）の構造'!J$42</f>
        <v>1953</v>
      </c>
      <c r="F65" s="163"/>
      <c r="G65" s="163"/>
      <c r="H65" s="163">
        <f>'将来負担比率（分子）の構造'!K$42</f>
        <v>10808</v>
      </c>
      <c r="I65" s="163"/>
      <c r="J65" s="163"/>
      <c r="K65" s="163">
        <f>'将来負担比率（分子）の構造'!L$42</f>
        <v>12946</v>
      </c>
      <c r="L65" s="163"/>
      <c r="M65" s="163"/>
      <c r="N65" s="163">
        <f>'将来負担比率（分子）の構造'!M$42</f>
        <v>10602</v>
      </c>
      <c r="O65" s="163"/>
      <c r="P65" s="163"/>
    </row>
    <row r="66" spans="1:16" x14ac:dyDescent="0.15">
      <c r="A66" s="163" t="s">
        <v>31</v>
      </c>
      <c r="B66" s="163">
        <f>'将来負担比率（分子）の構造'!I$41</f>
        <v>48947</v>
      </c>
      <c r="C66" s="163"/>
      <c r="D66" s="163"/>
      <c r="E66" s="163">
        <f>'将来負担比率（分子）の構造'!J$41</f>
        <v>43632</v>
      </c>
      <c r="F66" s="163"/>
      <c r="G66" s="163"/>
      <c r="H66" s="163">
        <f>'将来負担比率（分子）の構造'!K$41</f>
        <v>39165</v>
      </c>
      <c r="I66" s="163"/>
      <c r="J66" s="163"/>
      <c r="K66" s="163">
        <f>'将来負担比率（分子）の構造'!L$41</f>
        <v>35552</v>
      </c>
      <c r="L66" s="163"/>
      <c r="M66" s="163"/>
      <c r="N66" s="163">
        <f>'将来負担比率（分子）の構造'!M$41</f>
        <v>34731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14238</v>
      </c>
      <c r="C72" s="167">
        <f>基金残高に係る経年分析!G55</f>
        <v>15251</v>
      </c>
      <c r="D72" s="167">
        <f>基金残高に係る経年分析!H55</f>
        <v>15959</v>
      </c>
    </row>
    <row r="73" spans="1:16" x14ac:dyDescent="0.15">
      <c r="A73" s="166" t="s">
        <v>74</v>
      </c>
      <c r="B73" s="167">
        <f>基金残高に係る経年分析!F56</f>
        <v>314</v>
      </c>
      <c r="C73" s="167">
        <f>基金残高に係る経年分析!G56</f>
        <v>226</v>
      </c>
      <c r="D73" s="167">
        <f>基金残高に係る経年分析!H56</f>
        <v>226</v>
      </c>
    </row>
    <row r="74" spans="1:16" x14ac:dyDescent="0.15">
      <c r="A74" s="166" t="s">
        <v>75</v>
      </c>
      <c r="B74" s="167">
        <f>基金残高に係る経年分析!F57</f>
        <v>32406</v>
      </c>
      <c r="C74" s="167">
        <f>基金残高に係る経年分析!G57</f>
        <v>35520</v>
      </c>
      <c r="D74" s="167">
        <f>基金残高に係る経年分析!H57</f>
        <v>36116</v>
      </c>
    </row>
  </sheetData>
  <sheetProtection algorithmName="SHA-512" hashValue="SWmzyw6jNY2xS02DDPvtY7vZ94to3agF8O53pX4ee6k401+iFeMQmDEKANdbi84IrLlv1yzOWVWejQ8hD9b8vw==" saltValue="S8jVgrMpLX+SNR7FYi3Y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71836840</v>
      </c>
      <c r="S5" s="613"/>
      <c r="T5" s="613"/>
      <c r="U5" s="613"/>
      <c r="V5" s="613"/>
      <c r="W5" s="613"/>
      <c r="X5" s="613"/>
      <c r="Y5" s="614"/>
      <c r="Z5" s="615">
        <v>50</v>
      </c>
      <c r="AA5" s="615"/>
      <c r="AB5" s="615"/>
      <c r="AC5" s="615"/>
      <c r="AD5" s="616">
        <v>69121630</v>
      </c>
      <c r="AE5" s="616"/>
      <c r="AF5" s="616"/>
      <c r="AG5" s="616"/>
      <c r="AH5" s="616"/>
      <c r="AI5" s="616"/>
      <c r="AJ5" s="616"/>
      <c r="AK5" s="616"/>
      <c r="AL5" s="617">
        <v>82.7</v>
      </c>
      <c r="AM5" s="618"/>
      <c r="AN5" s="618"/>
      <c r="AO5" s="619"/>
      <c r="AP5" s="609" t="s">
        <v>216</v>
      </c>
      <c r="AQ5" s="610"/>
      <c r="AR5" s="610"/>
      <c r="AS5" s="610"/>
      <c r="AT5" s="610"/>
      <c r="AU5" s="610"/>
      <c r="AV5" s="610"/>
      <c r="AW5" s="610"/>
      <c r="AX5" s="610"/>
      <c r="AY5" s="610"/>
      <c r="AZ5" s="610"/>
      <c r="BA5" s="610"/>
      <c r="BB5" s="610"/>
      <c r="BC5" s="610"/>
      <c r="BD5" s="610"/>
      <c r="BE5" s="610"/>
      <c r="BF5" s="611"/>
      <c r="BG5" s="623">
        <v>65201472</v>
      </c>
      <c r="BH5" s="624"/>
      <c r="BI5" s="624"/>
      <c r="BJ5" s="624"/>
      <c r="BK5" s="624"/>
      <c r="BL5" s="624"/>
      <c r="BM5" s="624"/>
      <c r="BN5" s="625"/>
      <c r="BO5" s="626">
        <v>90.8</v>
      </c>
      <c r="BP5" s="626"/>
      <c r="BQ5" s="626"/>
      <c r="BR5" s="626"/>
      <c r="BS5" s="627">
        <v>705646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1318467</v>
      </c>
      <c r="S6" s="624"/>
      <c r="T6" s="624"/>
      <c r="U6" s="624"/>
      <c r="V6" s="624"/>
      <c r="W6" s="624"/>
      <c r="X6" s="624"/>
      <c r="Y6" s="625"/>
      <c r="Z6" s="626">
        <v>0.9</v>
      </c>
      <c r="AA6" s="626"/>
      <c r="AB6" s="626"/>
      <c r="AC6" s="626"/>
      <c r="AD6" s="627">
        <v>1318467</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65201472</v>
      </c>
      <c r="BH6" s="624"/>
      <c r="BI6" s="624"/>
      <c r="BJ6" s="624"/>
      <c r="BK6" s="624"/>
      <c r="BL6" s="624"/>
      <c r="BM6" s="624"/>
      <c r="BN6" s="625"/>
      <c r="BO6" s="626">
        <v>90.8</v>
      </c>
      <c r="BP6" s="626"/>
      <c r="BQ6" s="626"/>
      <c r="BR6" s="626"/>
      <c r="BS6" s="627">
        <v>705646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641715</v>
      </c>
      <c r="CS6" s="624"/>
      <c r="CT6" s="624"/>
      <c r="CU6" s="624"/>
      <c r="CV6" s="624"/>
      <c r="CW6" s="624"/>
      <c r="CX6" s="624"/>
      <c r="CY6" s="625"/>
      <c r="CZ6" s="617">
        <v>0.5</v>
      </c>
      <c r="DA6" s="618"/>
      <c r="DB6" s="618"/>
      <c r="DC6" s="634"/>
      <c r="DD6" s="632">
        <v>7590</v>
      </c>
      <c r="DE6" s="624"/>
      <c r="DF6" s="624"/>
      <c r="DG6" s="624"/>
      <c r="DH6" s="624"/>
      <c r="DI6" s="624"/>
      <c r="DJ6" s="624"/>
      <c r="DK6" s="624"/>
      <c r="DL6" s="624"/>
      <c r="DM6" s="624"/>
      <c r="DN6" s="624"/>
      <c r="DO6" s="624"/>
      <c r="DP6" s="625"/>
      <c r="DQ6" s="632">
        <v>640226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25225</v>
      </c>
      <c r="S7" s="624"/>
      <c r="T7" s="624"/>
      <c r="U7" s="624"/>
      <c r="V7" s="624"/>
      <c r="W7" s="624"/>
      <c r="X7" s="624"/>
      <c r="Y7" s="625"/>
      <c r="Z7" s="626">
        <v>0</v>
      </c>
      <c r="AA7" s="626"/>
      <c r="AB7" s="626"/>
      <c r="AC7" s="626"/>
      <c r="AD7" s="627">
        <v>25225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24921957</v>
      </c>
      <c r="BH7" s="624"/>
      <c r="BI7" s="624"/>
      <c r="BJ7" s="624"/>
      <c r="BK7" s="624"/>
      <c r="BL7" s="624"/>
      <c r="BM7" s="624"/>
      <c r="BN7" s="625"/>
      <c r="BO7" s="626">
        <v>34.700000000000003</v>
      </c>
      <c r="BP7" s="626"/>
      <c r="BQ7" s="626"/>
      <c r="BR7" s="626"/>
      <c r="BS7" s="627">
        <v>705646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14841508</v>
      </c>
      <c r="CS7" s="624"/>
      <c r="CT7" s="624"/>
      <c r="CU7" s="624"/>
      <c r="CV7" s="624"/>
      <c r="CW7" s="624"/>
      <c r="CX7" s="624"/>
      <c r="CY7" s="625"/>
      <c r="CZ7" s="626">
        <v>10.7</v>
      </c>
      <c r="DA7" s="626"/>
      <c r="DB7" s="626"/>
      <c r="DC7" s="626"/>
      <c r="DD7" s="632">
        <v>515160</v>
      </c>
      <c r="DE7" s="624"/>
      <c r="DF7" s="624"/>
      <c r="DG7" s="624"/>
      <c r="DH7" s="624"/>
      <c r="DI7" s="624"/>
      <c r="DJ7" s="624"/>
      <c r="DK7" s="624"/>
      <c r="DL7" s="624"/>
      <c r="DM7" s="624"/>
      <c r="DN7" s="624"/>
      <c r="DO7" s="624"/>
      <c r="DP7" s="625"/>
      <c r="DQ7" s="632">
        <v>12932308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590888</v>
      </c>
      <c r="S8" s="624"/>
      <c r="T8" s="624"/>
      <c r="U8" s="624"/>
      <c r="V8" s="624"/>
      <c r="W8" s="624"/>
      <c r="X8" s="624"/>
      <c r="Y8" s="625"/>
      <c r="Z8" s="626">
        <v>0.4</v>
      </c>
      <c r="AA8" s="626"/>
      <c r="AB8" s="626"/>
      <c r="AC8" s="626"/>
      <c r="AD8" s="627">
        <v>590888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502200</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54487126</v>
      </c>
      <c r="CS8" s="624"/>
      <c r="CT8" s="624"/>
      <c r="CU8" s="624"/>
      <c r="CV8" s="624"/>
      <c r="CW8" s="624"/>
      <c r="CX8" s="624"/>
      <c r="CY8" s="625"/>
      <c r="CZ8" s="626">
        <v>39.200000000000003</v>
      </c>
      <c r="DA8" s="626"/>
      <c r="DB8" s="626"/>
      <c r="DC8" s="626"/>
      <c r="DD8" s="632">
        <v>447223</v>
      </c>
      <c r="DE8" s="624"/>
      <c r="DF8" s="624"/>
      <c r="DG8" s="624"/>
      <c r="DH8" s="624"/>
      <c r="DI8" s="624"/>
      <c r="DJ8" s="624"/>
      <c r="DK8" s="624"/>
      <c r="DL8" s="624"/>
      <c r="DM8" s="624"/>
      <c r="DN8" s="624"/>
      <c r="DO8" s="624"/>
      <c r="DP8" s="625"/>
      <c r="DQ8" s="632">
        <v>28888549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818957</v>
      </c>
      <c r="S9" s="624"/>
      <c r="T9" s="624"/>
      <c r="U9" s="624"/>
      <c r="V9" s="624"/>
      <c r="W9" s="624"/>
      <c r="X9" s="624"/>
      <c r="Y9" s="625"/>
      <c r="Z9" s="626">
        <v>0.6</v>
      </c>
      <c r="AA9" s="626"/>
      <c r="AB9" s="626"/>
      <c r="AC9" s="626"/>
      <c r="AD9" s="627">
        <v>818957</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19028542</v>
      </c>
      <c r="BH9" s="624"/>
      <c r="BI9" s="624"/>
      <c r="BJ9" s="624"/>
      <c r="BK9" s="624"/>
      <c r="BL9" s="624"/>
      <c r="BM9" s="624"/>
      <c r="BN9" s="625"/>
      <c r="BO9" s="626">
        <v>26.5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12513099</v>
      </c>
      <c r="CS9" s="624"/>
      <c r="CT9" s="624"/>
      <c r="CU9" s="624"/>
      <c r="CV9" s="624"/>
      <c r="CW9" s="624"/>
      <c r="CX9" s="624"/>
      <c r="CY9" s="625"/>
      <c r="CZ9" s="626">
        <v>9</v>
      </c>
      <c r="DA9" s="626"/>
      <c r="DB9" s="626"/>
      <c r="DC9" s="626"/>
      <c r="DD9" s="632">
        <v>749497</v>
      </c>
      <c r="DE9" s="624"/>
      <c r="DF9" s="624"/>
      <c r="DG9" s="624"/>
      <c r="DH9" s="624"/>
      <c r="DI9" s="624"/>
      <c r="DJ9" s="624"/>
      <c r="DK9" s="624"/>
      <c r="DL9" s="624"/>
      <c r="DM9" s="624"/>
      <c r="DN9" s="624"/>
      <c r="DO9" s="624"/>
      <c r="DP9" s="625"/>
      <c r="DQ9" s="632">
        <v>9826630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1154861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87772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87284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8186656</v>
      </c>
      <c r="S11" s="624"/>
      <c r="T11" s="624"/>
      <c r="U11" s="624"/>
      <c r="V11" s="624"/>
      <c r="W11" s="624"/>
      <c r="X11" s="624"/>
      <c r="Y11" s="625"/>
      <c r="Z11" s="628">
        <v>5.7</v>
      </c>
      <c r="AA11" s="629"/>
      <c r="AB11" s="629"/>
      <c r="AC11" s="635"/>
      <c r="AD11" s="632">
        <v>8186656</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4236354</v>
      </c>
      <c r="BH11" s="624"/>
      <c r="BI11" s="624"/>
      <c r="BJ11" s="624"/>
      <c r="BK11" s="624"/>
      <c r="BL11" s="624"/>
      <c r="BM11" s="624"/>
      <c r="BN11" s="625"/>
      <c r="BO11" s="626">
        <v>5.9</v>
      </c>
      <c r="BP11" s="626"/>
      <c r="BQ11" s="626"/>
      <c r="BR11" s="626"/>
      <c r="BS11" s="627">
        <v>705646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1271610</v>
      </c>
      <c r="CS11" s="624"/>
      <c r="CT11" s="624"/>
      <c r="CU11" s="624"/>
      <c r="CV11" s="624"/>
      <c r="CW11" s="624"/>
      <c r="CX11" s="624"/>
      <c r="CY11" s="625"/>
      <c r="CZ11" s="626">
        <v>0.9</v>
      </c>
      <c r="DA11" s="626"/>
      <c r="DB11" s="626"/>
      <c r="DC11" s="626"/>
      <c r="DD11" s="632">
        <v>241985</v>
      </c>
      <c r="DE11" s="624"/>
      <c r="DF11" s="624"/>
      <c r="DG11" s="624"/>
      <c r="DH11" s="624"/>
      <c r="DI11" s="624"/>
      <c r="DJ11" s="624"/>
      <c r="DK11" s="624"/>
      <c r="DL11" s="624"/>
      <c r="DM11" s="624"/>
      <c r="DN11" s="624"/>
      <c r="DO11" s="624"/>
      <c r="DP11" s="625"/>
      <c r="DQ11" s="632">
        <v>1143591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92670</v>
      </c>
      <c r="S12" s="624"/>
      <c r="T12" s="624"/>
      <c r="U12" s="624"/>
      <c r="V12" s="624"/>
      <c r="W12" s="624"/>
      <c r="X12" s="624"/>
      <c r="Y12" s="625"/>
      <c r="Z12" s="626">
        <v>0.1</v>
      </c>
      <c r="AA12" s="626"/>
      <c r="AB12" s="626"/>
      <c r="AC12" s="626"/>
      <c r="AD12" s="627">
        <v>92670</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36932225</v>
      </c>
      <c r="BH12" s="624"/>
      <c r="BI12" s="624"/>
      <c r="BJ12" s="624"/>
      <c r="BK12" s="624"/>
      <c r="BL12" s="624"/>
      <c r="BM12" s="624"/>
      <c r="BN12" s="625"/>
      <c r="BO12" s="626">
        <v>51.4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3133131</v>
      </c>
      <c r="CS12" s="624"/>
      <c r="CT12" s="624"/>
      <c r="CU12" s="624"/>
      <c r="CV12" s="624"/>
      <c r="CW12" s="624"/>
      <c r="CX12" s="624"/>
      <c r="CY12" s="625"/>
      <c r="CZ12" s="626">
        <v>2.2999999999999998</v>
      </c>
      <c r="DA12" s="626"/>
      <c r="DB12" s="626"/>
      <c r="DC12" s="626"/>
      <c r="DD12" s="632">
        <v>301500</v>
      </c>
      <c r="DE12" s="624"/>
      <c r="DF12" s="624"/>
      <c r="DG12" s="624"/>
      <c r="DH12" s="624"/>
      <c r="DI12" s="624"/>
      <c r="DJ12" s="624"/>
      <c r="DK12" s="624"/>
      <c r="DL12" s="624"/>
      <c r="DM12" s="624"/>
      <c r="DN12" s="624"/>
      <c r="DO12" s="624"/>
      <c r="DP12" s="625"/>
      <c r="DQ12" s="632">
        <v>1298186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36908538</v>
      </c>
      <c r="BH13" s="624"/>
      <c r="BI13" s="624"/>
      <c r="BJ13" s="624"/>
      <c r="BK13" s="624"/>
      <c r="BL13" s="624"/>
      <c r="BM13" s="624"/>
      <c r="BN13" s="625"/>
      <c r="BO13" s="626">
        <v>51.4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22140545</v>
      </c>
      <c r="CS13" s="624"/>
      <c r="CT13" s="624"/>
      <c r="CU13" s="624"/>
      <c r="CV13" s="624"/>
      <c r="CW13" s="624"/>
      <c r="CX13" s="624"/>
      <c r="CY13" s="625"/>
      <c r="CZ13" s="626">
        <v>15.9</v>
      </c>
      <c r="DA13" s="626"/>
      <c r="DB13" s="626"/>
      <c r="DC13" s="626"/>
      <c r="DD13" s="632">
        <v>9648436</v>
      </c>
      <c r="DE13" s="624"/>
      <c r="DF13" s="624"/>
      <c r="DG13" s="624"/>
      <c r="DH13" s="624"/>
      <c r="DI13" s="624"/>
      <c r="DJ13" s="624"/>
      <c r="DK13" s="624"/>
      <c r="DL13" s="624"/>
      <c r="DM13" s="624"/>
      <c r="DN13" s="624"/>
      <c r="DO13" s="624"/>
      <c r="DP13" s="625"/>
      <c r="DQ13" s="632">
        <v>14551484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1011331</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5282339</v>
      </c>
      <c r="CS14" s="624"/>
      <c r="CT14" s="624"/>
      <c r="CU14" s="624"/>
      <c r="CV14" s="624"/>
      <c r="CW14" s="624"/>
      <c r="CX14" s="624"/>
      <c r="CY14" s="625"/>
      <c r="CZ14" s="626">
        <v>3.8</v>
      </c>
      <c r="DA14" s="626"/>
      <c r="DB14" s="626"/>
      <c r="DC14" s="626"/>
      <c r="DD14" s="632">
        <v>923059</v>
      </c>
      <c r="DE14" s="624"/>
      <c r="DF14" s="624"/>
      <c r="DG14" s="624"/>
      <c r="DH14" s="624"/>
      <c r="DI14" s="624"/>
      <c r="DJ14" s="624"/>
      <c r="DK14" s="624"/>
      <c r="DL14" s="624"/>
      <c r="DM14" s="624"/>
      <c r="DN14" s="624"/>
      <c r="DO14" s="624"/>
      <c r="DP14" s="625"/>
      <c r="DQ14" s="632">
        <v>4676809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157233</v>
      </c>
      <c r="S15" s="624"/>
      <c r="T15" s="624"/>
      <c r="U15" s="624"/>
      <c r="V15" s="624"/>
      <c r="W15" s="624"/>
      <c r="X15" s="624"/>
      <c r="Y15" s="625"/>
      <c r="Z15" s="626">
        <v>0.1</v>
      </c>
      <c r="AA15" s="626"/>
      <c r="AB15" s="626"/>
      <c r="AC15" s="626"/>
      <c r="AD15" s="627">
        <v>157233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2335959</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19451122</v>
      </c>
      <c r="CS15" s="624"/>
      <c r="CT15" s="624"/>
      <c r="CU15" s="624"/>
      <c r="CV15" s="624"/>
      <c r="CW15" s="624"/>
      <c r="CX15" s="624"/>
      <c r="CY15" s="625"/>
      <c r="CZ15" s="626">
        <v>14</v>
      </c>
      <c r="DA15" s="626"/>
      <c r="DB15" s="626"/>
      <c r="DC15" s="626"/>
      <c r="DD15" s="632">
        <v>5783085</v>
      </c>
      <c r="DE15" s="624"/>
      <c r="DF15" s="624"/>
      <c r="DG15" s="624"/>
      <c r="DH15" s="624"/>
      <c r="DI15" s="624"/>
      <c r="DJ15" s="624"/>
      <c r="DK15" s="624"/>
      <c r="DL15" s="624"/>
      <c r="DM15" s="624"/>
      <c r="DN15" s="624"/>
      <c r="DO15" s="624"/>
      <c r="DP15" s="625"/>
      <c r="DQ15" s="632">
        <v>14379251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1079286</v>
      </c>
      <c r="S16" s="624"/>
      <c r="T16" s="624"/>
      <c r="U16" s="624"/>
      <c r="V16" s="624"/>
      <c r="W16" s="624"/>
      <c r="X16" s="624"/>
      <c r="Y16" s="625"/>
      <c r="Z16" s="626">
        <v>0.8</v>
      </c>
      <c r="AA16" s="626"/>
      <c r="AB16" s="626"/>
      <c r="AC16" s="626"/>
      <c r="AD16" s="627">
        <v>1079286</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1829899</v>
      </c>
      <c r="S17" s="624"/>
      <c r="T17" s="624"/>
      <c r="U17" s="624"/>
      <c r="V17" s="624"/>
      <c r="W17" s="624"/>
      <c r="X17" s="624"/>
      <c r="Y17" s="625"/>
      <c r="Z17" s="626">
        <v>1.3</v>
      </c>
      <c r="AA17" s="626"/>
      <c r="AB17" s="626"/>
      <c r="AC17" s="626"/>
      <c r="AD17" s="627">
        <v>1829899</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5035587</v>
      </c>
      <c r="CS17" s="624"/>
      <c r="CT17" s="624"/>
      <c r="CU17" s="624"/>
      <c r="CV17" s="624"/>
      <c r="CW17" s="624"/>
      <c r="CX17" s="624"/>
      <c r="CY17" s="625"/>
      <c r="CZ17" s="626">
        <v>3.6</v>
      </c>
      <c r="DA17" s="626"/>
      <c r="DB17" s="626"/>
      <c r="DC17" s="626"/>
      <c r="DD17" s="632" t="s">
        <v>122</v>
      </c>
      <c r="DE17" s="624"/>
      <c r="DF17" s="624"/>
      <c r="DG17" s="624"/>
      <c r="DH17" s="624"/>
      <c r="DI17" s="624"/>
      <c r="DJ17" s="624"/>
      <c r="DK17" s="624"/>
      <c r="DL17" s="624"/>
      <c r="DM17" s="624"/>
      <c r="DN17" s="624"/>
      <c r="DO17" s="624"/>
      <c r="DP17" s="625"/>
      <c r="DQ17" s="632">
        <v>5035587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342579</v>
      </c>
      <c r="S18" s="624"/>
      <c r="T18" s="624"/>
      <c r="U18" s="624"/>
      <c r="V18" s="624"/>
      <c r="W18" s="624"/>
      <c r="X18" s="624"/>
      <c r="Y18" s="625"/>
      <c r="Z18" s="626">
        <v>0.2</v>
      </c>
      <c r="AA18" s="626"/>
      <c r="AB18" s="626"/>
      <c r="AC18" s="626"/>
      <c r="AD18" s="627">
        <v>342579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1452354</v>
      </c>
      <c r="S19" s="624"/>
      <c r="T19" s="624"/>
      <c r="U19" s="624"/>
      <c r="V19" s="624"/>
      <c r="W19" s="624"/>
      <c r="X19" s="624"/>
      <c r="Y19" s="625"/>
      <c r="Z19" s="626">
        <v>1</v>
      </c>
      <c r="AA19" s="626"/>
      <c r="AB19" s="626"/>
      <c r="AC19" s="626"/>
      <c r="AD19" s="627">
        <v>1452354</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6635368</v>
      </c>
      <c r="BH19" s="624"/>
      <c r="BI19" s="624"/>
      <c r="BJ19" s="624"/>
      <c r="BK19" s="624"/>
      <c r="BL19" s="624"/>
      <c r="BM19" s="624"/>
      <c r="BN19" s="625"/>
      <c r="BO19" s="626">
        <v>9.1999999999999993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34966</v>
      </c>
      <c r="S20" s="624"/>
      <c r="T20" s="624"/>
      <c r="U20" s="624"/>
      <c r="V20" s="624"/>
      <c r="W20" s="624"/>
      <c r="X20" s="624"/>
      <c r="Y20" s="625"/>
      <c r="Z20" s="626">
        <v>0</v>
      </c>
      <c r="AA20" s="626"/>
      <c r="AB20" s="626"/>
      <c r="AC20" s="626"/>
      <c r="AD20" s="627">
        <v>34966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6635368</v>
      </c>
      <c r="BH20" s="624"/>
      <c r="BI20" s="624"/>
      <c r="BJ20" s="624"/>
      <c r="BK20" s="624"/>
      <c r="BL20" s="624"/>
      <c r="BM20" s="624"/>
      <c r="BN20" s="625"/>
      <c r="BO20" s="626">
        <v>9.1999999999999993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138885554</v>
      </c>
      <c r="CS20" s="624"/>
      <c r="CT20" s="624"/>
      <c r="CU20" s="624"/>
      <c r="CV20" s="624"/>
      <c r="CW20" s="624"/>
      <c r="CX20" s="624"/>
      <c r="CY20" s="625"/>
      <c r="CZ20" s="626">
        <v>100</v>
      </c>
      <c r="DA20" s="626"/>
      <c r="DB20" s="626"/>
      <c r="DC20" s="626"/>
      <c r="DD20" s="632">
        <v>18617535</v>
      </c>
      <c r="DE20" s="624"/>
      <c r="DF20" s="624"/>
      <c r="DG20" s="624"/>
      <c r="DH20" s="624"/>
      <c r="DI20" s="624"/>
      <c r="DJ20" s="624"/>
      <c r="DK20" s="624"/>
      <c r="DL20" s="624"/>
      <c r="DM20" s="624"/>
      <c r="DN20" s="624"/>
      <c r="DO20" s="624"/>
      <c r="DP20" s="625"/>
      <c r="DQ20" s="632">
        <v>93459905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466444</v>
      </c>
      <c r="S21" s="624"/>
      <c r="T21" s="624"/>
      <c r="U21" s="624"/>
      <c r="V21" s="624"/>
      <c r="W21" s="624"/>
      <c r="X21" s="624"/>
      <c r="Y21" s="625"/>
      <c r="Z21" s="626">
        <v>0.3</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2390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3917768</v>
      </c>
      <c r="BH22" s="624"/>
      <c r="BI22" s="624"/>
      <c r="BJ22" s="624"/>
      <c r="BK22" s="624"/>
      <c r="BL22" s="624"/>
      <c r="BM22" s="624"/>
      <c r="BN22" s="625"/>
      <c r="BO22" s="626">
        <v>5.5</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466444</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2715210</v>
      </c>
      <c r="BH23" s="624"/>
      <c r="BI23" s="624"/>
      <c r="BJ23" s="624"/>
      <c r="BK23" s="624"/>
      <c r="BL23" s="624"/>
      <c r="BM23" s="624"/>
      <c r="BN23" s="625"/>
      <c r="BO23" s="626">
        <v>3.8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64147043</v>
      </c>
      <c r="CS24" s="613"/>
      <c r="CT24" s="613"/>
      <c r="CU24" s="613"/>
      <c r="CV24" s="613"/>
      <c r="CW24" s="613"/>
      <c r="CX24" s="613"/>
      <c r="CY24" s="614"/>
      <c r="CZ24" s="617">
        <v>46.2</v>
      </c>
      <c r="DA24" s="618"/>
      <c r="DB24" s="618"/>
      <c r="DC24" s="634"/>
      <c r="DD24" s="653">
        <v>40034351</v>
      </c>
      <c r="DE24" s="613"/>
      <c r="DF24" s="613"/>
      <c r="DG24" s="613"/>
      <c r="DH24" s="613"/>
      <c r="DI24" s="613"/>
      <c r="DJ24" s="613"/>
      <c r="DK24" s="614"/>
      <c r="DL24" s="653">
        <v>36332814</v>
      </c>
      <c r="DM24" s="613"/>
      <c r="DN24" s="613"/>
      <c r="DO24" s="613"/>
      <c r="DP24" s="613"/>
      <c r="DQ24" s="613"/>
      <c r="DR24" s="613"/>
      <c r="DS24" s="613"/>
      <c r="DT24" s="613"/>
      <c r="DU24" s="613"/>
      <c r="DV24" s="614"/>
      <c r="DW24" s="617">
        <v>43.5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86402565</v>
      </c>
      <c r="S25" s="624"/>
      <c r="T25" s="624"/>
      <c r="U25" s="624"/>
      <c r="V25" s="624"/>
      <c r="W25" s="624"/>
      <c r="X25" s="624"/>
      <c r="Y25" s="625"/>
      <c r="Z25" s="626">
        <v>60.1</v>
      </c>
      <c r="AA25" s="626"/>
      <c r="AB25" s="626"/>
      <c r="AC25" s="626"/>
      <c r="AD25" s="627">
        <v>83220911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23164652</v>
      </c>
      <c r="CS25" s="656"/>
      <c r="CT25" s="656"/>
      <c r="CU25" s="656"/>
      <c r="CV25" s="656"/>
      <c r="CW25" s="656"/>
      <c r="CX25" s="656"/>
      <c r="CY25" s="657"/>
      <c r="CZ25" s="628">
        <v>16.7</v>
      </c>
      <c r="DA25" s="654"/>
      <c r="DB25" s="654"/>
      <c r="DC25" s="658"/>
      <c r="DD25" s="632">
        <v>21658356</v>
      </c>
      <c r="DE25" s="656"/>
      <c r="DF25" s="656"/>
      <c r="DG25" s="656"/>
      <c r="DH25" s="656"/>
      <c r="DI25" s="656"/>
      <c r="DJ25" s="656"/>
      <c r="DK25" s="657"/>
      <c r="DL25" s="632">
        <v>21383010</v>
      </c>
      <c r="DM25" s="656"/>
      <c r="DN25" s="656"/>
      <c r="DO25" s="656"/>
      <c r="DP25" s="656"/>
      <c r="DQ25" s="656"/>
      <c r="DR25" s="656"/>
      <c r="DS25" s="656"/>
      <c r="DT25" s="656"/>
      <c r="DU25" s="656"/>
      <c r="DV25" s="657"/>
      <c r="DW25" s="628">
        <v>25.6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32422</v>
      </c>
      <c r="S26" s="624"/>
      <c r="T26" s="624"/>
      <c r="U26" s="624"/>
      <c r="V26" s="624"/>
      <c r="W26" s="624"/>
      <c r="X26" s="624"/>
      <c r="Y26" s="625"/>
      <c r="Z26" s="626">
        <v>0</v>
      </c>
      <c r="AA26" s="626"/>
      <c r="AB26" s="626"/>
      <c r="AC26" s="626"/>
      <c r="AD26" s="627">
        <v>32422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14264121</v>
      </c>
      <c r="CS26" s="624"/>
      <c r="CT26" s="624"/>
      <c r="CU26" s="624"/>
      <c r="CV26" s="624"/>
      <c r="CW26" s="624"/>
      <c r="CX26" s="624"/>
      <c r="CY26" s="625"/>
      <c r="CZ26" s="628">
        <v>10.3</v>
      </c>
      <c r="DA26" s="654"/>
      <c r="DB26" s="654"/>
      <c r="DC26" s="658"/>
      <c r="DD26" s="632">
        <v>13136568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395971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71836840</v>
      </c>
      <c r="BH27" s="624"/>
      <c r="BI27" s="624"/>
      <c r="BJ27" s="624"/>
      <c r="BK27" s="624"/>
      <c r="BL27" s="624"/>
      <c r="BM27" s="624"/>
      <c r="BN27" s="625"/>
      <c r="BO27" s="626">
        <v>100</v>
      </c>
      <c r="BP27" s="626"/>
      <c r="BQ27" s="626"/>
      <c r="BR27" s="626"/>
      <c r="BS27" s="627">
        <v>705646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35946804</v>
      </c>
      <c r="CS27" s="656"/>
      <c r="CT27" s="656"/>
      <c r="CU27" s="656"/>
      <c r="CV27" s="656"/>
      <c r="CW27" s="656"/>
      <c r="CX27" s="656"/>
      <c r="CY27" s="657"/>
      <c r="CZ27" s="628">
        <v>25.9</v>
      </c>
      <c r="DA27" s="654"/>
      <c r="DB27" s="654"/>
      <c r="DC27" s="658"/>
      <c r="DD27" s="632">
        <v>13340408</v>
      </c>
      <c r="DE27" s="656"/>
      <c r="DF27" s="656"/>
      <c r="DG27" s="656"/>
      <c r="DH27" s="656"/>
      <c r="DI27" s="656"/>
      <c r="DJ27" s="656"/>
      <c r="DK27" s="657"/>
      <c r="DL27" s="632">
        <v>9914217</v>
      </c>
      <c r="DM27" s="656"/>
      <c r="DN27" s="656"/>
      <c r="DO27" s="656"/>
      <c r="DP27" s="656"/>
      <c r="DQ27" s="656"/>
      <c r="DR27" s="656"/>
      <c r="DS27" s="656"/>
      <c r="DT27" s="656"/>
      <c r="DU27" s="656"/>
      <c r="DV27" s="657"/>
      <c r="DW27" s="628">
        <v>11.9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1102067</v>
      </c>
      <c r="S28" s="624"/>
      <c r="T28" s="624"/>
      <c r="U28" s="624"/>
      <c r="V28" s="624"/>
      <c r="W28" s="624"/>
      <c r="X28" s="624"/>
      <c r="Y28" s="625"/>
      <c r="Z28" s="626">
        <v>0.8</v>
      </c>
      <c r="AA28" s="626"/>
      <c r="AB28" s="626"/>
      <c r="AC28" s="626"/>
      <c r="AD28" s="627">
        <v>270769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5035587</v>
      </c>
      <c r="CS28" s="624"/>
      <c r="CT28" s="624"/>
      <c r="CU28" s="624"/>
      <c r="CV28" s="624"/>
      <c r="CW28" s="624"/>
      <c r="CX28" s="624"/>
      <c r="CY28" s="625"/>
      <c r="CZ28" s="628">
        <v>3.6</v>
      </c>
      <c r="DA28" s="654"/>
      <c r="DB28" s="654"/>
      <c r="DC28" s="658"/>
      <c r="DD28" s="632">
        <v>5035587</v>
      </c>
      <c r="DE28" s="624"/>
      <c r="DF28" s="624"/>
      <c r="DG28" s="624"/>
      <c r="DH28" s="624"/>
      <c r="DI28" s="624"/>
      <c r="DJ28" s="624"/>
      <c r="DK28" s="625"/>
      <c r="DL28" s="632">
        <v>5035587</v>
      </c>
      <c r="DM28" s="624"/>
      <c r="DN28" s="624"/>
      <c r="DO28" s="624"/>
      <c r="DP28" s="624"/>
      <c r="DQ28" s="624"/>
      <c r="DR28" s="624"/>
      <c r="DS28" s="624"/>
      <c r="DT28" s="624"/>
      <c r="DU28" s="624"/>
      <c r="DV28" s="625"/>
      <c r="DW28" s="628">
        <v>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852399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5034938</v>
      </c>
      <c r="CS29" s="656"/>
      <c r="CT29" s="656"/>
      <c r="CU29" s="656"/>
      <c r="CV29" s="656"/>
      <c r="CW29" s="656"/>
      <c r="CX29" s="656"/>
      <c r="CY29" s="657"/>
      <c r="CZ29" s="628">
        <v>3.6</v>
      </c>
      <c r="DA29" s="654"/>
      <c r="DB29" s="654"/>
      <c r="DC29" s="658"/>
      <c r="DD29" s="632">
        <v>5034938</v>
      </c>
      <c r="DE29" s="656"/>
      <c r="DF29" s="656"/>
      <c r="DG29" s="656"/>
      <c r="DH29" s="656"/>
      <c r="DI29" s="656"/>
      <c r="DJ29" s="656"/>
      <c r="DK29" s="657"/>
      <c r="DL29" s="632">
        <v>5034938</v>
      </c>
      <c r="DM29" s="656"/>
      <c r="DN29" s="656"/>
      <c r="DO29" s="656"/>
      <c r="DP29" s="656"/>
      <c r="DQ29" s="656"/>
      <c r="DR29" s="656"/>
      <c r="DS29" s="656"/>
      <c r="DT29" s="656"/>
      <c r="DU29" s="656"/>
      <c r="DV29" s="657"/>
      <c r="DW29" s="628">
        <v>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24972255</v>
      </c>
      <c r="S30" s="624"/>
      <c r="T30" s="624"/>
      <c r="U30" s="624"/>
      <c r="V30" s="624"/>
      <c r="W30" s="624"/>
      <c r="X30" s="624"/>
      <c r="Y30" s="625"/>
      <c r="Z30" s="626">
        <v>17.399999999999999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4874019</v>
      </c>
      <c r="CS30" s="624"/>
      <c r="CT30" s="624"/>
      <c r="CU30" s="624"/>
      <c r="CV30" s="624"/>
      <c r="CW30" s="624"/>
      <c r="CX30" s="624"/>
      <c r="CY30" s="625"/>
      <c r="CZ30" s="628">
        <v>3.5</v>
      </c>
      <c r="DA30" s="654"/>
      <c r="DB30" s="654"/>
      <c r="DC30" s="658"/>
      <c r="DD30" s="632">
        <v>4874019</v>
      </c>
      <c r="DE30" s="624"/>
      <c r="DF30" s="624"/>
      <c r="DG30" s="624"/>
      <c r="DH30" s="624"/>
      <c r="DI30" s="624"/>
      <c r="DJ30" s="624"/>
      <c r="DK30" s="625"/>
      <c r="DL30" s="632">
        <v>4874019</v>
      </c>
      <c r="DM30" s="624"/>
      <c r="DN30" s="624"/>
      <c r="DO30" s="624"/>
      <c r="DP30" s="624"/>
      <c r="DQ30" s="624"/>
      <c r="DR30" s="624"/>
      <c r="DS30" s="624"/>
      <c r="DT30" s="624"/>
      <c r="DU30" s="624"/>
      <c r="DV30" s="625"/>
      <c r="DW30" s="628">
        <v>5.8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98.5</v>
      </c>
      <c r="BN31" s="667"/>
      <c r="BO31" s="667"/>
      <c r="BP31" s="667"/>
      <c r="BQ31" s="668"/>
      <c r="BR31" s="679">
        <v>99.4</v>
      </c>
      <c r="BS31" s="667"/>
      <c r="BT31" s="667"/>
      <c r="BU31" s="667"/>
      <c r="BV31" s="667"/>
      <c r="BW31" s="667"/>
      <c r="BX31" s="618">
        <v>98.5</v>
      </c>
      <c r="BY31" s="667"/>
      <c r="BZ31" s="667"/>
      <c r="CA31" s="667"/>
      <c r="CB31" s="668"/>
      <c r="CD31" s="661"/>
      <c r="CE31" s="662"/>
      <c r="CF31" s="620" t="s">
        <v>300</v>
      </c>
      <c r="CG31" s="621"/>
      <c r="CH31" s="621"/>
      <c r="CI31" s="621"/>
      <c r="CJ31" s="621"/>
      <c r="CK31" s="621"/>
      <c r="CL31" s="621"/>
      <c r="CM31" s="621"/>
      <c r="CN31" s="621"/>
      <c r="CO31" s="621"/>
      <c r="CP31" s="621"/>
      <c r="CQ31" s="622"/>
      <c r="CR31" s="623">
        <v>160919</v>
      </c>
      <c r="CS31" s="656"/>
      <c r="CT31" s="656"/>
      <c r="CU31" s="656"/>
      <c r="CV31" s="656"/>
      <c r="CW31" s="656"/>
      <c r="CX31" s="656"/>
      <c r="CY31" s="657"/>
      <c r="CZ31" s="628">
        <v>0.1</v>
      </c>
      <c r="DA31" s="654"/>
      <c r="DB31" s="654"/>
      <c r="DC31" s="658"/>
      <c r="DD31" s="632">
        <v>160919</v>
      </c>
      <c r="DE31" s="656"/>
      <c r="DF31" s="656"/>
      <c r="DG31" s="656"/>
      <c r="DH31" s="656"/>
      <c r="DI31" s="656"/>
      <c r="DJ31" s="656"/>
      <c r="DK31" s="657"/>
      <c r="DL31" s="632">
        <v>160919</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8705736</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6"/>
      <c r="BI32" s="656"/>
      <c r="BJ32" s="656"/>
      <c r="BK32" s="656"/>
      <c r="BL32" s="656"/>
      <c r="BM32" s="629">
        <v>97.4</v>
      </c>
      <c r="BN32" s="656"/>
      <c r="BO32" s="656"/>
      <c r="BP32" s="656"/>
      <c r="BQ32" s="678"/>
      <c r="BR32" s="680">
        <v>98.9</v>
      </c>
      <c r="BS32" s="656"/>
      <c r="BT32" s="656"/>
      <c r="BU32" s="656"/>
      <c r="BV32" s="656"/>
      <c r="BW32" s="656"/>
      <c r="BX32" s="629">
        <v>97.4</v>
      </c>
      <c r="BY32" s="656"/>
      <c r="BZ32" s="656"/>
      <c r="CA32" s="656"/>
      <c r="CB32" s="678"/>
      <c r="CD32" s="663"/>
      <c r="CE32" s="664"/>
      <c r="CF32" s="620" t="s">
        <v>304</v>
      </c>
      <c r="CG32" s="621"/>
      <c r="CH32" s="621"/>
      <c r="CI32" s="621"/>
      <c r="CJ32" s="621"/>
      <c r="CK32" s="621"/>
      <c r="CL32" s="621"/>
      <c r="CM32" s="621"/>
      <c r="CN32" s="621"/>
      <c r="CO32" s="621"/>
      <c r="CP32" s="621"/>
      <c r="CQ32" s="622"/>
      <c r="CR32" s="623">
        <v>649</v>
      </c>
      <c r="CS32" s="624"/>
      <c r="CT32" s="624"/>
      <c r="CU32" s="624"/>
      <c r="CV32" s="624"/>
      <c r="CW32" s="624"/>
      <c r="CX32" s="624"/>
      <c r="CY32" s="625"/>
      <c r="CZ32" s="628">
        <v>0</v>
      </c>
      <c r="DA32" s="654"/>
      <c r="DB32" s="654"/>
      <c r="DC32" s="658"/>
      <c r="DD32" s="632">
        <v>649</v>
      </c>
      <c r="DE32" s="624"/>
      <c r="DF32" s="624"/>
      <c r="DG32" s="624"/>
      <c r="DH32" s="624"/>
      <c r="DI32" s="624"/>
      <c r="DJ32" s="624"/>
      <c r="DK32" s="625"/>
      <c r="DL32" s="632">
        <v>649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2072241</v>
      </c>
      <c r="S33" s="624"/>
      <c r="T33" s="624"/>
      <c r="U33" s="624"/>
      <c r="V33" s="624"/>
      <c r="W33" s="624"/>
      <c r="X33" s="624"/>
      <c r="Y33" s="625"/>
      <c r="Z33" s="626">
        <v>1.4</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56120976</v>
      </c>
      <c r="CS33" s="656"/>
      <c r="CT33" s="656"/>
      <c r="CU33" s="656"/>
      <c r="CV33" s="656"/>
      <c r="CW33" s="656"/>
      <c r="CX33" s="656"/>
      <c r="CY33" s="657"/>
      <c r="CZ33" s="628">
        <v>40.4</v>
      </c>
      <c r="DA33" s="654"/>
      <c r="DB33" s="654"/>
      <c r="DC33" s="658"/>
      <c r="DD33" s="632">
        <v>44761042</v>
      </c>
      <c r="DE33" s="656"/>
      <c r="DF33" s="656"/>
      <c r="DG33" s="656"/>
      <c r="DH33" s="656"/>
      <c r="DI33" s="656"/>
      <c r="DJ33" s="656"/>
      <c r="DK33" s="657"/>
      <c r="DL33" s="632">
        <v>35915322</v>
      </c>
      <c r="DM33" s="656"/>
      <c r="DN33" s="656"/>
      <c r="DO33" s="656"/>
      <c r="DP33" s="656"/>
      <c r="DQ33" s="656"/>
      <c r="DR33" s="656"/>
      <c r="DS33" s="656"/>
      <c r="DT33" s="656"/>
      <c r="DU33" s="656"/>
      <c r="DV33" s="657"/>
      <c r="DW33" s="628">
        <v>43</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849096</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22247907</v>
      </c>
      <c r="CS34" s="624"/>
      <c r="CT34" s="624"/>
      <c r="CU34" s="624"/>
      <c r="CV34" s="624"/>
      <c r="CW34" s="624"/>
      <c r="CX34" s="624"/>
      <c r="CY34" s="625"/>
      <c r="CZ34" s="628">
        <v>16</v>
      </c>
      <c r="DA34" s="654"/>
      <c r="DB34" s="654"/>
      <c r="DC34" s="658"/>
      <c r="DD34" s="632">
        <v>17198635</v>
      </c>
      <c r="DE34" s="624"/>
      <c r="DF34" s="624"/>
      <c r="DG34" s="624"/>
      <c r="DH34" s="624"/>
      <c r="DI34" s="624"/>
      <c r="DJ34" s="624"/>
      <c r="DK34" s="625"/>
      <c r="DL34" s="632">
        <v>15830899</v>
      </c>
      <c r="DM34" s="624"/>
      <c r="DN34" s="624"/>
      <c r="DO34" s="624"/>
      <c r="DP34" s="624"/>
      <c r="DQ34" s="624"/>
      <c r="DR34" s="624"/>
      <c r="DS34" s="624"/>
      <c r="DT34" s="624"/>
      <c r="DU34" s="624"/>
      <c r="DV34" s="625"/>
      <c r="DW34" s="628">
        <v>18.899999999999999</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2258702</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3561236</v>
      </c>
      <c r="CS35" s="656"/>
      <c r="CT35" s="656"/>
      <c r="CU35" s="656"/>
      <c r="CV35" s="656"/>
      <c r="CW35" s="656"/>
      <c r="CX35" s="656"/>
      <c r="CY35" s="657"/>
      <c r="CZ35" s="628">
        <v>2.6</v>
      </c>
      <c r="DA35" s="654"/>
      <c r="DB35" s="654"/>
      <c r="DC35" s="658"/>
      <c r="DD35" s="632">
        <v>2840036</v>
      </c>
      <c r="DE35" s="656"/>
      <c r="DF35" s="656"/>
      <c r="DG35" s="656"/>
      <c r="DH35" s="656"/>
      <c r="DI35" s="656"/>
      <c r="DJ35" s="656"/>
      <c r="DK35" s="657"/>
      <c r="DL35" s="632">
        <v>2840036</v>
      </c>
      <c r="DM35" s="656"/>
      <c r="DN35" s="656"/>
      <c r="DO35" s="656"/>
      <c r="DP35" s="656"/>
      <c r="DQ35" s="656"/>
      <c r="DR35" s="656"/>
      <c r="DS35" s="656"/>
      <c r="DT35" s="656"/>
      <c r="DU35" s="656"/>
      <c r="DV35" s="657"/>
      <c r="DW35" s="628">
        <v>3.4</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6327059</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17772506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463580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15180628</v>
      </c>
      <c r="CS36" s="624"/>
      <c r="CT36" s="624"/>
      <c r="CU36" s="624"/>
      <c r="CV36" s="624"/>
      <c r="CW36" s="624"/>
      <c r="CX36" s="624"/>
      <c r="CY36" s="625"/>
      <c r="CZ36" s="628">
        <v>10.9</v>
      </c>
      <c r="DA36" s="654"/>
      <c r="DB36" s="654"/>
      <c r="DC36" s="658"/>
      <c r="DD36" s="632">
        <v>13446304</v>
      </c>
      <c r="DE36" s="624"/>
      <c r="DF36" s="624"/>
      <c r="DG36" s="624"/>
      <c r="DH36" s="624"/>
      <c r="DI36" s="624"/>
      <c r="DJ36" s="624"/>
      <c r="DK36" s="625"/>
      <c r="DL36" s="632">
        <v>9826923</v>
      </c>
      <c r="DM36" s="624"/>
      <c r="DN36" s="624"/>
      <c r="DO36" s="624"/>
      <c r="DP36" s="624"/>
      <c r="DQ36" s="624"/>
      <c r="DR36" s="624"/>
      <c r="DS36" s="624"/>
      <c r="DT36" s="624"/>
      <c r="DU36" s="624"/>
      <c r="DV36" s="625"/>
      <c r="DW36" s="628">
        <v>11.8</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5668082</v>
      </c>
      <c r="S37" s="624"/>
      <c r="T37" s="624"/>
      <c r="U37" s="624"/>
      <c r="V37" s="624"/>
      <c r="W37" s="624"/>
      <c r="X37" s="624"/>
      <c r="Y37" s="625"/>
      <c r="Z37" s="626">
        <v>3.9</v>
      </c>
      <c r="AA37" s="626"/>
      <c r="AB37" s="626"/>
      <c r="AC37" s="626"/>
      <c r="AD37" s="627">
        <v>37922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6219860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382241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1674528</v>
      </c>
      <c r="CS37" s="656"/>
      <c r="CT37" s="656"/>
      <c r="CU37" s="656"/>
      <c r="CV37" s="656"/>
      <c r="CW37" s="656"/>
      <c r="CX37" s="656"/>
      <c r="CY37" s="657"/>
      <c r="CZ37" s="628">
        <v>1.2</v>
      </c>
      <c r="DA37" s="654"/>
      <c r="DB37" s="654"/>
      <c r="DC37" s="658"/>
      <c r="DD37" s="632">
        <v>1657467</v>
      </c>
      <c r="DE37" s="656"/>
      <c r="DF37" s="656"/>
      <c r="DG37" s="656"/>
      <c r="DH37" s="656"/>
      <c r="DI37" s="656"/>
      <c r="DJ37" s="656"/>
      <c r="DK37" s="657"/>
      <c r="DL37" s="632">
        <v>1521370</v>
      </c>
      <c r="DM37" s="656"/>
      <c r="DN37" s="656"/>
      <c r="DO37" s="656"/>
      <c r="DP37" s="656"/>
      <c r="DQ37" s="656"/>
      <c r="DR37" s="656"/>
      <c r="DS37" s="656"/>
      <c r="DT37" s="656"/>
      <c r="DU37" s="656"/>
      <c r="DV37" s="657"/>
      <c r="DW37" s="628">
        <v>1.8</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4052800</v>
      </c>
      <c r="S38" s="624"/>
      <c r="T38" s="624"/>
      <c r="U38" s="624"/>
      <c r="V38" s="624"/>
      <c r="W38" s="624"/>
      <c r="X38" s="624"/>
      <c r="Y38" s="625"/>
      <c r="Z38" s="626">
        <v>2.8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1613521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31950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9853289</v>
      </c>
      <c r="CS38" s="624"/>
      <c r="CT38" s="624"/>
      <c r="CU38" s="624"/>
      <c r="CV38" s="624"/>
      <c r="CW38" s="624"/>
      <c r="CX38" s="624"/>
      <c r="CY38" s="625"/>
      <c r="CZ38" s="628">
        <v>7.1</v>
      </c>
      <c r="DA38" s="654"/>
      <c r="DB38" s="654"/>
      <c r="DC38" s="658"/>
      <c r="DD38" s="632">
        <v>7980937</v>
      </c>
      <c r="DE38" s="624"/>
      <c r="DF38" s="624"/>
      <c r="DG38" s="624"/>
      <c r="DH38" s="624"/>
      <c r="DI38" s="624"/>
      <c r="DJ38" s="624"/>
      <c r="DK38" s="625"/>
      <c r="DL38" s="632">
        <v>7352199</v>
      </c>
      <c r="DM38" s="624"/>
      <c r="DN38" s="624"/>
      <c r="DO38" s="624"/>
      <c r="DP38" s="624"/>
      <c r="DQ38" s="624"/>
      <c r="DR38" s="624"/>
      <c r="DS38" s="624"/>
      <c r="DT38" s="624"/>
      <c r="DU38" s="624"/>
      <c r="DV38" s="625"/>
      <c r="DW38" s="628">
        <v>8.8000000000000007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349182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45552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3461261</v>
      </c>
      <c r="CS39" s="656"/>
      <c r="CT39" s="656"/>
      <c r="CU39" s="656"/>
      <c r="CV39" s="656"/>
      <c r="CW39" s="656"/>
      <c r="CX39" s="656"/>
      <c r="CY39" s="657"/>
      <c r="CZ39" s="628">
        <v>2.5</v>
      </c>
      <c r="DA39" s="654"/>
      <c r="DB39" s="654"/>
      <c r="DC39" s="658"/>
      <c r="DD39" s="632">
        <v>3224765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192167</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131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1816655</v>
      </c>
      <c r="CS40" s="624"/>
      <c r="CT40" s="624"/>
      <c r="CU40" s="624"/>
      <c r="CV40" s="624"/>
      <c r="CW40" s="624"/>
      <c r="CX40" s="624"/>
      <c r="CY40" s="625"/>
      <c r="CZ40" s="628">
        <v>1.3</v>
      </c>
      <c r="DA40" s="654"/>
      <c r="DB40" s="654"/>
      <c r="DC40" s="658"/>
      <c r="DD40" s="632">
        <v>70365</v>
      </c>
      <c r="DE40" s="624"/>
      <c r="DF40" s="624"/>
      <c r="DG40" s="624"/>
      <c r="DH40" s="624"/>
      <c r="DI40" s="624"/>
      <c r="DJ40" s="624"/>
      <c r="DK40" s="625"/>
      <c r="DL40" s="632">
        <v>65265</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143691395</v>
      </c>
      <c r="S41" s="696"/>
      <c r="T41" s="696"/>
      <c r="U41" s="696"/>
      <c r="V41" s="696"/>
      <c r="W41" s="696"/>
      <c r="X41" s="696"/>
      <c r="Y41" s="700"/>
      <c r="Z41" s="701">
        <v>100</v>
      </c>
      <c r="AA41" s="701"/>
      <c r="AB41" s="701"/>
      <c r="AC41" s="701"/>
      <c r="AD41" s="702">
        <v>83562024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1982103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7415673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18617535</v>
      </c>
      <c r="CS42" s="656"/>
      <c r="CT42" s="656"/>
      <c r="CU42" s="656"/>
      <c r="CV42" s="656"/>
      <c r="CW42" s="656"/>
      <c r="CX42" s="656"/>
      <c r="CY42" s="657"/>
      <c r="CZ42" s="628">
        <v>13.4</v>
      </c>
      <c r="DA42" s="654"/>
      <c r="DB42" s="654"/>
      <c r="DC42" s="658"/>
      <c r="DD42" s="632">
        <v>8664512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608186</v>
      </c>
      <c r="CS43" s="656"/>
      <c r="CT43" s="656"/>
      <c r="CU43" s="656"/>
      <c r="CV43" s="656"/>
      <c r="CW43" s="656"/>
      <c r="CX43" s="656"/>
      <c r="CY43" s="657"/>
      <c r="CZ43" s="628">
        <v>0.4</v>
      </c>
      <c r="DA43" s="654"/>
      <c r="DB43" s="654"/>
      <c r="DC43" s="658"/>
      <c r="DD43" s="632">
        <v>608186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18617535</v>
      </c>
      <c r="CS44" s="624"/>
      <c r="CT44" s="624"/>
      <c r="CU44" s="624"/>
      <c r="CV44" s="624"/>
      <c r="CW44" s="624"/>
      <c r="CX44" s="624"/>
      <c r="CY44" s="625"/>
      <c r="CZ44" s="628">
        <v>13.4</v>
      </c>
      <c r="DA44" s="629"/>
      <c r="DB44" s="629"/>
      <c r="DC44" s="635"/>
      <c r="DD44" s="632">
        <v>8664512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8239765</v>
      </c>
      <c r="CS45" s="656"/>
      <c r="CT45" s="656"/>
      <c r="CU45" s="656"/>
      <c r="CV45" s="656"/>
      <c r="CW45" s="656"/>
      <c r="CX45" s="656"/>
      <c r="CY45" s="657"/>
      <c r="CZ45" s="628">
        <v>5.9</v>
      </c>
      <c r="DA45" s="654"/>
      <c r="DB45" s="654"/>
      <c r="DC45" s="658"/>
      <c r="DD45" s="632">
        <v>1432743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10329420</v>
      </c>
      <c r="CS46" s="624"/>
      <c r="CT46" s="624"/>
      <c r="CU46" s="624"/>
      <c r="CV46" s="624"/>
      <c r="CW46" s="624"/>
      <c r="CX46" s="624"/>
      <c r="CY46" s="625"/>
      <c r="CZ46" s="628">
        <v>7.4</v>
      </c>
      <c r="DA46" s="629"/>
      <c r="DB46" s="629"/>
      <c r="DC46" s="635"/>
      <c r="DD46" s="632">
        <v>7221119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138885554</v>
      </c>
      <c r="CS49" s="682"/>
      <c r="CT49" s="682"/>
      <c r="CU49" s="682"/>
      <c r="CV49" s="682"/>
      <c r="CW49" s="682"/>
      <c r="CX49" s="682"/>
      <c r="CY49" s="711"/>
      <c r="CZ49" s="703">
        <v>100</v>
      </c>
      <c r="DA49" s="712"/>
      <c r="DB49" s="712"/>
      <c r="DC49" s="713"/>
      <c r="DD49" s="714">
        <v>93459905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h73E+V9yQAvIS072gJPMV3Fo1TwKD0SuchHaI9qmdys7W2SXykUF37j6hnUPXIVg0f5RRsLcQRU4E+A4J5h0Q==" saltValue="kMXbreGGpX7tdkFPhIO7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25" zoomScaleSheetLayoutView="70" workbookViewId="0">
      <selection activeCell="BK15" sqref="BK1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144700</v>
      </c>
      <c r="R7" s="753"/>
      <c r="S7" s="753"/>
      <c r="T7" s="753"/>
      <c r="U7" s="753"/>
      <c r="V7" s="753">
        <v>139252</v>
      </c>
      <c r="W7" s="753"/>
      <c r="X7" s="753"/>
      <c r="Y7" s="753"/>
      <c r="Z7" s="753"/>
      <c r="AA7" s="753">
        <v>5448</v>
      </c>
      <c r="AB7" s="753"/>
      <c r="AC7" s="753"/>
      <c r="AD7" s="753"/>
      <c r="AE7" s="754"/>
      <c r="AF7" s="755">
        <v>3160</v>
      </c>
      <c r="AG7" s="756"/>
      <c r="AH7" s="756"/>
      <c r="AI7" s="756"/>
      <c r="AJ7" s="757"/>
      <c r="AK7" s="758">
        <v>2433</v>
      </c>
      <c r="AL7" s="759"/>
      <c r="AM7" s="759"/>
      <c r="AN7" s="759"/>
      <c r="AO7" s="759"/>
      <c r="AP7" s="759">
        <v>34644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576</v>
      </c>
      <c r="BT7" s="747"/>
      <c r="BU7" s="747"/>
      <c r="BV7" s="747"/>
      <c r="BW7" s="747"/>
      <c r="BX7" s="747"/>
      <c r="BY7" s="747"/>
      <c r="BZ7" s="747"/>
      <c r="CA7" s="747"/>
      <c r="CB7" s="747"/>
      <c r="CC7" s="747"/>
      <c r="CD7" s="747"/>
      <c r="CE7" s="747"/>
      <c r="CF7" s="747"/>
      <c r="CG7" s="762"/>
      <c r="CH7" s="743">
        <v>40</v>
      </c>
      <c r="CI7" s="744"/>
      <c r="CJ7" s="744"/>
      <c r="CK7" s="744"/>
      <c r="CL7" s="745"/>
      <c r="CM7" s="743">
        <v>1055</v>
      </c>
      <c r="CN7" s="744"/>
      <c r="CO7" s="744"/>
      <c r="CP7" s="744"/>
      <c r="CQ7" s="745"/>
      <c r="CR7" s="743">
        <v>12</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23</v>
      </c>
      <c r="R8" s="784"/>
      <c r="S8" s="784"/>
      <c r="T8" s="784"/>
      <c r="U8" s="784"/>
      <c r="V8" s="784">
        <v>21</v>
      </c>
      <c r="W8" s="784"/>
      <c r="X8" s="784"/>
      <c r="Y8" s="784"/>
      <c r="Z8" s="784"/>
      <c r="AA8" s="784">
        <v>2</v>
      </c>
      <c r="AB8" s="784"/>
      <c r="AC8" s="784"/>
      <c r="AD8" s="784"/>
      <c r="AE8" s="785"/>
      <c r="AF8" s="786">
        <v>2</v>
      </c>
      <c r="AG8" s="787"/>
      <c r="AH8" s="787"/>
      <c r="AI8" s="787"/>
      <c r="AJ8" s="788"/>
      <c r="AK8" s="769">
        <v>7</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577</v>
      </c>
      <c r="BT8" s="774"/>
      <c r="BU8" s="774"/>
      <c r="BV8" s="774"/>
      <c r="BW8" s="774"/>
      <c r="BX8" s="774"/>
      <c r="BY8" s="774"/>
      <c r="BZ8" s="774"/>
      <c r="CA8" s="774"/>
      <c r="CB8" s="774"/>
      <c r="CC8" s="774"/>
      <c r="CD8" s="774"/>
      <c r="CE8" s="774"/>
      <c r="CF8" s="774"/>
      <c r="CG8" s="775"/>
      <c r="CH8" s="776">
        <v>12</v>
      </c>
      <c r="CI8" s="777"/>
      <c r="CJ8" s="777"/>
      <c r="CK8" s="777"/>
      <c r="CL8" s="778"/>
      <c r="CM8" s="776">
        <v>399</v>
      </c>
      <c r="CN8" s="777"/>
      <c r="CO8" s="777"/>
      <c r="CP8" s="777"/>
      <c r="CQ8" s="778"/>
      <c r="CR8" s="776">
        <v>31</v>
      </c>
      <c r="CS8" s="777"/>
      <c r="CT8" s="777"/>
      <c r="CU8" s="777"/>
      <c r="CV8" s="778"/>
      <c r="CW8" s="776" t="s">
        <v>561</v>
      </c>
      <c r="CX8" s="777"/>
      <c r="CY8" s="777"/>
      <c r="CZ8" s="777"/>
      <c r="DA8" s="778"/>
      <c r="DB8" s="776">
        <v>50</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432</v>
      </c>
      <c r="R9" s="784"/>
      <c r="S9" s="784"/>
      <c r="T9" s="784"/>
      <c r="U9" s="784"/>
      <c r="V9" s="784">
        <v>1076</v>
      </c>
      <c r="W9" s="784"/>
      <c r="X9" s="784"/>
      <c r="Y9" s="784"/>
      <c r="Z9" s="784"/>
      <c r="AA9" s="784">
        <v>-644</v>
      </c>
      <c r="AB9" s="784"/>
      <c r="AC9" s="784"/>
      <c r="AD9" s="784"/>
      <c r="AE9" s="785"/>
      <c r="AF9" s="786">
        <v>-644</v>
      </c>
      <c r="AG9" s="787"/>
      <c r="AH9" s="787"/>
      <c r="AI9" s="787"/>
      <c r="AJ9" s="788"/>
      <c r="AK9" s="769" t="s">
        <v>561</v>
      </c>
      <c r="AL9" s="770"/>
      <c r="AM9" s="770"/>
      <c r="AN9" s="770"/>
      <c r="AO9" s="770"/>
      <c r="AP9" s="770">
        <v>87</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578</v>
      </c>
      <c r="BT9" s="774"/>
      <c r="BU9" s="774"/>
      <c r="BV9" s="774"/>
      <c r="BW9" s="774"/>
      <c r="BX9" s="774"/>
      <c r="BY9" s="774"/>
      <c r="BZ9" s="774"/>
      <c r="CA9" s="774"/>
      <c r="CB9" s="774"/>
      <c r="CC9" s="774"/>
      <c r="CD9" s="774"/>
      <c r="CE9" s="774"/>
      <c r="CF9" s="774"/>
      <c r="CG9" s="775"/>
      <c r="CH9" s="776">
        <v>-9</v>
      </c>
      <c r="CI9" s="777"/>
      <c r="CJ9" s="777"/>
      <c r="CK9" s="777"/>
      <c r="CL9" s="778"/>
      <c r="CM9" s="776">
        <v>1638</v>
      </c>
      <c r="CN9" s="777"/>
      <c r="CO9" s="777"/>
      <c r="CP9" s="777"/>
      <c r="CQ9" s="778"/>
      <c r="CR9" s="776">
        <v>200</v>
      </c>
      <c r="CS9" s="777"/>
      <c r="CT9" s="777"/>
      <c r="CU9" s="777"/>
      <c r="CV9" s="778"/>
      <c r="CW9" s="776">
        <v>132</v>
      </c>
      <c r="CX9" s="777"/>
      <c r="CY9" s="777"/>
      <c r="CZ9" s="777"/>
      <c r="DA9" s="778"/>
      <c r="DB9" s="776" t="s">
        <v>561</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579</v>
      </c>
      <c r="BT10" s="774"/>
      <c r="BU10" s="774"/>
      <c r="BV10" s="774"/>
      <c r="BW10" s="774"/>
      <c r="BX10" s="774"/>
      <c r="BY10" s="774"/>
      <c r="BZ10" s="774"/>
      <c r="CA10" s="774"/>
      <c r="CB10" s="774"/>
      <c r="CC10" s="774"/>
      <c r="CD10" s="774"/>
      <c r="CE10" s="774"/>
      <c r="CF10" s="774"/>
      <c r="CG10" s="775"/>
      <c r="CH10" s="776">
        <v>45</v>
      </c>
      <c r="CI10" s="777"/>
      <c r="CJ10" s="777"/>
      <c r="CK10" s="777"/>
      <c r="CL10" s="778"/>
      <c r="CM10" s="776">
        <v>56</v>
      </c>
      <c r="CN10" s="777"/>
      <c r="CO10" s="777"/>
      <c r="CP10" s="777"/>
      <c r="CQ10" s="778"/>
      <c r="CR10" s="776">
        <v>13</v>
      </c>
      <c r="CS10" s="777"/>
      <c r="CT10" s="777"/>
      <c r="CU10" s="777"/>
      <c r="CV10" s="778"/>
      <c r="CW10" s="776">
        <v>2</v>
      </c>
      <c r="CX10" s="777"/>
      <c r="CY10" s="777"/>
      <c r="CZ10" s="777"/>
      <c r="DA10" s="778"/>
      <c r="DB10" s="776" t="s">
        <v>561</v>
      </c>
      <c r="DC10" s="777"/>
      <c r="DD10" s="777"/>
      <c r="DE10" s="777"/>
      <c r="DF10" s="778"/>
      <c r="DG10" s="776" t="s">
        <v>561</v>
      </c>
      <c r="DH10" s="777"/>
      <c r="DI10" s="777"/>
      <c r="DJ10" s="777"/>
      <c r="DK10" s="778"/>
      <c r="DL10" s="776" t="s">
        <v>561</v>
      </c>
      <c r="DM10" s="777"/>
      <c r="DN10" s="777"/>
      <c r="DO10" s="777"/>
      <c r="DP10" s="778"/>
      <c r="DQ10" s="776" t="s">
        <v>561</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580</v>
      </c>
      <c r="BT11" s="774"/>
      <c r="BU11" s="774"/>
      <c r="BV11" s="774"/>
      <c r="BW11" s="774"/>
      <c r="BX11" s="774"/>
      <c r="BY11" s="774"/>
      <c r="BZ11" s="774"/>
      <c r="CA11" s="774"/>
      <c r="CB11" s="774"/>
      <c r="CC11" s="774"/>
      <c r="CD11" s="774"/>
      <c r="CE11" s="774"/>
      <c r="CF11" s="774"/>
      <c r="CG11" s="775"/>
      <c r="CH11" s="776">
        <v>27</v>
      </c>
      <c r="CI11" s="777"/>
      <c r="CJ11" s="777"/>
      <c r="CK11" s="777"/>
      <c r="CL11" s="778"/>
      <c r="CM11" s="776">
        <v>45</v>
      </c>
      <c r="CN11" s="777"/>
      <c r="CO11" s="777"/>
      <c r="CP11" s="777"/>
      <c r="CQ11" s="778"/>
      <c r="CR11" s="776">
        <v>25</v>
      </c>
      <c r="CS11" s="777"/>
      <c r="CT11" s="777"/>
      <c r="CU11" s="777"/>
      <c r="CV11" s="778"/>
      <c r="CW11" s="776">
        <v>80</v>
      </c>
      <c r="CX11" s="777"/>
      <c r="CY11" s="777"/>
      <c r="CZ11" s="777"/>
      <c r="DA11" s="778"/>
      <c r="DB11" s="776">
        <v>110</v>
      </c>
      <c r="DC11" s="777"/>
      <c r="DD11" s="777"/>
      <c r="DE11" s="777"/>
      <c r="DF11" s="778"/>
      <c r="DG11" s="776" t="s">
        <v>561</v>
      </c>
      <c r="DH11" s="777"/>
      <c r="DI11" s="777"/>
      <c r="DJ11" s="777"/>
      <c r="DK11" s="778"/>
      <c r="DL11" s="776" t="s">
        <v>561</v>
      </c>
      <c r="DM11" s="777"/>
      <c r="DN11" s="777"/>
      <c r="DO11" s="777"/>
      <c r="DP11" s="778"/>
      <c r="DQ11" s="776" t="s">
        <v>561</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581</v>
      </c>
      <c r="BT12" s="774"/>
      <c r="BU12" s="774"/>
      <c r="BV12" s="774"/>
      <c r="BW12" s="774"/>
      <c r="BX12" s="774"/>
      <c r="BY12" s="774"/>
      <c r="BZ12" s="774"/>
      <c r="CA12" s="774"/>
      <c r="CB12" s="774"/>
      <c r="CC12" s="774"/>
      <c r="CD12" s="774"/>
      <c r="CE12" s="774"/>
      <c r="CF12" s="774"/>
      <c r="CG12" s="775"/>
      <c r="CH12" s="776">
        <v>-1</v>
      </c>
      <c r="CI12" s="777"/>
      <c r="CJ12" s="777"/>
      <c r="CK12" s="777"/>
      <c r="CL12" s="778"/>
      <c r="CM12" s="776">
        <v>9</v>
      </c>
      <c r="CN12" s="777"/>
      <c r="CO12" s="777"/>
      <c r="CP12" s="777"/>
      <c r="CQ12" s="778"/>
      <c r="CR12" s="776">
        <v>5</v>
      </c>
      <c r="CS12" s="777"/>
      <c r="CT12" s="777"/>
      <c r="CU12" s="777"/>
      <c r="CV12" s="778"/>
      <c r="CW12" s="776" t="s">
        <v>561</v>
      </c>
      <c r="CX12" s="777"/>
      <c r="CY12" s="777"/>
      <c r="CZ12" s="777"/>
      <c r="DA12" s="778"/>
      <c r="DB12" s="776" t="s">
        <v>561</v>
      </c>
      <c r="DC12" s="777"/>
      <c r="DD12" s="777"/>
      <c r="DE12" s="777"/>
      <c r="DF12" s="778"/>
      <c r="DG12" s="776" t="s">
        <v>561</v>
      </c>
      <c r="DH12" s="777"/>
      <c r="DI12" s="777"/>
      <c r="DJ12" s="777"/>
      <c r="DK12" s="778"/>
      <c r="DL12" s="776" t="s">
        <v>561</v>
      </c>
      <c r="DM12" s="777"/>
      <c r="DN12" s="777"/>
      <c r="DO12" s="777"/>
      <c r="DP12" s="778"/>
      <c r="DQ12" s="776" t="s">
        <v>561</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143691</v>
      </c>
      <c r="R23" s="793"/>
      <c r="S23" s="793"/>
      <c r="T23" s="793"/>
      <c r="U23" s="793"/>
      <c r="V23" s="793">
        <v>138886</v>
      </c>
      <c r="W23" s="793"/>
      <c r="X23" s="793"/>
      <c r="Y23" s="793"/>
      <c r="Z23" s="793"/>
      <c r="AA23" s="793">
        <v>4806</v>
      </c>
      <c r="AB23" s="793"/>
      <c r="AC23" s="793"/>
      <c r="AD23" s="793"/>
      <c r="AE23" s="794"/>
      <c r="AF23" s="795">
        <v>2518</v>
      </c>
      <c r="AG23" s="793"/>
      <c r="AH23" s="793"/>
      <c r="AI23" s="793"/>
      <c r="AJ23" s="796"/>
      <c r="AK23" s="797"/>
      <c r="AL23" s="798"/>
      <c r="AM23" s="798"/>
      <c r="AN23" s="798"/>
      <c r="AO23" s="798"/>
      <c r="AP23" s="793">
        <v>34731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26030</v>
      </c>
      <c r="R28" s="823"/>
      <c r="S28" s="823"/>
      <c r="T28" s="823"/>
      <c r="U28" s="823"/>
      <c r="V28" s="823">
        <v>25566</v>
      </c>
      <c r="W28" s="823"/>
      <c r="X28" s="823"/>
      <c r="Y28" s="823"/>
      <c r="Z28" s="823"/>
      <c r="AA28" s="823">
        <v>464</v>
      </c>
      <c r="AB28" s="823"/>
      <c r="AC28" s="823"/>
      <c r="AD28" s="823"/>
      <c r="AE28" s="824"/>
      <c r="AF28" s="825">
        <v>464</v>
      </c>
      <c r="AG28" s="823"/>
      <c r="AH28" s="823"/>
      <c r="AI28" s="823"/>
      <c r="AJ28" s="826"/>
      <c r="AK28" s="827">
        <v>1982</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24046</v>
      </c>
      <c r="R29" s="784"/>
      <c r="S29" s="784"/>
      <c r="T29" s="784"/>
      <c r="U29" s="784"/>
      <c r="V29" s="784">
        <v>23511</v>
      </c>
      <c r="W29" s="784"/>
      <c r="X29" s="784"/>
      <c r="Y29" s="784"/>
      <c r="Z29" s="784"/>
      <c r="AA29" s="784">
        <v>535</v>
      </c>
      <c r="AB29" s="784"/>
      <c r="AC29" s="784"/>
      <c r="AD29" s="784"/>
      <c r="AE29" s="785"/>
      <c r="AF29" s="786">
        <v>535</v>
      </c>
      <c r="AG29" s="787"/>
      <c r="AH29" s="787"/>
      <c r="AI29" s="787"/>
      <c r="AJ29" s="788"/>
      <c r="AK29" s="834">
        <v>4028</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8375</v>
      </c>
      <c r="R30" s="784"/>
      <c r="S30" s="784"/>
      <c r="T30" s="784"/>
      <c r="U30" s="784"/>
      <c r="V30" s="784">
        <v>8340</v>
      </c>
      <c r="W30" s="784"/>
      <c r="X30" s="784"/>
      <c r="Y30" s="784"/>
      <c r="Z30" s="784"/>
      <c r="AA30" s="784">
        <v>35</v>
      </c>
      <c r="AB30" s="784"/>
      <c r="AC30" s="784"/>
      <c r="AD30" s="784"/>
      <c r="AE30" s="785"/>
      <c r="AF30" s="786">
        <v>35</v>
      </c>
      <c r="AG30" s="787"/>
      <c r="AH30" s="787"/>
      <c r="AI30" s="787"/>
      <c r="AJ30" s="788"/>
      <c r="AK30" s="834">
        <v>3867</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32755</v>
      </c>
      <c r="R31" s="784"/>
      <c r="S31" s="784"/>
      <c r="T31" s="784"/>
      <c r="U31" s="784"/>
      <c r="V31" s="784">
        <v>31020</v>
      </c>
      <c r="W31" s="784"/>
      <c r="X31" s="784"/>
      <c r="Y31" s="784"/>
      <c r="Z31" s="784"/>
      <c r="AA31" s="784">
        <v>1735</v>
      </c>
      <c r="AB31" s="784"/>
      <c r="AC31" s="784"/>
      <c r="AD31" s="784"/>
      <c r="AE31" s="785"/>
      <c r="AF31" s="786">
        <v>1735</v>
      </c>
      <c r="AG31" s="787"/>
      <c r="AH31" s="787"/>
      <c r="AI31" s="787"/>
      <c r="AJ31" s="788"/>
      <c r="AK31" s="834" t="s">
        <v>561</v>
      </c>
      <c r="AL31" s="830"/>
      <c r="AM31" s="830"/>
      <c r="AN31" s="830"/>
      <c r="AO31" s="830"/>
      <c r="AP31" s="830" t="s">
        <v>561</v>
      </c>
      <c r="AQ31" s="830"/>
      <c r="AR31" s="830"/>
      <c r="AS31" s="830"/>
      <c r="AT31" s="830"/>
      <c r="AU31" s="830" t="s">
        <v>561</v>
      </c>
      <c r="AV31" s="830"/>
      <c r="AW31" s="830"/>
      <c r="AX31" s="830"/>
      <c r="AY31" s="830"/>
      <c r="AZ31" s="831" t="s">
        <v>561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7218</v>
      </c>
      <c r="R32" s="784"/>
      <c r="S32" s="784"/>
      <c r="T32" s="784"/>
      <c r="U32" s="784"/>
      <c r="V32" s="784">
        <v>6580</v>
      </c>
      <c r="W32" s="784"/>
      <c r="X32" s="784"/>
      <c r="Y32" s="784"/>
      <c r="Z32" s="784"/>
      <c r="AA32" s="784">
        <v>637</v>
      </c>
      <c r="AB32" s="784"/>
      <c r="AC32" s="784"/>
      <c r="AD32" s="784"/>
      <c r="AE32" s="785"/>
      <c r="AF32" s="786">
        <v>2434</v>
      </c>
      <c r="AG32" s="787"/>
      <c r="AH32" s="787"/>
      <c r="AI32" s="787"/>
      <c r="AJ32" s="788"/>
      <c r="AK32" s="834">
        <v>86</v>
      </c>
      <c r="AL32" s="830"/>
      <c r="AM32" s="830"/>
      <c r="AN32" s="830"/>
      <c r="AO32" s="830"/>
      <c r="AP32" s="830">
        <v>11767</v>
      </c>
      <c r="AQ32" s="830"/>
      <c r="AR32" s="830"/>
      <c r="AS32" s="830"/>
      <c r="AT32" s="830"/>
      <c r="AU32" s="830">
        <v>47</v>
      </c>
      <c r="AV32" s="830"/>
      <c r="AW32" s="830"/>
      <c r="AX32" s="830"/>
      <c r="AY32" s="830"/>
      <c r="AZ32" s="831"/>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14998</v>
      </c>
      <c r="R33" s="784"/>
      <c r="S33" s="784"/>
      <c r="T33" s="784"/>
      <c r="U33" s="784"/>
      <c r="V33" s="784">
        <v>13999</v>
      </c>
      <c r="W33" s="784"/>
      <c r="X33" s="784"/>
      <c r="Y33" s="784"/>
      <c r="Z33" s="784"/>
      <c r="AA33" s="784">
        <v>1000</v>
      </c>
      <c r="AB33" s="784"/>
      <c r="AC33" s="784"/>
      <c r="AD33" s="784"/>
      <c r="AE33" s="785"/>
      <c r="AF33" s="786">
        <v>3922</v>
      </c>
      <c r="AG33" s="787"/>
      <c r="AH33" s="787"/>
      <c r="AI33" s="787"/>
      <c r="AJ33" s="788"/>
      <c r="AK33" s="834">
        <v>5915</v>
      </c>
      <c r="AL33" s="830"/>
      <c r="AM33" s="830"/>
      <c r="AN33" s="830"/>
      <c r="AO33" s="830"/>
      <c r="AP33" s="830">
        <v>71447</v>
      </c>
      <c r="AQ33" s="830"/>
      <c r="AR33" s="830"/>
      <c r="AS33" s="830"/>
      <c r="AT33" s="830"/>
      <c r="AU33" s="830">
        <v>43726</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24063</v>
      </c>
      <c r="R34" s="784"/>
      <c r="S34" s="784"/>
      <c r="T34" s="784"/>
      <c r="U34" s="784"/>
      <c r="V34" s="784">
        <v>26434</v>
      </c>
      <c r="W34" s="784"/>
      <c r="X34" s="784"/>
      <c r="Y34" s="784"/>
      <c r="Z34" s="784"/>
      <c r="AA34" s="784">
        <v>-2372</v>
      </c>
      <c r="AB34" s="784"/>
      <c r="AC34" s="784"/>
      <c r="AD34" s="784"/>
      <c r="AE34" s="785"/>
      <c r="AF34" s="786">
        <v>8084</v>
      </c>
      <c r="AG34" s="787"/>
      <c r="AH34" s="787"/>
      <c r="AI34" s="787"/>
      <c r="AJ34" s="788"/>
      <c r="AK34" s="834">
        <v>1617</v>
      </c>
      <c r="AL34" s="830"/>
      <c r="AM34" s="830"/>
      <c r="AN34" s="830"/>
      <c r="AO34" s="830"/>
      <c r="AP34" s="830">
        <v>11860</v>
      </c>
      <c r="AQ34" s="830"/>
      <c r="AR34" s="830"/>
      <c r="AS34" s="830"/>
      <c r="AT34" s="830"/>
      <c r="AU34" s="830">
        <v>6061</v>
      </c>
      <c r="AV34" s="830"/>
      <c r="AW34" s="830"/>
      <c r="AX34" s="830"/>
      <c r="AY34" s="830"/>
      <c r="AZ34" s="831"/>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485</v>
      </c>
      <c r="R35" s="784"/>
      <c r="S35" s="784"/>
      <c r="T35" s="784"/>
      <c r="U35" s="784"/>
      <c r="V35" s="784">
        <v>429</v>
      </c>
      <c r="W35" s="784"/>
      <c r="X35" s="784"/>
      <c r="Y35" s="784"/>
      <c r="Z35" s="784"/>
      <c r="AA35" s="784">
        <v>57</v>
      </c>
      <c r="AB35" s="784"/>
      <c r="AC35" s="784"/>
      <c r="AD35" s="784"/>
      <c r="AE35" s="785"/>
      <c r="AF35" s="786">
        <v>126</v>
      </c>
      <c r="AG35" s="787"/>
      <c r="AH35" s="787"/>
      <c r="AI35" s="787"/>
      <c r="AJ35" s="788"/>
      <c r="AK35" s="834">
        <v>305</v>
      </c>
      <c r="AL35" s="830"/>
      <c r="AM35" s="830"/>
      <c r="AN35" s="830"/>
      <c r="AO35" s="830"/>
      <c r="AP35" s="830">
        <v>1097</v>
      </c>
      <c r="AQ35" s="830"/>
      <c r="AR35" s="830"/>
      <c r="AS35" s="830"/>
      <c r="AT35" s="830"/>
      <c r="AU35" s="830">
        <v>1009</v>
      </c>
      <c r="AV35" s="830"/>
      <c r="AW35" s="830"/>
      <c r="AX35" s="830"/>
      <c r="AY35" s="830"/>
      <c r="AZ35" s="831"/>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399</v>
      </c>
      <c r="C36" s="781"/>
      <c r="D36" s="781"/>
      <c r="E36" s="781"/>
      <c r="F36" s="781"/>
      <c r="G36" s="781"/>
      <c r="H36" s="781"/>
      <c r="I36" s="781"/>
      <c r="J36" s="781"/>
      <c r="K36" s="781"/>
      <c r="L36" s="781"/>
      <c r="M36" s="781"/>
      <c r="N36" s="781"/>
      <c r="O36" s="781"/>
      <c r="P36" s="782"/>
      <c r="Q36" s="783">
        <v>795</v>
      </c>
      <c r="R36" s="784"/>
      <c r="S36" s="784"/>
      <c r="T36" s="784"/>
      <c r="U36" s="784"/>
      <c r="V36" s="784">
        <v>789</v>
      </c>
      <c r="W36" s="784"/>
      <c r="X36" s="784"/>
      <c r="Y36" s="784"/>
      <c r="Z36" s="784"/>
      <c r="AA36" s="784">
        <v>7</v>
      </c>
      <c r="AB36" s="784"/>
      <c r="AC36" s="784"/>
      <c r="AD36" s="784"/>
      <c r="AE36" s="785"/>
      <c r="AF36" s="786">
        <v>7</v>
      </c>
      <c r="AG36" s="787"/>
      <c r="AH36" s="787"/>
      <c r="AI36" s="787"/>
      <c r="AJ36" s="788"/>
      <c r="AK36" s="834">
        <v>541</v>
      </c>
      <c r="AL36" s="830"/>
      <c r="AM36" s="830"/>
      <c r="AN36" s="830"/>
      <c r="AO36" s="830"/>
      <c r="AP36" s="830">
        <v>628</v>
      </c>
      <c r="AQ36" s="830"/>
      <c r="AR36" s="830"/>
      <c r="AS36" s="830"/>
      <c r="AT36" s="830"/>
      <c r="AU36" s="830">
        <v>515</v>
      </c>
      <c r="AV36" s="830"/>
      <c r="AW36" s="830"/>
      <c r="AX36" s="830"/>
      <c r="AY36" s="830"/>
      <c r="AZ36" s="831"/>
      <c r="BA36" s="831"/>
      <c r="BB36" s="831"/>
      <c r="BC36" s="831"/>
      <c r="BD36" s="831"/>
      <c r="BE36" s="832" t="s">
        <v>400</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17343</v>
      </c>
      <c r="AG63" s="844"/>
      <c r="AH63" s="844"/>
      <c r="AI63" s="844"/>
      <c r="AJ63" s="845"/>
      <c r="AK63" s="846"/>
      <c r="AL63" s="841"/>
      <c r="AM63" s="841"/>
      <c r="AN63" s="841"/>
      <c r="AO63" s="841"/>
      <c r="AP63" s="844">
        <v>96799</v>
      </c>
      <c r="AQ63" s="844"/>
      <c r="AR63" s="844"/>
      <c r="AS63" s="844"/>
      <c r="AT63" s="844"/>
      <c r="AU63" s="844">
        <v>51357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562</v>
      </c>
      <c r="C68" s="870"/>
      <c r="D68" s="870"/>
      <c r="E68" s="870"/>
      <c r="F68" s="870"/>
      <c r="G68" s="870"/>
      <c r="H68" s="870"/>
      <c r="I68" s="870"/>
      <c r="J68" s="870"/>
      <c r="K68" s="870"/>
      <c r="L68" s="870"/>
      <c r="M68" s="870"/>
      <c r="N68" s="870"/>
      <c r="O68" s="870"/>
      <c r="P68" s="871"/>
      <c r="Q68" s="872">
        <v>7872</v>
      </c>
      <c r="R68" s="866"/>
      <c r="S68" s="866"/>
      <c r="T68" s="866"/>
      <c r="U68" s="866"/>
      <c r="V68" s="866">
        <v>7576</v>
      </c>
      <c r="W68" s="866"/>
      <c r="X68" s="866"/>
      <c r="Y68" s="866"/>
      <c r="Z68" s="866"/>
      <c r="AA68" s="866">
        <v>296</v>
      </c>
      <c r="AB68" s="866"/>
      <c r="AC68" s="866"/>
      <c r="AD68" s="866"/>
      <c r="AE68" s="866"/>
      <c r="AF68" s="866">
        <v>16</v>
      </c>
      <c r="AG68" s="866"/>
      <c r="AH68" s="866"/>
      <c r="AI68" s="866"/>
      <c r="AJ68" s="866"/>
      <c r="AK68" s="866">
        <v>44</v>
      </c>
      <c r="AL68" s="866"/>
      <c r="AM68" s="866"/>
      <c r="AN68" s="866"/>
      <c r="AO68" s="866"/>
      <c r="AP68" s="866">
        <v>25589</v>
      </c>
      <c r="AQ68" s="866"/>
      <c r="AR68" s="866"/>
      <c r="AS68" s="866"/>
      <c r="AT68" s="866"/>
      <c r="AU68" s="866">
        <v>9263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563</v>
      </c>
      <c r="C69" s="874"/>
      <c r="D69" s="874"/>
      <c r="E69" s="874"/>
      <c r="F69" s="874"/>
      <c r="G69" s="874"/>
      <c r="H69" s="874"/>
      <c r="I69" s="874"/>
      <c r="J69" s="874"/>
      <c r="K69" s="874"/>
      <c r="L69" s="874"/>
      <c r="M69" s="874"/>
      <c r="N69" s="874"/>
      <c r="O69" s="874"/>
      <c r="P69" s="875"/>
      <c r="Q69" s="876">
        <v>3816</v>
      </c>
      <c r="R69" s="830"/>
      <c r="S69" s="830"/>
      <c r="T69" s="830"/>
      <c r="U69" s="830"/>
      <c r="V69" s="830">
        <v>3668</v>
      </c>
      <c r="W69" s="830"/>
      <c r="X69" s="830"/>
      <c r="Y69" s="830"/>
      <c r="Z69" s="830"/>
      <c r="AA69" s="830">
        <v>148</v>
      </c>
      <c r="AB69" s="830"/>
      <c r="AC69" s="830"/>
      <c r="AD69" s="830"/>
      <c r="AE69" s="830"/>
      <c r="AF69" s="830">
        <v>5</v>
      </c>
      <c r="AG69" s="830"/>
      <c r="AH69" s="830"/>
      <c r="AI69" s="830"/>
      <c r="AJ69" s="830"/>
      <c r="AK69" s="830" t="s">
        <v>561</v>
      </c>
      <c r="AL69" s="830"/>
      <c r="AM69" s="830"/>
      <c r="AN69" s="830"/>
      <c r="AO69" s="830"/>
      <c r="AP69" s="830">
        <v>13889</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564</v>
      </c>
      <c r="C70" s="874"/>
      <c r="D70" s="874"/>
      <c r="E70" s="874"/>
      <c r="F70" s="874"/>
      <c r="G70" s="874"/>
      <c r="H70" s="874"/>
      <c r="I70" s="874"/>
      <c r="J70" s="874"/>
      <c r="K70" s="874"/>
      <c r="L70" s="874"/>
      <c r="M70" s="874"/>
      <c r="N70" s="874"/>
      <c r="O70" s="874"/>
      <c r="P70" s="875"/>
      <c r="Q70" s="876">
        <v>370</v>
      </c>
      <c r="R70" s="830"/>
      <c r="S70" s="830"/>
      <c r="T70" s="830"/>
      <c r="U70" s="830"/>
      <c r="V70" s="830">
        <v>361</v>
      </c>
      <c r="W70" s="830"/>
      <c r="X70" s="830"/>
      <c r="Y70" s="830"/>
      <c r="Z70" s="830"/>
      <c r="AA70" s="830">
        <v>10</v>
      </c>
      <c r="AB70" s="830"/>
      <c r="AC70" s="830"/>
      <c r="AD70" s="830"/>
      <c r="AE70" s="830"/>
      <c r="AF70" s="830">
        <v>10</v>
      </c>
      <c r="AG70" s="830"/>
      <c r="AH70" s="830"/>
      <c r="AI70" s="830"/>
      <c r="AJ70" s="830"/>
      <c r="AK70" s="830" t="s">
        <v>561</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565</v>
      </c>
      <c r="C71" s="874"/>
      <c r="D71" s="874"/>
      <c r="E71" s="874"/>
      <c r="F71" s="874"/>
      <c r="G71" s="874"/>
      <c r="H71" s="874"/>
      <c r="I71" s="874"/>
      <c r="J71" s="874"/>
      <c r="K71" s="874"/>
      <c r="L71" s="874"/>
      <c r="M71" s="874"/>
      <c r="N71" s="874"/>
      <c r="O71" s="874"/>
      <c r="P71" s="875"/>
      <c r="Q71" s="876">
        <v>313</v>
      </c>
      <c r="R71" s="830"/>
      <c r="S71" s="830"/>
      <c r="T71" s="830"/>
      <c r="U71" s="830"/>
      <c r="V71" s="830">
        <v>303</v>
      </c>
      <c r="W71" s="830"/>
      <c r="X71" s="830"/>
      <c r="Y71" s="830"/>
      <c r="Z71" s="830"/>
      <c r="AA71" s="830">
        <v>10</v>
      </c>
      <c r="AB71" s="830"/>
      <c r="AC71" s="830"/>
      <c r="AD71" s="830"/>
      <c r="AE71" s="830"/>
      <c r="AF71" s="830">
        <v>10</v>
      </c>
      <c r="AG71" s="830"/>
      <c r="AH71" s="830"/>
      <c r="AI71" s="830"/>
      <c r="AJ71" s="830"/>
      <c r="AK71" s="830">
        <v>82</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566</v>
      </c>
      <c r="C72" s="874"/>
      <c r="D72" s="874"/>
      <c r="E72" s="874"/>
      <c r="F72" s="874"/>
      <c r="G72" s="874"/>
      <c r="H72" s="874"/>
      <c r="I72" s="874"/>
      <c r="J72" s="874"/>
      <c r="K72" s="874"/>
      <c r="L72" s="874"/>
      <c r="M72" s="874"/>
      <c r="N72" s="874"/>
      <c r="O72" s="874"/>
      <c r="P72" s="875"/>
      <c r="Q72" s="876">
        <v>6749</v>
      </c>
      <c r="R72" s="830"/>
      <c r="S72" s="830"/>
      <c r="T72" s="830"/>
      <c r="U72" s="830"/>
      <c r="V72" s="830">
        <v>5729</v>
      </c>
      <c r="W72" s="830"/>
      <c r="X72" s="830"/>
      <c r="Y72" s="830"/>
      <c r="Z72" s="830"/>
      <c r="AA72" s="830">
        <v>1019</v>
      </c>
      <c r="AB72" s="830"/>
      <c r="AC72" s="830"/>
      <c r="AD72" s="830"/>
      <c r="AE72" s="830"/>
      <c r="AF72" s="830">
        <v>1019</v>
      </c>
      <c r="AG72" s="830"/>
      <c r="AH72" s="830"/>
      <c r="AI72" s="830"/>
      <c r="AJ72" s="830"/>
      <c r="AK72" s="830">
        <v>17</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567</v>
      </c>
      <c r="C73" s="874"/>
      <c r="D73" s="874"/>
      <c r="E73" s="874"/>
      <c r="F73" s="874"/>
      <c r="G73" s="874"/>
      <c r="H73" s="874"/>
      <c r="I73" s="874"/>
      <c r="J73" s="874"/>
      <c r="K73" s="874"/>
      <c r="L73" s="874"/>
      <c r="M73" s="874"/>
      <c r="N73" s="874"/>
      <c r="O73" s="874"/>
      <c r="P73" s="875"/>
      <c r="Q73" s="876">
        <v>134</v>
      </c>
      <c r="R73" s="830"/>
      <c r="S73" s="830"/>
      <c r="T73" s="830"/>
      <c r="U73" s="830"/>
      <c r="V73" s="830">
        <v>120</v>
      </c>
      <c r="W73" s="830"/>
      <c r="X73" s="830"/>
      <c r="Y73" s="830"/>
      <c r="Z73" s="830"/>
      <c r="AA73" s="830">
        <v>14</v>
      </c>
      <c r="AB73" s="830"/>
      <c r="AC73" s="830"/>
      <c r="AD73" s="830"/>
      <c r="AE73" s="830"/>
      <c r="AF73" s="830">
        <v>14</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568</v>
      </c>
      <c r="C74" s="874"/>
      <c r="D74" s="874"/>
      <c r="E74" s="874"/>
      <c r="F74" s="874"/>
      <c r="G74" s="874"/>
      <c r="H74" s="874"/>
      <c r="I74" s="874"/>
      <c r="J74" s="874"/>
      <c r="K74" s="874"/>
      <c r="L74" s="874"/>
      <c r="M74" s="874"/>
      <c r="N74" s="874"/>
      <c r="O74" s="874"/>
      <c r="P74" s="875"/>
      <c r="Q74" s="876">
        <v>64</v>
      </c>
      <c r="R74" s="830"/>
      <c r="S74" s="830"/>
      <c r="T74" s="830"/>
      <c r="U74" s="830"/>
      <c r="V74" s="830">
        <v>62</v>
      </c>
      <c r="W74" s="830"/>
      <c r="X74" s="830"/>
      <c r="Y74" s="830"/>
      <c r="Z74" s="830"/>
      <c r="AA74" s="830">
        <v>2</v>
      </c>
      <c r="AB74" s="830"/>
      <c r="AC74" s="830"/>
      <c r="AD74" s="830"/>
      <c r="AE74" s="830"/>
      <c r="AF74" s="830">
        <v>2</v>
      </c>
      <c r="AG74" s="830"/>
      <c r="AH74" s="830"/>
      <c r="AI74" s="830"/>
      <c r="AJ74" s="830"/>
      <c r="AK74" s="830" t="s">
        <v>561</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569</v>
      </c>
      <c r="C75" s="874"/>
      <c r="D75" s="874"/>
      <c r="E75" s="874"/>
      <c r="F75" s="874"/>
      <c r="G75" s="874"/>
      <c r="H75" s="874"/>
      <c r="I75" s="874"/>
      <c r="J75" s="874"/>
      <c r="K75" s="874"/>
      <c r="L75" s="874"/>
      <c r="M75" s="874"/>
      <c r="N75" s="874"/>
      <c r="O75" s="874"/>
      <c r="P75" s="875"/>
      <c r="Q75" s="877">
        <v>7</v>
      </c>
      <c r="R75" s="878"/>
      <c r="S75" s="878"/>
      <c r="T75" s="878"/>
      <c r="U75" s="834"/>
      <c r="V75" s="879">
        <v>5</v>
      </c>
      <c r="W75" s="878"/>
      <c r="X75" s="878"/>
      <c r="Y75" s="878"/>
      <c r="Z75" s="834"/>
      <c r="AA75" s="879">
        <v>2</v>
      </c>
      <c r="AB75" s="878"/>
      <c r="AC75" s="878"/>
      <c r="AD75" s="878"/>
      <c r="AE75" s="834"/>
      <c r="AF75" s="879">
        <v>2</v>
      </c>
      <c r="AG75" s="878"/>
      <c r="AH75" s="878"/>
      <c r="AI75" s="878"/>
      <c r="AJ75" s="834"/>
      <c r="AK75" s="879" t="s">
        <v>561</v>
      </c>
      <c r="AL75" s="878"/>
      <c r="AM75" s="878"/>
      <c r="AN75" s="878"/>
      <c r="AO75" s="834"/>
      <c r="AP75" s="879" t="s">
        <v>561</v>
      </c>
      <c r="AQ75" s="878"/>
      <c r="AR75" s="878"/>
      <c r="AS75" s="878"/>
      <c r="AT75" s="834"/>
      <c r="AU75" s="830" t="s">
        <v>561</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570</v>
      </c>
      <c r="C76" s="874"/>
      <c r="D76" s="874"/>
      <c r="E76" s="874"/>
      <c r="F76" s="874"/>
      <c r="G76" s="874"/>
      <c r="H76" s="874"/>
      <c r="I76" s="874"/>
      <c r="J76" s="874"/>
      <c r="K76" s="874"/>
      <c r="L76" s="874"/>
      <c r="M76" s="874"/>
      <c r="N76" s="874"/>
      <c r="O76" s="874"/>
      <c r="P76" s="875"/>
      <c r="Q76" s="877">
        <v>223</v>
      </c>
      <c r="R76" s="878"/>
      <c r="S76" s="878"/>
      <c r="T76" s="878"/>
      <c r="U76" s="834"/>
      <c r="V76" s="879">
        <v>213</v>
      </c>
      <c r="W76" s="878"/>
      <c r="X76" s="878"/>
      <c r="Y76" s="878"/>
      <c r="Z76" s="834"/>
      <c r="AA76" s="879">
        <v>10</v>
      </c>
      <c r="AB76" s="878"/>
      <c r="AC76" s="878"/>
      <c r="AD76" s="878"/>
      <c r="AE76" s="834"/>
      <c r="AF76" s="879">
        <v>10</v>
      </c>
      <c r="AG76" s="878"/>
      <c r="AH76" s="878"/>
      <c r="AI76" s="878"/>
      <c r="AJ76" s="834"/>
      <c r="AK76" s="879" t="s">
        <v>561</v>
      </c>
      <c r="AL76" s="878"/>
      <c r="AM76" s="878"/>
      <c r="AN76" s="878"/>
      <c r="AO76" s="834"/>
      <c r="AP76" s="879" t="s">
        <v>561</v>
      </c>
      <c r="AQ76" s="878"/>
      <c r="AR76" s="878"/>
      <c r="AS76" s="878"/>
      <c r="AT76" s="834"/>
      <c r="AU76" s="830" t="s">
        <v>561</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571</v>
      </c>
      <c r="C77" s="874"/>
      <c r="D77" s="874"/>
      <c r="E77" s="874"/>
      <c r="F77" s="874"/>
      <c r="G77" s="874"/>
      <c r="H77" s="874"/>
      <c r="I77" s="874"/>
      <c r="J77" s="874"/>
      <c r="K77" s="874"/>
      <c r="L77" s="874"/>
      <c r="M77" s="874"/>
      <c r="N77" s="874"/>
      <c r="O77" s="874"/>
      <c r="P77" s="875"/>
      <c r="Q77" s="877">
        <v>5</v>
      </c>
      <c r="R77" s="878"/>
      <c r="S77" s="878"/>
      <c r="T77" s="878"/>
      <c r="U77" s="834"/>
      <c r="V77" s="879">
        <v>2</v>
      </c>
      <c r="W77" s="878"/>
      <c r="X77" s="878"/>
      <c r="Y77" s="878"/>
      <c r="Z77" s="834"/>
      <c r="AA77" s="879">
        <v>2</v>
      </c>
      <c r="AB77" s="878"/>
      <c r="AC77" s="878"/>
      <c r="AD77" s="878"/>
      <c r="AE77" s="834"/>
      <c r="AF77" s="879">
        <v>2</v>
      </c>
      <c r="AG77" s="878"/>
      <c r="AH77" s="878"/>
      <c r="AI77" s="878"/>
      <c r="AJ77" s="834"/>
      <c r="AK77" s="879">
        <v>0</v>
      </c>
      <c r="AL77" s="878"/>
      <c r="AM77" s="878"/>
      <c r="AN77" s="878"/>
      <c r="AO77" s="834"/>
      <c r="AP77" s="879" t="s">
        <v>561</v>
      </c>
      <c r="AQ77" s="878"/>
      <c r="AR77" s="878"/>
      <c r="AS77" s="878"/>
      <c r="AT77" s="834"/>
      <c r="AU77" s="830" t="s">
        <v>561</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572</v>
      </c>
      <c r="C78" s="874"/>
      <c r="D78" s="874"/>
      <c r="E78" s="874"/>
      <c r="F78" s="874"/>
      <c r="G78" s="874"/>
      <c r="H78" s="874"/>
      <c r="I78" s="874"/>
      <c r="J78" s="874"/>
      <c r="K78" s="874"/>
      <c r="L78" s="874"/>
      <c r="M78" s="874"/>
      <c r="N78" s="874"/>
      <c r="O78" s="874"/>
      <c r="P78" s="875"/>
      <c r="Q78" s="876">
        <v>258</v>
      </c>
      <c r="R78" s="830"/>
      <c r="S78" s="830"/>
      <c r="T78" s="830"/>
      <c r="U78" s="830"/>
      <c r="V78" s="830">
        <v>174</v>
      </c>
      <c r="W78" s="830"/>
      <c r="X78" s="830"/>
      <c r="Y78" s="830"/>
      <c r="Z78" s="830"/>
      <c r="AA78" s="830">
        <v>84</v>
      </c>
      <c r="AB78" s="830"/>
      <c r="AC78" s="830"/>
      <c r="AD78" s="830"/>
      <c r="AE78" s="830"/>
      <c r="AF78" s="830">
        <v>84</v>
      </c>
      <c r="AG78" s="830"/>
      <c r="AH78" s="830"/>
      <c r="AI78" s="830"/>
      <c r="AJ78" s="830"/>
      <c r="AK78" s="830" t="s">
        <v>561</v>
      </c>
      <c r="AL78" s="830"/>
      <c r="AM78" s="830"/>
      <c r="AN78" s="830"/>
      <c r="AO78" s="830"/>
      <c r="AP78" s="830" t="s">
        <v>561</v>
      </c>
      <c r="AQ78" s="830"/>
      <c r="AR78" s="830"/>
      <c r="AS78" s="830"/>
      <c r="AT78" s="830"/>
      <c r="AU78" s="830" t="s">
        <v>561</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573</v>
      </c>
      <c r="C79" s="874"/>
      <c r="D79" s="874"/>
      <c r="E79" s="874"/>
      <c r="F79" s="874"/>
      <c r="G79" s="874"/>
      <c r="H79" s="874"/>
      <c r="I79" s="874"/>
      <c r="J79" s="874"/>
      <c r="K79" s="874"/>
      <c r="L79" s="874"/>
      <c r="M79" s="874"/>
      <c r="N79" s="874"/>
      <c r="O79" s="874"/>
      <c r="P79" s="875"/>
      <c r="Q79" s="876">
        <v>46</v>
      </c>
      <c r="R79" s="830"/>
      <c r="S79" s="830"/>
      <c r="T79" s="830"/>
      <c r="U79" s="830"/>
      <c r="V79" s="830">
        <v>25</v>
      </c>
      <c r="W79" s="830"/>
      <c r="X79" s="830"/>
      <c r="Y79" s="830"/>
      <c r="Z79" s="830"/>
      <c r="AA79" s="830">
        <v>22</v>
      </c>
      <c r="AB79" s="830"/>
      <c r="AC79" s="830"/>
      <c r="AD79" s="830"/>
      <c r="AE79" s="830"/>
      <c r="AF79" s="830">
        <v>22</v>
      </c>
      <c r="AG79" s="830"/>
      <c r="AH79" s="830"/>
      <c r="AI79" s="830"/>
      <c r="AJ79" s="830"/>
      <c r="AK79" s="830" t="s">
        <v>561</v>
      </c>
      <c r="AL79" s="830"/>
      <c r="AM79" s="830"/>
      <c r="AN79" s="830"/>
      <c r="AO79" s="830"/>
      <c r="AP79" s="830" t="s">
        <v>561</v>
      </c>
      <c r="AQ79" s="830"/>
      <c r="AR79" s="830"/>
      <c r="AS79" s="830"/>
      <c r="AT79" s="830"/>
      <c r="AU79" s="830" t="s">
        <v>561</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574</v>
      </c>
      <c r="C80" s="874"/>
      <c r="D80" s="874"/>
      <c r="E80" s="874"/>
      <c r="F80" s="874"/>
      <c r="G80" s="874"/>
      <c r="H80" s="874"/>
      <c r="I80" s="874"/>
      <c r="J80" s="874"/>
      <c r="K80" s="874"/>
      <c r="L80" s="874"/>
      <c r="M80" s="874"/>
      <c r="N80" s="874"/>
      <c r="O80" s="874"/>
      <c r="P80" s="875"/>
      <c r="Q80" s="876">
        <v>247</v>
      </c>
      <c r="R80" s="830"/>
      <c r="S80" s="830"/>
      <c r="T80" s="830"/>
      <c r="U80" s="830"/>
      <c r="V80" s="830">
        <v>243</v>
      </c>
      <c r="W80" s="830"/>
      <c r="X80" s="830"/>
      <c r="Y80" s="830"/>
      <c r="Z80" s="830"/>
      <c r="AA80" s="830">
        <v>4</v>
      </c>
      <c r="AB80" s="830"/>
      <c r="AC80" s="830"/>
      <c r="AD80" s="830"/>
      <c r="AE80" s="830"/>
      <c r="AF80" s="830">
        <v>4</v>
      </c>
      <c r="AG80" s="830"/>
      <c r="AH80" s="830"/>
      <c r="AI80" s="830"/>
      <c r="AJ80" s="830"/>
      <c r="AK80" s="830">
        <v>12</v>
      </c>
      <c r="AL80" s="830"/>
      <c r="AM80" s="830"/>
      <c r="AN80" s="830"/>
      <c r="AO80" s="830"/>
      <c r="AP80" s="830" t="s">
        <v>561</v>
      </c>
      <c r="AQ80" s="830"/>
      <c r="AR80" s="830"/>
      <c r="AS80" s="830"/>
      <c r="AT80" s="830"/>
      <c r="AU80" s="830" t="s">
        <v>561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575</v>
      </c>
      <c r="C81" s="874"/>
      <c r="D81" s="874"/>
      <c r="E81" s="874"/>
      <c r="F81" s="874"/>
      <c r="G81" s="874"/>
      <c r="H81" s="874"/>
      <c r="I81" s="874"/>
      <c r="J81" s="874"/>
      <c r="K81" s="874"/>
      <c r="L81" s="874"/>
      <c r="M81" s="874"/>
      <c r="N81" s="874"/>
      <c r="O81" s="874"/>
      <c r="P81" s="875"/>
      <c r="Q81" s="876">
        <v>261956</v>
      </c>
      <c r="R81" s="830"/>
      <c r="S81" s="830"/>
      <c r="T81" s="830"/>
      <c r="U81" s="830"/>
      <c r="V81" s="830">
        <v>256155</v>
      </c>
      <c r="W81" s="830"/>
      <c r="X81" s="830"/>
      <c r="Y81" s="830"/>
      <c r="Z81" s="830"/>
      <c r="AA81" s="830">
        <v>5801</v>
      </c>
      <c r="AB81" s="830"/>
      <c r="AC81" s="830"/>
      <c r="AD81" s="830"/>
      <c r="AE81" s="830"/>
      <c r="AF81" s="830">
        <v>5801</v>
      </c>
      <c r="AG81" s="830"/>
      <c r="AH81" s="830"/>
      <c r="AI81" s="830"/>
      <c r="AJ81" s="830"/>
      <c r="AK81" s="830" t="s">
        <v>561</v>
      </c>
      <c r="AL81" s="830"/>
      <c r="AM81" s="830"/>
      <c r="AN81" s="830"/>
      <c r="AO81" s="830"/>
      <c r="AP81" s="830" t="s">
        <v>561</v>
      </c>
      <c r="AQ81" s="830"/>
      <c r="AR81" s="830"/>
      <c r="AS81" s="830"/>
      <c r="AT81" s="830"/>
      <c r="AU81" s="830" t="s">
        <v>561</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7001</v>
      </c>
      <c r="AG88" s="844"/>
      <c r="AH88" s="844"/>
      <c r="AI88" s="844"/>
      <c r="AJ88" s="844"/>
      <c r="AK88" s="841"/>
      <c r="AL88" s="841"/>
      <c r="AM88" s="841"/>
      <c r="AN88" s="841"/>
      <c r="AO88" s="841"/>
      <c r="AP88" s="844">
        <v>39478</v>
      </c>
      <c r="AQ88" s="844"/>
      <c r="AR88" s="844"/>
      <c r="AS88" s="844"/>
      <c r="AT88" s="844"/>
      <c r="AU88" s="844">
        <v>9263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286</v>
      </c>
      <c r="CS102" s="852"/>
      <c r="CT102" s="852"/>
      <c r="CU102" s="852"/>
      <c r="CV102" s="891"/>
      <c r="CW102" s="890">
        <v>212</v>
      </c>
      <c r="CX102" s="852"/>
      <c r="CY102" s="852"/>
      <c r="CZ102" s="852"/>
      <c r="DA102" s="891"/>
      <c r="DB102" s="890">
        <v>160</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6123109</v>
      </c>
      <c r="AB110" s="900"/>
      <c r="AC110" s="900"/>
      <c r="AD110" s="900"/>
      <c r="AE110" s="901"/>
      <c r="AF110" s="902">
        <v>5694457</v>
      </c>
      <c r="AG110" s="900"/>
      <c r="AH110" s="900"/>
      <c r="AI110" s="900"/>
      <c r="AJ110" s="901"/>
      <c r="AK110" s="902">
        <v>5034938</v>
      </c>
      <c r="AL110" s="900"/>
      <c r="AM110" s="900"/>
      <c r="AN110" s="900"/>
      <c r="AO110" s="901"/>
      <c r="AP110" s="903">
        <v>6.8</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39165348</v>
      </c>
      <c r="BR110" s="931"/>
      <c r="BS110" s="931"/>
      <c r="BT110" s="931"/>
      <c r="BU110" s="931"/>
      <c r="BV110" s="931">
        <v>35552157</v>
      </c>
      <c r="BW110" s="931"/>
      <c r="BX110" s="931"/>
      <c r="BY110" s="931"/>
      <c r="BZ110" s="931"/>
      <c r="CA110" s="931">
        <v>34730938</v>
      </c>
      <c r="CB110" s="931"/>
      <c r="CC110" s="931"/>
      <c r="CD110" s="931"/>
      <c r="CE110" s="931"/>
      <c r="CF110" s="944">
        <v>47.2</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10778600</v>
      </c>
      <c r="DH110" s="931"/>
      <c r="DI110" s="931"/>
      <c r="DJ110" s="931"/>
      <c r="DK110" s="931"/>
      <c r="DL110" s="931">
        <v>12931922</v>
      </c>
      <c r="DM110" s="931"/>
      <c r="DN110" s="931"/>
      <c r="DO110" s="931"/>
      <c r="DP110" s="931"/>
      <c r="DQ110" s="931">
        <v>10602123</v>
      </c>
      <c r="DR110" s="931"/>
      <c r="DS110" s="931"/>
      <c r="DT110" s="931"/>
      <c r="DU110" s="931"/>
      <c r="DV110" s="932">
        <v>14.4</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10807824</v>
      </c>
      <c r="BR111" s="926"/>
      <c r="BS111" s="926"/>
      <c r="BT111" s="926"/>
      <c r="BU111" s="926"/>
      <c r="BV111" s="926">
        <v>12945766</v>
      </c>
      <c r="BW111" s="926"/>
      <c r="BX111" s="926"/>
      <c r="BY111" s="926"/>
      <c r="BZ111" s="926"/>
      <c r="CA111" s="926">
        <v>10602123</v>
      </c>
      <c r="CB111" s="926"/>
      <c r="CC111" s="926"/>
      <c r="CD111" s="926"/>
      <c r="CE111" s="926"/>
      <c r="CF111" s="920">
        <v>14.4</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48669353</v>
      </c>
      <c r="BR112" s="926"/>
      <c r="BS112" s="926"/>
      <c r="BT112" s="926"/>
      <c r="BU112" s="926"/>
      <c r="BV112" s="926">
        <v>49853753</v>
      </c>
      <c r="BW112" s="926"/>
      <c r="BX112" s="926"/>
      <c r="BY112" s="926"/>
      <c r="BZ112" s="926"/>
      <c r="CA112" s="926">
        <v>51356715</v>
      </c>
      <c r="CB112" s="926"/>
      <c r="CC112" s="926"/>
      <c r="CD112" s="926"/>
      <c r="CE112" s="926"/>
      <c r="CF112" s="920">
        <v>69.8</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4335274</v>
      </c>
      <c r="AB113" s="938"/>
      <c r="AC113" s="938"/>
      <c r="AD113" s="938"/>
      <c r="AE113" s="939"/>
      <c r="AF113" s="940">
        <v>4820944</v>
      </c>
      <c r="AG113" s="938"/>
      <c r="AH113" s="938"/>
      <c r="AI113" s="938"/>
      <c r="AJ113" s="939"/>
      <c r="AK113" s="940">
        <v>4547214</v>
      </c>
      <c r="AL113" s="938"/>
      <c r="AM113" s="938"/>
      <c r="AN113" s="938"/>
      <c r="AO113" s="939"/>
      <c r="AP113" s="941">
        <v>6.2</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7781232</v>
      </c>
      <c r="BR113" s="926"/>
      <c r="BS113" s="926"/>
      <c r="BT113" s="926"/>
      <c r="BU113" s="926"/>
      <c r="BV113" s="926">
        <v>8594363</v>
      </c>
      <c r="BW113" s="926"/>
      <c r="BX113" s="926"/>
      <c r="BY113" s="926"/>
      <c r="BZ113" s="926"/>
      <c r="CA113" s="926">
        <v>9263037</v>
      </c>
      <c r="CB113" s="926"/>
      <c r="CC113" s="926"/>
      <c r="CD113" s="926"/>
      <c r="CE113" s="926"/>
      <c r="CF113" s="920">
        <v>12.6</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820545</v>
      </c>
      <c r="AB114" s="959"/>
      <c r="AC114" s="959"/>
      <c r="AD114" s="959"/>
      <c r="AE114" s="960"/>
      <c r="AF114" s="961">
        <v>815692</v>
      </c>
      <c r="AG114" s="959"/>
      <c r="AH114" s="959"/>
      <c r="AI114" s="959"/>
      <c r="AJ114" s="960"/>
      <c r="AK114" s="961">
        <v>809390</v>
      </c>
      <c r="AL114" s="959"/>
      <c r="AM114" s="959"/>
      <c r="AN114" s="959"/>
      <c r="AO114" s="960"/>
      <c r="AP114" s="962">
        <v>1.1000000000000001</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13407071</v>
      </c>
      <c r="BR114" s="926"/>
      <c r="BS114" s="926"/>
      <c r="BT114" s="926"/>
      <c r="BU114" s="926"/>
      <c r="BV114" s="926">
        <v>14009317</v>
      </c>
      <c r="BW114" s="926"/>
      <c r="BX114" s="926"/>
      <c r="BY114" s="926"/>
      <c r="BZ114" s="926"/>
      <c r="CA114" s="926">
        <v>13825810</v>
      </c>
      <c r="CB114" s="926"/>
      <c r="CC114" s="926"/>
      <c r="CD114" s="926"/>
      <c r="CE114" s="926"/>
      <c r="CF114" s="920">
        <v>18.8</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2234498</v>
      </c>
      <c r="AB115" s="938"/>
      <c r="AC115" s="938"/>
      <c r="AD115" s="938"/>
      <c r="AE115" s="939"/>
      <c r="AF115" s="940">
        <v>901135</v>
      </c>
      <c r="AG115" s="938"/>
      <c r="AH115" s="938"/>
      <c r="AI115" s="938"/>
      <c r="AJ115" s="939"/>
      <c r="AK115" s="940">
        <v>1642860</v>
      </c>
      <c r="AL115" s="938"/>
      <c r="AM115" s="938"/>
      <c r="AN115" s="938"/>
      <c r="AO115" s="939"/>
      <c r="AP115" s="941">
        <v>2.2000000000000002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29224</v>
      </c>
      <c r="DH116" s="959"/>
      <c r="DI116" s="959"/>
      <c r="DJ116" s="959"/>
      <c r="DK116" s="960"/>
      <c r="DL116" s="961">
        <v>13844</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13513426</v>
      </c>
      <c r="AB117" s="979"/>
      <c r="AC117" s="979"/>
      <c r="AD117" s="979"/>
      <c r="AE117" s="980"/>
      <c r="AF117" s="981">
        <v>12232228</v>
      </c>
      <c r="AG117" s="979"/>
      <c r="AH117" s="979"/>
      <c r="AI117" s="979"/>
      <c r="AJ117" s="980"/>
      <c r="AK117" s="981">
        <v>12034402</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2218999</v>
      </c>
      <c r="AB119" s="900"/>
      <c r="AC119" s="900"/>
      <c r="AD119" s="900"/>
      <c r="AE119" s="901"/>
      <c r="AF119" s="902">
        <v>885755</v>
      </c>
      <c r="AG119" s="900"/>
      <c r="AH119" s="900"/>
      <c r="AI119" s="900"/>
      <c r="AJ119" s="901"/>
      <c r="AK119" s="902">
        <v>1629016</v>
      </c>
      <c r="AL119" s="900"/>
      <c r="AM119" s="900"/>
      <c r="AN119" s="900"/>
      <c r="AO119" s="901"/>
      <c r="AP119" s="903">
        <v>2.2000000000000002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447</v>
      </c>
      <c r="BP119" s="1005"/>
      <c r="BQ119" s="999">
        <v>119830828</v>
      </c>
      <c r="BR119" s="1000"/>
      <c r="BS119" s="1000"/>
      <c r="BT119" s="1000"/>
      <c r="BU119" s="1000"/>
      <c r="BV119" s="1000">
        <v>120955356</v>
      </c>
      <c r="BW119" s="1000"/>
      <c r="BX119" s="1000"/>
      <c r="BY119" s="1000"/>
      <c r="BZ119" s="1000"/>
      <c r="CA119" s="1000">
        <v>119778623</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47616763</v>
      </c>
      <c r="BR120" s="931"/>
      <c r="BS120" s="931"/>
      <c r="BT120" s="931"/>
      <c r="BU120" s="931"/>
      <c r="BV120" s="931">
        <v>51223907</v>
      </c>
      <c r="BW120" s="931"/>
      <c r="BX120" s="931"/>
      <c r="BY120" s="931"/>
      <c r="BZ120" s="931"/>
      <c r="CA120" s="931">
        <v>51837614</v>
      </c>
      <c r="CB120" s="931"/>
      <c r="CC120" s="931"/>
      <c r="CD120" s="931"/>
      <c r="CE120" s="931"/>
      <c r="CF120" s="944">
        <v>70.400000000000006</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40886091</v>
      </c>
      <c r="DH120" s="931"/>
      <c r="DI120" s="931"/>
      <c r="DJ120" s="931"/>
      <c r="DK120" s="931"/>
      <c r="DL120" s="931">
        <v>42354349</v>
      </c>
      <c r="DM120" s="931"/>
      <c r="DN120" s="931"/>
      <c r="DO120" s="931"/>
      <c r="DP120" s="931"/>
      <c r="DQ120" s="931">
        <v>43725565</v>
      </c>
      <c r="DR120" s="931"/>
      <c r="DS120" s="931"/>
      <c r="DT120" s="931"/>
      <c r="DU120" s="931"/>
      <c r="DV120" s="932">
        <v>59.4</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15846467</v>
      </c>
      <c r="BR121" s="926"/>
      <c r="BS121" s="926"/>
      <c r="BT121" s="926"/>
      <c r="BU121" s="926"/>
      <c r="BV121" s="926">
        <v>17457088</v>
      </c>
      <c r="BW121" s="926"/>
      <c r="BX121" s="926"/>
      <c r="BY121" s="926"/>
      <c r="BZ121" s="926"/>
      <c r="CA121" s="926">
        <v>19637944</v>
      </c>
      <c r="CB121" s="926"/>
      <c r="CC121" s="926"/>
      <c r="CD121" s="926"/>
      <c r="CE121" s="926"/>
      <c r="CF121" s="920">
        <v>26.7</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5762966</v>
      </c>
      <c r="DH121" s="926"/>
      <c r="DI121" s="926"/>
      <c r="DJ121" s="926"/>
      <c r="DK121" s="926"/>
      <c r="DL121" s="926">
        <v>5729127</v>
      </c>
      <c r="DM121" s="926"/>
      <c r="DN121" s="926"/>
      <c r="DO121" s="926"/>
      <c r="DP121" s="926"/>
      <c r="DQ121" s="926">
        <v>6060632</v>
      </c>
      <c r="DR121" s="926"/>
      <c r="DS121" s="926"/>
      <c r="DT121" s="926"/>
      <c r="DU121" s="926"/>
      <c r="DV121" s="927">
        <v>8.1999999999999993</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63426666</v>
      </c>
      <c r="BR122" s="1000"/>
      <c r="BS122" s="1000"/>
      <c r="BT122" s="1000"/>
      <c r="BU122" s="1000"/>
      <c r="BV122" s="1000">
        <v>59952938</v>
      </c>
      <c r="BW122" s="1000"/>
      <c r="BX122" s="1000"/>
      <c r="BY122" s="1000"/>
      <c r="BZ122" s="1000"/>
      <c r="CA122" s="1000">
        <v>57000169</v>
      </c>
      <c r="CB122" s="1000"/>
      <c r="CC122" s="1000"/>
      <c r="CD122" s="1000"/>
      <c r="CE122" s="1000"/>
      <c r="CF122" s="1017">
        <v>77.5</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1008516</v>
      </c>
      <c r="DR122" s="926"/>
      <c r="DS122" s="926"/>
      <c r="DT122" s="926"/>
      <c r="DU122" s="926"/>
      <c r="DV122" s="927">
        <v>1.4</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15499</v>
      </c>
      <c r="AB123" s="959"/>
      <c r="AC123" s="959"/>
      <c r="AD123" s="959"/>
      <c r="AE123" s="960"/>
      <c r="AF123" s="961">
        <v>15380</v>
      </c>
      <c r="AG123" s="959"/>
      <c r="AH123" s="959"/>
      <c r="AI123" s="959"/>
      <c r="AJ123" s="960"/>
      <c r="AK123" s="961">
        <v>13844</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126889896</v>
      </c>
      <c r="BR123" s="1064"/>
      <c r="BS123" s="1064"/>
      <c r="BT123" s="1064"/>
      <c r="BU123" s="1064"/>
      <c r="BV123" s="1064">
        <v>128633933</v>
      </c>
      <c r="BW123" s="1064"/>
      <c r="BX123" s="1064"/>
      <c r="BY123" s="1064"/>
      <c r="BZ123" s="1064"/>
      <c r="CA123" s="1064">
        <v>128475727</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v>603015</v>
      </c>
      <c r="DH123" s="959"/>
      <c r="DI123" s="959"/>
      <c r="DJ123" s="959"/>
      <c r="DK123" s="960"/>
      <c r="DL123" s="961">
        <v>527794</v>
      </c>
      <c r="DM123" s="959"/>
      <c r="DN123" s="959"/>
      <c r="DO123" s="959"/>
      <c r="DP123" s="960"/>
      <c r="DQ123" s="961">
        <v>514934</v>
      </c>
      <c r="DR123" s="959"/>
      <c r="DS123" s="959"/>
      <c r="DT123" s="959"/>
      <c r="DU123" s="960"/>
      <c r="DV123" s="962">
        <v>0.7</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1417281</v>
      </c>
      <c r="DH124" s="986"/>
      <c r="DI124" s="986"/>
      <c r="DJ124" s="986"/>
      <c r="DK124" s="987"/>
      <c r="DL124" s="985">
        <v>1242483</v>
      </c>
      <c r="DM124" s="986"/>
      <c r="DN124" s="986"/>
      <c r="DO124" s="986"/>
      <c r="DP124" s="987"/>
      <c r="DQ124" s="985">
        <v>47068</v>
      </c>
      <c r="DR124" s="986"/>
      <c r="DS124" s="986"/>
      <c r="DT124" s="986"/>
      <c r="DU124" s="987"/>
      <c r="DV124" s="988">
        <v>0.1</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2424538</v>
      </c>
      <c r="AB128" s="1046"/>
      <c r="AC128" s="1046"/>
      <c r="AD128" s="1046"/>
      <c r="AE128" s="1047"/>
      <c r="AF128" s="1048">
        <v>2189443</v>
      </c>
      <c r="AG128" s="1046"/>
      <c r="AH128" s="1046"/>
      <c r="AI128" s="1046"/>
      <c r="AJ128" s="1047"/>
      <c r="AK128" s="1048">
        <v>2341502</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76681662</v>
      </c>
      <c r="AB129" s="959"/>
      <c r="AC129" s="959"/>
      <c r="AD129" s="959"/>
      <c r="AE129" s="960"/>
      <c r="AF129" s="961">
        <v>81728881</v>
      </c>
      <c r="AG129" s="959"/>
      <c r="AH129" s="959"/>
      <c r="AI129" s="959"/>
      <c r="AJ129" s="960"/>
      <c r="AK129" s="961">
        <v>80428332</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7850042</v>
      </c>
      <c r="AB130" s="959"/>
      <c r="AC130" s="959"/>
      <c r="AD130" s="959"/>
      <c r="AE130" s="960"/>
      <c r="AF130" s="961">
        <v>7461444</v>
      </c>
      <c r="AG130" s="959"/>
      <c r="AH130" s="959"/>
      <c r="AI130" s="959"/>
      <c r="AJ130" s="960"/>
      <c r="AK130" s="961">
        <v>6841593</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68831620</v>
      </c>
      <c r="AB131" s="986"/>
      <c r="AC131" s="986"/>
      <c r="AD131" s="986"/>
      <c r="AE131" s="987"/>
      <c r="AF131" s="985">
        <v>74267437</v>
      </c>
      <c r="AG131" s="986"/>
      <c r="AH131" s="986"/>
      <c r="AI131" s="986"/>
      <c r="AJ131" s="987"/>
      <c r="AK131" s="985">
        <v>73586739</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4.7054628510000001</v>
      </c>
      <c r="AB132" s="1097"/>
      <c r="AC132" s="1097"/>
      <c r="AD132" s="1097"/>
      <c r="AE132" s="1098"/>
      <c r="AF132" s="1099">
        <v>3.4757372860000002</v>
      </c>
      <c r="AG132" s="1097"/>
      <c r="AH132" s="1097"/>
      <c r="AI132" s="1097"/>
      <c r="AJ132" s="1098"/>
      <c r="AK132" s="1099">
        <v>3.874756986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2.8</v>
      </c>
      <c r="AB133" s="1080"/>
      <c r="AC133" s="1080"/>
      <c r="AD133" s="1080"/>
      <c r="AE133" s="1081"/>
      <c r="AF133" s="1079">
        <v>3.3</v>
      </c>
      <c r="AG133" s="1080"/>
      <c r="AH133" s="1080"/>
      <c r="AI133" s="1080"/>
      <c r="AJ133" s="1081"/>
      <c r="AK133" s="1079">
        <v>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XK396Gn6WjHZAJDcwlrHh4faS0Rnaf6V7kt3I64ar7Mg5hQ3EbGogWq9Vc1WZgQYKzyUuku4HbsidYJU97taw==" saltValue="9SRLvueu2/SwS212ALAm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61" zoomScale="85" zoomScaleNormal="85" zoomScaleSheetLayoutView="85" workbookViewId="0">
      <selection activeCell="BA73" sqref="BA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64YnY90aDthzdiIQ3rRMK6KUh6ZGba5asuQlB+cNhKCqmlw2e34D+MG9zegNmc49Qp/EGWSL7dr2Qfvx8lsXw==" saltValue="j7TNe/33YD89B7XU37nR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wqstgfTJyEve2U6qDJz2AghBr6UXPAwG9oU9aLEVeRH49TZxDNBRw8ZowSiZ2wWBXT+8OcZVYhwZPQ0wcSfGg==" saltValue="4zd/YFc6qkNs0ihs15Tt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23164652</v>
      </c>
      <c r="AP9" s="269">
        <v>75608</v>
      </c>
      <c r="AQ9" s="270">
        <v>70143</v>
      </c>
      <c r="AR9" s="271">
        <v>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301678</v>
      </c>
      <c r="AP10" s="272">
        <v>985</v>
      </c>
      <c r="AQ10" s="273">
        <v>2309</v>
      </c>
      <c r="AR10" s="274">
        <v>-57.3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876938</v>
      </c>
      <c r="AP11" s="272">
        <v>2862</v>
      </c>
      <c r="AQ11" s="273">
        <v>1878</v>
      </c>
      <c r="AR11" s="274">
        <v>52.4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30</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498268</v>
      </c>
      <c r="AP13" s="272">
        <v>1626</v>
      </c>
      <c r="AQ13" s="273">
        <v>1863</v>
      </c>
      <c r="AR13" s="274">
        <v>-12.7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608186</v>
      </c>
      <c r="AP14" s="272">
        <v>1985</v>
      </c>
      <c r="AQ14" s="273">
        <v>1453</v>
      </c>
      <c r="AR14" s="274">
        <v>36.6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-1286299</v>
      </c>
      <c r="AP15" s="272">
        <v>-4198</v>
      </c>
      <c r="AQ15" s="273">
        <v>-3932</v>
      </c>
      <c r="AR15" s="274">
        <v>6.8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24163423</v>
      </c>
      <c r="AP16" s="272">
        <v>78868</v>
      </c>
      <c r="AQ16" s="273">
        <v>73743</v>
      </c>
      <c r="AR16" s="274">
        <v>6.9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6.72</v>
      </c>
      <c r="AP21" s="286">
        <v>6.58</v>
      </c>
      <c r="AQ21" s="287">
        <v>0.14000000000000001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101.6</v>
      </c>
      <c r="AP22" s="291">
        <v>99.4</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5034938</v>
      </c>
      <c r="AP32" s="300">
        <v>16434</v>
      </c>
      <c r="AQ32" s="301">
        <v>30085</v>
      </c>
      <c r="AR32" s="302">
        <v>-45.4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v>20</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4547214</v>
      </c>
      <c r="AP35" s="300">
        <v>14842</v>
      </c>
      <c r="AQ35" s="301">
        <v>7684</v>
      </c>
      <c r="AR35" s="302">
        <v>93.2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v>809390</v>
      </c>
      <c r="AP36" s="300">
        <v>2642</v>
      </c>
      <c r="AQ36" s="301">
        <v>531</v>
      </c>
      <c r="AR36" s="302">
        <v>397.6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1642860</v>
      </c>
      <c r="AP37" s="300">
        <v>5362</v>
      </c>
      <c r="AQ37" s="301">
        <v>977</v>
      </c>
      <c r="AR37" s="302">
        <v>448.8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t="s">
        <v>493</v>
      </c>
      <c r="AP38" s="303" t="s">
        <v>493</v>
      </c>
      <c r="AQ38" s="304">
        <v>0</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-2341502</v>
      </c>
      <c r="AP39" s="300">
        <v>-7643</v>
      </c>
      <c r="AQ39" s="301">
        <v>-7625</v>
      </c>
      <c r="AR39" s="302">
        <v>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-6841593</v>
      </c>
      <c r="AP40" s="300">
        <v>-22331</v>
      </c>
      <c r="AQ40" s="301">
        <v>-22878</v>
      </c>
      <c r="AR40" s="302">
        <v>-2.4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2851307</v>
      </c>
      <c r="AP41" s="300">
        <v>9307</v>
      </c>
      <c r="AQ41" s="301">
        <v>8794</v>
      </c>
      <c r="AR41" s="302">
        <v>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17006079</v>
      </c>
      <c r="AN51" s="322">
        <v>54621</v>
      </c>
      <c r="AO51" s="323">
        <v>-24.8</v>
      </c>
      <c r="AP51" s="324">
        <v>43261</v>
      </c>
      <c r="AQ51" s="325">
        <v>-6</v>
      </c>
      <c r="AR51" s="326">
        <v>-18.8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11143248</v>
      </c>
      <c r="AN52" s="330">
        <v>35790</v>
      </c>
      <c r="AO52" s="331">
        <v>-8.4</v>
      </c>
      <c r="AP52" s="332">
        <v>24721</v>
      </c>
      <c r="AQ52" s="333">
        <v>-1.7</v>
      </c>
      <c r="AR52" s="334">
        <v>-6.7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15313513</v>
      </c>
      <c r="AN53" s="322">
        <v>49426</v>
      </c>
      <c r="AO53" s="323">
        <v>-9.5</v>
      </c>
      <c r="AP53" s="324">
        <v>40626</v>
      </c>
      <c r="AQ53" s="325">
        <v>-6.1</v>
      </c>
      <c r="AR53" s="326">
        <v>-3.4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9845809</v>
      </c>
      <c r="AN54" s="330">
        <v>31779</v>
      </c>
      <c r="AO54" s="331">
        <v>-11.2</v>
      </c>
      <c r="AP54" s="332">
        <v>24279</v>
      </c>
      <c r="AQ54" s="333">
        <v>-1.8</v>
      </c>
      <c r="AR54" s="334">
        <v>-9.4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20127443</v>
      </c>
      <c r="AN55" s="322">
        <v>64986</v>
      </c>
      <c r="AO55" s="323">
        <v>31.5</v>
      </c>
      <c r="AP55" s="324">
        <v>46133</v>
      </c>
      <c r="AQ55" s="325">
        <v>13.6</v>
      </c>
      <c r="AR55" s="326">
        <v>17.899999999999999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10602633</v>
      </c>
      <c r="AN56" s="330">
        <v>34233</v>
      </c>
      <c r="AO56" s="331">
        <v>7.7</v>
      </c>
      <c r="AP56" s="332">
        <v>27280</v>
      </c>
      <c r="AQ56" s="333">
        <v>12.4</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17027305</v>
      </c>
      <c r="AN57" s="322">
        <v>55315</v>
      </c>
      <c r="AO57" s="323">
        <v>-14.9</v>
      </c>
      <c r="AP57" s="324">
        <v>49174</v>
      </c>
      <c r="AQ57" s="325">
        <v>6.6</v>
      </c>
      <c r="AR57" s="326">
        <v>-21.5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8918622</v>
      </c>
      <c r="AN58" s="330">
        <v>28973</v>
      </c>
      <c r="AO58" s="331">
        <v>-15.4</v>
      </c>
      <c r="AP58" s="332">
        <v>29896</v>
      </c>
      <c r="AQ58" s="333">
        <v>9.6</v>
      </c>
      <c r="AR58" s="334">
        <v>-25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18617535</v>
      </c>
      <c r="AN59" s="322">
        <v>60767</v>
      </c>
      <c r="AO59" s="323">
        <v>9.9</v>
      </c>
      <c r="AP59" s="324">
        <v>50636</v>
      </c>
      <c r="AQ59" s="325">
        <v>3</v>
      </c>
      <c r="AR59" s="326">
        <v>6.9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10329420</v>
      </c>
      <c r="AN60" s="330">
        <v>33715</v>
      </c>
      <c r="AO60" s="331">
        <v>16.399999999999999</v>
      </c>
      <c r="AP60" s="332">
        <v>31778</v>
      </c>
      <c r="AQ60" s="333">
        <v>6.3</v>
      </c>
      <c r="AR60" s="334">
        <v>10.1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17618375</v>
      </c>
      <c r="AN61" s="337">
        <v>57023</v>
      </c>
      <c r="AO61" s="338">
        <v>-1.6</v>
      </c>
      <c r="AP61" s="339">
        <v>45966</v>
      </c>
      <c r="AQ61" s="340">
        <v>2.2000000000000002</v>
      </c>
      <c r="AR61" s="326">
        <v>-3.8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10167946</v>
      </c>
      <c r="AN62" s="330">
        <v>32898</v>
      </c>
      <c r="AO62" s="331">
        <v>-2.2000000000000002</v>
      </c>
      <c r="AP62" s="332">
        <v>27591</v>
      </c>
      <c r="AQ62" s="333">
        <v>5</v>
      </c>
      <c r="AR62" s="334">
        <v>-7.2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vkV6y8QeH+8VZedEMFefS2ROi6Xjlnte/a48iKIlhU1LFvyccthx1yUPflJfMsuqnYho8+QDYG0bIilKVLw0w==" saltValue="KcczRs6XnFYemC6QWg+l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AB103" sqref="AB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WrXx5VpkmlwO6OflIfQeib+YMdFgn6EQUAvK5Fw3gh1Vcvq+yvzhCS2k2kG2fG/BOhc/Yj34Pzw6VPKyN4eapQ==" saltValue="/2f0VGYRmOxQJtZnJH3/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E100" sqref="AE10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dNeUQyZeYM+cdq94rhmTC3Uv3OumddB4GNHjQk9gkdsO7L6CDJ+ay0YiZxE5fNzQQ7vVWRwjjJE6SjsbHZXRzg==" saltValue="aJswMywSYJGDT5IP5xbZ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E45" sqref="E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18.45</v>
      </c>
      <c r="G47" s="12">
        <v>17.989999999999998</v>
      </c>
      <c r="H47" s="12">
        <v>18.57</v>
      </c>
      <c r="I47" s="12">
        <v>18.66</v>
      </c>
      <c r="J47" s="13">
        <v>19.84</v>
      </c>
    </row>
    <row r="48" spans="2:10" ht="57.75" customHeight="1" x14ac:dyDescent="0.15">
      <c r="B48" s="14"/>
      <c r="C48" s="1141" t="s">
        <v>4</v>
      </c>
      <c r="D48" s="1141"/>
      <c r="E48" s="1142"/>
      <c r="F48" s="15">
        <v>5.63</v>
      </c>
      <c r="G48" s="16">
        <v>10.98</v>
      </c>
      <c r="H48" s="16">
        <v>5.54</v>
      </c>
      <c r="I48" s="16">
        <v>4.3499999999999996</v>
      </c>
      <c r="J48" s="17">
        <v>3.13</v>
      </c>
    </row>
    <row r="49" spans="2:10" ht="57.75" customHeight="1" thickBot="1" x14ac:dyDescent="0.2">
      <c r="B49" s="18"/>
      <c r="C49" s="1143" t="s">
        <v>5</v>
      </c>
      <c r="D49" s="1143"/>
      <c r="E49" s="1144"/>
      <c r="F49" s="19">
        <v>4.3099999999999996</v>
      </c>
      <c r="G49" s="20">
        <v>3.82</v>
      </c>
      <c r="H49" s="20" t="s">
        <v>536</v>
      </c>
      <c r="I49" s="20">
        <v>0.39</v>
      </c>
      <c r="J49" s="21" t="s">
        <v>537</v>
      </c>
    </row>
    <row r="50" spans="2:10" x14ac:dyDescent="0.15"/>
  </sheetData>
  <sheetProtection algorithmName="SHA-512" hashValue="IO/DKWJgMl1QNgiq8EUpz61qqmlnmrZRE+b853p4nHLn35ax49dj+OYB9AnDlhwreUpEe+ij9CuwdTd9DvAyzA==" saltValue="FUq+E4sRvKEWmJwlfFzU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