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5_市町回答（１回目）\01津市●\③修正回答\"/>
    </mc:Choice>
  </mc:AlternateContent>
  <xr:revisionPtr revIDLastSave="0" documentId="13_ncr:1_{D950E5CB-1A0B-4EAE-ABAA-ADDEB64E8BCC}"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U37" i="10"/>
  <c r="C37" i="10"/>
  <c r="BE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U36" i="10" s="1"/>
  <c r="AM34" i="10" s="1"/>
  <c r="AM35" i="10" s="1"/>
  <c r="AM36" i="10" s="1"/>
  <c r="AM37" i="10" s="1"/>
  <c r="AM38"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<sst xmlns="http://schemas.openxmlformats.org/spreadsheetml/2006/main" count="1121" uniqueCount="579">
  <si>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</si>
  <si>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</si>
  <si>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</si>
  <si>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</si>
  <si>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</si>
  <si>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</si>
  <si>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</si>
  <si>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</si>
  <si>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</si>
  <si>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</si>
  <si>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</si>
  <si>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</si>
  <si>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</si>
  <si>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</si>
  <si>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</si>
  <si>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</si>
  <si>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</si>
  <si>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</si>
  <si>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</si>
  <si>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</si>
  <si>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</si>
  <si>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</si>
  <si>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</si>
  <si>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</si>
  <si>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</si>
  <si>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</si>
  <si>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</si>
  <si>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</si>
  <si>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</si>
  <si>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</si>
  <si>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</si>
  <si>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</si>
  <si>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</si>
  <si>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</si>
  <si>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</si>
  <si>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</si>
  <si>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</si>
  <si>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</si>
  <si>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</si>
  <si>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</si>
  <si>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</si>
  <si>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</si>
  <si>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</si>
  <si>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</si>
  <si>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</si>
  <si>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</si>
  <si>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</si>
  <si>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</si>
  <si>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</si>
  <si>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</si>
  <si>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</si>
  <si>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</si>
  <si>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</si>
  <si>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</si>
  <si>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</si>
  <si>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</si>
  <si>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</si>
  <si>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</si>
  <si>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</si>
  <si>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</si>
  <si>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</si>
  <si>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</si>
  <si>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</si>
  <si>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</si>
  <si>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</si>
  <si>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</si>
  <si>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</si>
  <si>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</si>
  <si>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</si>
  <si>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</si>
  <si>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</si>
  <si>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</si>
  <si>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</si>
  <si>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</si>
  <si>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</si>
  <si>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</si>
  <si>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</si>
  <si>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</si>
  <si>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</si>
  <si>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</si>
  <si>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</si>
  <si>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</si>
  <si>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</si>
  <si>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</si>
  <si>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</si>
  <si>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</si>
  <si>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</si>
  <si>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</si>
  <si>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</si>
  <si>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</si>
  <si>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</si>
  <si>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</si>
  <si>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</si>
  <si>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</si>
  <si>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</si>
  <si>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</si>
  <si>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</si>
  <si>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</si>
  <si>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</si>
  <si>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</si>
  <si>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</si>
  <si>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</si>
  <si>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</si>
  <si>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</si>
  <si>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</si>
  <si>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</si>
  <si>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</si>
  <si>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</si>
  <si>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</si>
  <si>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</si>
  <si>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</si>
  <si>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</si>
  <si>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</si>
  <si>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</si>
  <si>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</si>
  <si>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</si>
  <si>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</si>
  <si>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</si>
  <si>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</si>
  <si>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</si>
  <si>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</si>
  <si>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</si>
  <si>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</si>
  <si>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</si>
  <si>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</si>
  <si>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</si>
  <si>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</si>
  <si>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</si>
  <si>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</si>
  <si>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</si>
  <si>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</si>
  <si>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</si>
  <si>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</si>
  <si>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</si>
  <si>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</si>
  <si>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</si>
  <si>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</si>
  <si>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</si>
  <si>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</si>
  <si>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</si>
  <si>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</si>
  <si>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</si>
  <si>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</si>
  <si>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</si>
  <si>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</si>
  <si>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</si>
  <si>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</si>
  <si>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</si>
  <si>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</si>
  <si>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</si>
  <si>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</si>
  <si>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</si>
  <si>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</si>
  <si>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</si>
  <si>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</si>
  <si>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</si>
  <si>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</si>
  <si>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</si>
  <si>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</si>
  <si>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</si>
  <si>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</si>
  <si>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</si>
  <si>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</si>
  <si>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</si>
  <si>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</si>
  <si>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</si>
  <si>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</si>
  <si>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</si>
  <si>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</si>
  <si>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</si>
  <si>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</si>
  <si>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</si>
  <si>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</si>
  <si>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</si>
  <si>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</si>
  <si>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</si>
  <si>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</si>
  <si>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</si>
  <si>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</si>
  <si>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</si>
  <si>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</si>
  <si>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</si>
  <si>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</si>
  <si>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</si>
  <si>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</si>
  <si>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</si>
  <si>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</si>
  <si>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</si>
  <si>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</si>
  <si>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</si>
  <si>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</si>
  <si>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</si>
  <si>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</si>
  <si>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</si>
  <si>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</si>
  <si>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</si>
  <si>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</si>
  <si>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</si>
  <si>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</si>
  <si>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</si>
  <si>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</si>
  <si>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</si>
  <si>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</si>
  <si>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</si>
  <si>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</si>
  <si>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</si>
  <si>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</si>
  <si>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</si>
  <si>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</si>
  <si>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</si>
  <si>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</si>
  <si>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</si>
  <si>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</si>
  <si>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</si>
  <si>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</si>
  <si>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</si>
  <si>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</si>
  <si>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</si>
  <si>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</si>
  <si>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</si>
  <si>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</si>
  <si>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</si>
  <si>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</si>
  <si>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</si>
  <si>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</si>
  <si>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</si>
  <si>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</si>
  <si>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</si>
  <si>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</si>
  <si>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</si>
  <si>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</si>
  <si>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</si>
  <si>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</si>
  <si>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</si>
  <si>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</si>
  <si>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</si>
  <si>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</si>
  <si>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</si>
  <si>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</si>
  <si>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</si>
  <si>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</si>
  <si>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</si>
  <si>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</si>
  <si>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</si>
  <si>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</si>
  <si>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</si>
  <si>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</si>
  <si>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</si>
  <si>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</si>
  <si>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</si>
  <si>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</si>
  <si>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</si>
  <si>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</si>
  <si>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</si>
  <si>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</si>
  <si>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</si>
  <si>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</si>
  <si>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</si>
  <si>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</si>
  <si>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</si>
  <si>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</si>
  <si>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</si>
  <si>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</si>
  <si>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</si>
  <si>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</si>
  <si>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</si>
  <si>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</si>
  <si>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</si>
  <si>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</si>
  <si>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</si>
  <si>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</si>
  <si>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</si>
  <si>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</si>
  <si>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</si>
  <si>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</si>
  <si>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</si>
  <si>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</si>
  <si>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</si>
  <si>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</si>
  <si>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</si>
  <si>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</si>
  <si>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</si>
  <si>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</si>
  <si>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</si>
  <si>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</si>
  <si>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</si>
  <si>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</si>
  <si>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</si>
  <si>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</si>
  <si>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</si>
  <si>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</si>
  <si>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</si>
  <si>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</si>
  <si>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</si>
  <si>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</si>
  <si>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</si>
  <si>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</si>
  <si>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</si>
  <si>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</si>
  <si>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</si>
  <si>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</si>
  <si>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</si>
  <si>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</si>
  <si>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</si>
  <si>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</si>
  <si>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</si>
  <si>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</si>
  <si>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</si>
  <si>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</si>
  <si>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</si>
  <si>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</si>
  <si>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</si>
  <si>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</si>
  <si>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</si>
  <si>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</si>
  <si>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</si>
  <si>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</si>
  <si>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</si>
  <si>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</si>
  <si>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</si>
  <si>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</si>
  <si>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</si>
  <si>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</si>
  <si>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</si>
  <si>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</si>
  <si>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</si>
  <si>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</si>
  <si>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</si>
  <si>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</si>
  <si>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</si>
  <si>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</si>
  <si>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</si>
  <si>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</si>
  <si>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</si>
  <si>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</si>
  <si>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</si>
  <si>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</si>
  <si>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</si>
  <si>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</si>
  <si>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</si>
  <si>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</si>
  <si>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</si>
  <si>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</si>
  <si>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</si>
  <si>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</si>
  <si>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</si>
  <si>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</si>
  <si>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</si>
  <si>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</si>
  <si>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</si>
  <si>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</si>
  <si>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</si>
  <si>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</si>
  <si>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</si>
  <si>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</si>
  <si>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</si>
  <si>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</si>
  <si>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</si>
  <si>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</si>
  <si>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</si>
  <si>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</si>
  <si>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</si>
  <si>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</si>
  <si>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</si>
  <si>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</si>
  <si>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</si>
  <si>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</si>
  <si>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</si>
  <si>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</si>
  <si>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</si>
  <si>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</si>
  <si>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</si>
  <si>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</si>
  <si>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</si>
  <si>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</si>
  <si>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</si>
  <si>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</si>
  <si>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</si>
  <si>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</si>
  <si>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</si>
  <si>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</si>
  <si>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</si>
  <si>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</si>
  <si>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</si>
  <si>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</si>
  <si>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</si>
  <si>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</si>
  <si>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</si>
  <si>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</si>
  <si>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</si>
  <si>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</si>
  <si>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</si>
  <si>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</si>
  <si>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</si>
  <si>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</si>
  <si>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</si>
  <si>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</si>
  <si>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駐車場事業会計</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</si>
  <si>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</si>
  <si>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</si>
  <si>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</si>
  <si>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</si>
  <si>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</si>
  <si>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</si>
  <si>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</si>
  <si>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</si>
  <si>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</si>
  <si>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</si>
  <si>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</si>
  <si>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</si>
  <si>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</si>
  <si>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</si>
  <si>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</si>
  <si>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</si>
  <si>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</si>
  <si>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</si>
  <si>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</si>
  <si>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</si>
  <si>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</si>
  <si>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</si>
  <si>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</si>
  <si>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</si>
  <si>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</si>
  <si>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</si>
  <si>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</si>
  <si>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</si>
  <si>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</si>
  <si>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</si>
  <si>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</si>
  <si>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</si>
  <si>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</si>
  <si>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</si>
  <si>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</si>
  <si>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</si>
  <si>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</si>
  <si>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</si>
  <si>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</si>
  <si>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</si>
  <si>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</si>
  <si>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</si>
  <si>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</si>
  <si>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</si>
  <si>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</si>
  <si>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</si>
  <si>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</si>
  <si>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</si>
  <si>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</si>
  <si>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</si>
  <si>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</si>
  <si>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</si>
  <si>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</si>
  <si>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</si>
  <si>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</si>
  <si>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</si>
  <si>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</si>
  <si>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</si>
  <si>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</si>
  <si>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</si>
  <si>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</si>
  <si>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</si>
  <si>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</si>
  <si>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</si>
  <si>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</si>
  <si>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</si>
  <si>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</si>
  <si>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</si>
  <si>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</si>
  <si>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</si>
  <si>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</si>
  <si>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</si>
  <si>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</si>
  <si>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</si>
  <si>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</si>
  <si>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</si>
  <si>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</si>
  <si>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</si>
  <si>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</si>
  <si>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</si>
  <si>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</si>
  <si>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</si>
  <si>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</si>
  <si>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</si>
  <si>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</si>
  <si>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</si>
  <si>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</si>
  <si>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</si>
  <si>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</si>
  <si>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</si>
  <si>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</si>
  <si>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</si>
  <si>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</si>
  <si>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</si>
  <si>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</si>
  <si>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</si>
  <si>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</si>
  <si>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</si>
  <si>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</si>
  <si>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</si>
  <si>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</si>
  <si>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</si>
  <si>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</si>
  <si>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</si>
  <si>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</si>
  <si>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</si>
  <si>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</si>
  <si>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</si>
  <si>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</si>
  <si>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</si>
  <si>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</si>
  <si>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</si>
  <si>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</si>
  <si>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</si>
  <si>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</si>
  <si>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</si>
  <si>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</si>
  <si>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</si>
  <si>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</si>
  <si>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</si>
  <si>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</si>
  <si>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</si>
  <si>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</si>
  <si>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</si>
  <si>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</si>
  <si>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</si>
  <si>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</si>
  <si>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</si>
  <si>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</si>
  <si>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</si>
  <si>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</si>
  <si>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</si>
  <si>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</si>
  <si>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</si>
  <si>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</si>
  <si>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</si>
  <si>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0.85</t>
  </si>
  <si>
    <t>▲ 1.46</t>
  </si>
  <si>
    <t>土地区画整理事業特別会計</t>
  </si>
  <si>
    <t>▲ 0.00</t>
  </si>
  <si>
    <t>モーターボート競走事業会計</t>
  </si>
  <si>
    <t>水道事業会計</t>
  </si>
  <si>
    <t>下水道事業会計</t>
  </si>
  <si>
    <t>駐車場事業会計</t>
  </si>
  <si>
    <t>工業用水道事業会計</t>
  </si>
  <si>
    <t>一般会計</t>
  </si>
  <si>
    <t>介護保険事業特別会計</t>
  </si>
  <si>
    <t>その他会計（赤字）</t>
  </si>
  <si>
    <t>その他会計（黒字）</t>
  </si>
  <si>
    <t>R02</t>
    <phoneticPr fontId="5"/>
  </si>
  <si>
    <t>R03</t>
    <phoneticPr fontId="5"/>
  </si>
  <si>
    <t>R04</t>
    <phoneticPr fontId="5"/>
  </si>
  <si>
    <t>R05</t>
    <phoneticPr fontId="5"/>
  </si>
  <si>
    <t>R06</t>
    <phoneticPr fontId="5"/>
  </si>
  <si>
    <t>-</t>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</si>
  <si>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</si>
  <si>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三重県市町総合事務組合（退職手当特別会計）</t>
  </si>
  <si>
    <t>三重県市町総合事務組合（デジタル地図特別会計）</t>
    <rPh sb="16" eb="18">
      <t>チズ</t>
    </rPh>
    <phoneticPr fontId="31"/>
  </si>
  <si>
    <t>三重県市町総合事務組合（共同研修特別会計）</t>
  </si>
  <si>
    <t>三重県市町総合事務組合（物品特別会計）</t>
  </si>
  <si>
    <t>三重県市町総合事務組合（公平委員会特別会計）</t>
  </si>
  <si>
    <t>三重県市町総合事務組合（消防救急無線特別会計）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</si>
  <si>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</si>
  <si>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</si>
  <si>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</si>
  <si>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</si>
  <si>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津市社会教育振興会</t>
    <rPh sb="0" eb="2">
      <t>ツシ</t>
    </rPh>
    <rPh sb="2" eb="4">
      <t>シャカイ</t>
    </rPh>
    <rPh sb="4" eb="6">
      <t>キョウイク</t>
    </rPh>
    <rPh sb="6" eb="9">
      <t>シンコウカイ</t>
    </rPh>
    <phoneticPr fontId="32"/>
  </si>
  <si>
    <t>津駅前都市開発</t>
    <rPh sb="0" eb="2">
      <t>ツエキ</t>
    </rPh>
    <rPh sb="2" eb="3">
      <t>マエ</t>
    </rPh>
    <rPh sb="3" eb="5">
      <t>トシ</t>
    </rPh>
    <rPh sb="5" eb="7">
      <t>カイハツ</t>
    </rPh>
    <phoneticPr fontId="32"/>
  </si>
  <si>
    <t>伊勢湾ヘリポート</t>
    <rPh sb="0" eb="3">
      <t>イセワン</t>
    </rPh>
    <phoneticPr fontId="32"/>
  </si>
  <si>
    <t>まちづくり津夢時風</t>
    <rPh sb="5" eb="6">
      <t>ツ</t>
    </rPh>
    <rPh sb="6" eb="7">
      <t>ユメ</t>
    </rPh>
    <rPh sb="7" eb="8">
      <t>トキ</t>
    </rPh>
    <rPh sb="8" eb="9">
      <t>カゼ</t>
    </rPh>
    <phoneticPr fontId="32"/>
  </si>
  <si>
    <t>津センターパレス</t>
    <rPh sb="0" eb="1">
      <t>ツ</t>
    </rPh>
    <phoneticPr fontId="32"/>
  </si>
  <si>
    <t>津サイエンスプラザ</t>
    <rPh sb="0" eb="1">
      <t>ツ</t>
    </rPh>
    <phoneticPr fontId="32"/>
  </si>
  <si>
    <t>津市土地開発公社</t>
    <rPh sb="0" eb="2">
      <t>ツシ</t>
    </rPh>
    <rPh sb="2" eb="4">
      <t>トチ</t>
    </rPh>
    <rPh sb="4" eb="6">
      <t>カイハツ</t>
    </rPh>
    <rPh sb="6" eb="8">
      <t>コウシャ</t>
    </rPh>
    <phoneticPr fontId="32"/>
  </si>
  <si>
    <t>青山高原保健休養地管理</t>
    <rPh sb="0" eb="2">
      <t>アオヤマ</t>
    </rPh>
    <rPh sb="2" eb="4">
      <t>コウゲン</t>
    </rPh>
    <rPh sb="4" eb="6">
      <t>ホケン</t>
    </rPh>
    <rPh sb="6" eb="8">
      <t>キュウヨウ</t>
    </rPh>
    <rPh sb="8" eb="9">
      <t>チ</t>
    </rPh>
    <rPh sb="9" eb="11">
      <t>カンリ</t>
    </rPh>
    <phoneticPr fontId="32"/>
  </si>
  <si>
    <t>美杉開発観光</t>
    <rPh sb="0" eb="6">
      <t>ミスギカイハツカンコウ</t>
    </rPh>
    <phoneticPr fontId="10"/>
  </si>
  <si>
    <t>こども基金</t>
    <rPh sb="3" eb="5">
      <t>キキン</t>
    </rPh>
    <phoneticPr fontId="5"/>
  </si>
  <si>
    <t>まちづくり振興基金</t>
    <rPh sb="5" eb="7">
      <t>シンコウ</t>
    </rPh>
    <rPh sb="7" eb="9">
      <t>キキン</t>
    </rPh>
    <phoneticPr fontId="5"/>
  </si>
  <si>
    <t>美杉地域振興事業基金</t>
    <rPh sb="0" eb="4">
      <t>ミスギチイキ</t>
    </rPh>
    <rPh sb="4" eb="8">
      <t>シンコウジギョウ</t>
    </rPh>
    <rPh sb="8" eb="10">
      <t>キキン</t>
    </rPh>
    <phoneticPr fontId="5"/>
  </si>
  <si>
    <t>ふるさと津かがやき基金</t>
    <rPh sb="4" eb="5">
      <t>ツ</t>
    </rPh>
    <rPh sb="9" eb="11">
      <t>キキン</t>
    </rPh>
    <phoneticPr fontId="5"/>
  </si>
  <si>
    <t>国際交流推進基金</t>
    <rPh sb="0" eb="4">
      <t>コクサイコウリュウ</t>
    </rPh>
    <rPh sb="4" eb="6">
      <t>スイシン</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</si>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</sst>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177" fontId="34" fillId="6" borderId="125" xfId="12" applyNumberFormat="1" applyFont="1" applyFill="1" applyBorder="1" applyAlignment="1" applyProtection="1">
      <alignment horizontal="right" vertical="center" shrinkToFit="1"/>
      <protection locked="0"/>
    </xf>
    <xf numFmtId="177" fontId="34" fillId="6" borderId="146" xfId="12" applyNumberFormat="1" applyFont="1" applyFill="1" applyBorder="1" applyAlignment="1" applyProtection="1">
      <alignment horizontal="right" vertical="center" shrinkToFit="1"/>
      <protection locked="0"/>
    </xf>
    <xf numFmtId="177" fontId="34" fillId="6" borderId="126"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4F87-4AB1-B1EB-A9151B4D2C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42280</c:v>
                </c:pt>
                <c:pt idx="1">
                  <c:v>30214</c:v>
                </c:pt>
                <c:pt idx="2">
                  <c:v>33302</c:v>
                </c:pt>
                <c:pt idx="3">
                  <c:v>31124</c:v>
                </c:pt>
                <c:pt idx="4">
                  <c:v>40379</c:v>
                </c:pt>
              </c:numCache>
            </c:numRef>
          </c:val>
          <c:smooth val="0"/>
          <c:extLst>
            <c:ext xmlns:c16="http://schemas.microsoft.com/office/drawing/2014/chart" uri="{C3380CC4-5D6E-409C-BE32-E72D297353CC}">
              <c16:uniqueId val="{00000001-4F87-4AB1-B1EB-A9151B4D2C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3.51</c:v>
                </c:pt>
                <c:pt idx="1">
                  <c:v>4</c:v>
                </c:pt>
                <c:pt idx="2">
                  <c:v>1.1299999999999999</c:v>
                </c:pt>
                <c:pt idx="3">
                  <c:v>2.4500000000000002</c:v>
                </c:pt>
                <c:pt idx="4">
                  <c:v>0.25</c:v>
                </c:pt>
              </c:numCache>
            </c:numRef>
          </c:val>
          <c:extLst>
            <c:ext xmlns:c16="http://schemas.microsoft.com/office/drawing/2014/chart" uri="{C3380CC4-5D6E-409C-BE32-E72D297353CC}">
              <c16:uniqueId val="{00000000-CC91-45D3-8C08-3901E36DA6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12.89</c:v>
                </c:pt>
                <c:pt idx="1">
                  <c:v>14.22</c:v>
                </c:pt>
                <c:pt idx="2">
                  <c:v>16.45</c:v>
                </c:pt>
                <c:pt idx="3">
                  <c:v>16.7</c:v>
                </c:pt>
                <c:pt idx="4">
                  <c:v>17.23</c:v>
                </c:pt>
              </c:numCache>
            </c:numRef>
          </c:val>
          <c:extLst>
            <c:ext xmlns:c16="http://schemas.microsoft.com/office/drawing/2014/chart" uri="{C3380CC4-5D6E-409C-BE32-E72D297353CC}">
              <c16:uniqueId val="{00000001-CC91-45D3-8C08-3901E36DA6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3.38</c:v>
                </c:pt>
                <c:pt idx="1">
                  <c:v>2.35</c:v>
                </c:pt>
                <c:pt idx="2">
                  <c:v>-0.85</c:v>
                </c:pt>
                <c:pt idx="3">
                  <c:v>1.89</c:v>
                </c:pt>
                <c:pt idx="4">
                  <c:v>-1.46</c:v>
                </c:pt>
              </c:numCache>
            </c:numRef>
          </c:val>
          <c:smooth val="0"/>
          <c:extLst>
            <c:ext xmlns:c16="http://schemas.microsoft.com/office/drawing/2014/chart" uri="{C3380CC4-5D6E-409C-BE32-E72D297353CC}">
              <c16:uniqueId val="{00000002-CC91-45D3-8C08-3901E36DA6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c:v>
                </c:pt>
                <c:pt idx="2">
                  <c:v>#N/A</c:v>
                </c:pt>
                <c:pt idx="3">
                  <c:v>0.14000000000000001</c:v>
                </c:pt>
                <c:pt idx="4">
                  <c:v>#N/A</c:v>
                </c:pt>
                <c:pt idx="5">
                  <c:v>0.32</c:v>
                </c:pt>
                <c:pt idx="6">
                  <c:v>#N/A</c:v>
                </c:pt>
                <c:pt idx="7">
                  <c:v>0.37</c:v>
                </c:pt>
                <c:pt idx="8">
                  <c:v>#N/A</c:v>
                </c:pt>
                <c:pt idx="9">
                  <c:v>0.11</c:v>
                </c:pt>
              </c:numCache>
            </c:numRef>
          </c:val>
          <c:extLst>
            <c:ext xmlns:c16="http://schemas.microsoft.com/office/drawing/2014/chart" uri="{C3380CC4-5D6E-409C-BE32-E72D297353CC}">
              <c16:uniqueId val="{00000000-52C7-42A2-BEDA-5AAE520A82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C7-42A2-BEDA-5AAE520A823D}"/>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0.74</c:v>
                </c:pt>
                <c:pt idx="2">
                  <c:v>#N/A</c:v>
                </c:pt>
                <c:pt idx="3">
                  <c:v>0.96</c:v>
                </c:pt>
                <c:pt idx="4">
                  <c:v>#N/A</c:v>
                </c:pt>
                <c:pt idx="5">
                  <c:v>1.17</c:v>
                </c:pt>
                <c:pt idx="6">
                  <c:v>#N/A</c:v>
                </c:pt>
                <c:pt idx="7">
                  <c:v>0.68</c:v>
                </c:pt>
                <c:pt idx="8">
                  <c:v>#N/A</c:v>
                </c:pt>
                <c:pt idx="9">
                  <c:v>0.19</c:v>
                </c:pt>
              </c:numCache>
            </c:numRef>
          </c:val>
          <c:extLst>
            <c:ext xmlns:c16="http://schemas.microsoft.com/office/drawing/2014/chart" uri="{C3380CC4-5D6E-409C-BE32-E72D297353CC}">
              <c16:uniqueId val="{00000002-52C7-42A2-BEDA-5AAE520A823D}"/>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3.49</c:v>
                </c:pt>
                <c:pt idx="2">
                  <c:v>#N/A</c:v>
                </c:pt>
                <c:pt idx="3">
                  <c:v>3.97</c:v>
                </c:pt>
                <c:pt idx="4">
                  <c:v>#N/A</c:v>
                </c:pt>
                <c:pt idx="5">
                  <c:v>1.02</c:v>
                </c:pt>
                <c:pt idx="6">
                  <c:v>#N/A</c:v>
                </c:pt>
                <c:pt idx="7">
                  <c:v>2.4</c:v>
                </c:pt>
                <c:pt idx="8">
                  <c:v>#N/A</c:v>
                </c:pt>
                <c:pt idx="9">
                  <c:v>0.24</c:v>
                </c:pt>
              </c:numCache>
            </c:numRef>
          </c:val>
          <c:extLst>
            <c:ext xmlns:c16="http://schemas.microsoft.com/office/drawing/2014/chart" uri="{C3380CC4-5D6E-409C-BE32-E72D297353CC}">
              <c16:uniqueId val="{00000003-52C7-42A2-BEDA-5AAE520A823D}"/>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0.25</c:v>
                </c:pt>
                <c:pt idx="2">
                  <c:v>#N/A</c:v>
                </c:pt>
                <c:pt idx="3">
                  <c:v>0.25</c:v>
                </c:pt>
                <c:pt idx="4">
                  <c:v>#N/A</c:v>
                </c:pt>
                <c:pt idx="5">
                  <c:v>0.27</c:v>
                </c:pt>
                <c:pt idx="6">
                  <c:v>#N/A</c:v>
                </c:pt>
                <c:pt idx="7">
                  <c:v>0.27</c:v>
                </c:pt>
                <c:pt idx="8">
                  <c:v>#N/A</c:v>
                </c:pt>
                <c:pt idx="9">
                  <c:v>0.27</c:v>
                </c:pt>
              </c:numCache>
            </c:numRef>
          </c:val>
          <c:extLst>
            <c:ext xmlns:c16="http://schemas.microsoft.com/office/drawing/2014/chart" uri="{C3380CC4-5D6E-409C-BE32-E72D297353CC}">
              <c16:uniqueId val="{00000004-52C7-42A2-BEDA-5AAE520A823D}"/>
            </c:ext>
          </c:extLst>
        </c:ser>
        <c:ser>
          <c:idx val="5"/>
          <c:order val="5"/>
          <c:tx>
            <c:strRef>
              <c:f>データシート!$A$32</c:f>
              <c:strCache>
                <c:ptCount val="1"/>
                <c:pt idx="0">
                  <c:v>駐車場事業会計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0.08</c:v>
                </c:pt>
                <c:pt idx="4">
                  <c:v>#N/A</c:v>
                </c:pt>
                <c:pt idx="5">
                  <c:v>0.12</c:v>
                </c:pt>
                <c:pt idx="6">
                  <c:v>#N/A</c:v>
                </c:pt>
                <c:pt idx="7">
                  <c:v>0.18</c:v>
                </c:pt>
                <c:pt idx="8">
                  <c:v>#N/A</c:v>
                </c:pt>
                <c:pt idx="9">
                  <c:v>0.27</c:v>
                </c:pt>
              </c:numCache>
            </c:numRef>
          </c:val>
          <c:extLst>
            <c:ext xmlns:c16="http://schemas.microsoft.com/office/drawing/2014/chart" uri="{C3380CC4-5D6E-409C-BE32-E72D297353CC}">
              <c16:uniqueId val="{00000005-52C7-42A2-BEDA-5AAE520A823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0.69</c:v>
                </c:pt>
                <c:pt idx="2">
                  <c:v>#N/A</c:v>
                </c:pt>
                <c:pt idx="3">
                  <c:v>0.99</c:v>
                </c:pt>
                <c:pt idx="4">
                  <c:v>#N/A</c:v>
                </c:pt>
                <c:pt idx="5">
                  <c:v>1.4</c:v>
                </c:pt>
                <c:pt idx="6">
                  <c:v>#N/A</c:v>
                </c:pt>
                <c:pt idx="7">
                  <c:v>1.32</c:v>
                </c:pt>
                <c:pt idx="8">
                  <c:v>#N/A</c:v>
                </c:pt>
                <c:pt idx="9">
                  <c:v>1.96</c:v>
                </c:pt>
              </c:numCache>
            </c:numRef>
          </c:val>
          <c:extLst>
            <c:ext xmlns:c16="http://schemas.microsoft.com/office/drawing/2014/chart" uri="{C3380CC4-5D6E-409C-BE32-E72D297353CC}">
              <c16:uniqueId val="{00000006-52C7-42A2-BEDA-5AAE520A823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c:v>
                </c:pt>
                <c:pt idx="2">
                  <c:v>#N/A</c:v>
                </c:pt>
                <c:pt idx="3">
                  <c:v>4.92</c:v>
                </c:pt>
                <c:pt idx="4">
                  <c:v>#N/A</c:v>
                </c:pt>
                <c:pt idx="5">
                  <c:v>4.88</c:v>
                </c:pt>
                <c:pt idx="6">
                  <c:v>#N/A</c:v>
                </c:pt>
                <c:pt idx="7">
                  <c:v>5.19</c:v>
                </c:pt>
                <c:pt idx="8">
                  <c:v>#N/A</c:v>
                </c:pt>
                <c:pt idx="9">
                  <c:v>5.29</c:v>
                </c:pt>
              </c:numCache>
            </c:numRef>
          </c:val>
          <c:extLst>
            <c:ext xmlns:c16="http://schemas.microsoft.com/office/drawing/2014/chart" uri="{C3380CC4-5D6E-409C-BE32-E72D297353CC}">
              <c16:uniqueId val="{00000007-52C7-42A2-BEDA-5AAE520A823D}"/>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10.88</c:v>
                </c:pt>
                <c:pt idx="2">
                  <c:v>#N/A</c:v>
                </c:pt>
                <c:pt idx="3">
                  <c:v>17.559999999999999</c:v>
                </c:pt>
                <c:pt idx="4">
                  <c:v>#N/A</c:v>
                </c:pt>
                <c:pt idx="5">
                  <c:v>25.08</c:v>
                </c:pt>
                <c:pt idx="6">
                  <c:v>#N/A</c:v>
                </c:pt>
                <c:pt idx="7">
                  <c:v>24.55</c:v>
                </c:pt>
                <c:pt idx="8">
                  <c:v>#N/A</c:v>
                </c:pt>
                <c:pt idx="9">
                  <c:v>25.63</c:v>
                </c:pt>
              </c:numCache>
            </c:numRef>
          </c:val>
          <c:extLst>
            <c:ext xmlns:c16="http://schemas.microsoft.com/office/drawing/2014/chart" uri="{C3380CC4-5D6E-409C-BE32-E72D297353CC}">
              <c16:uniqueId val="{00000008-52C7-42A2-BEDA-5AAE520A823D}"/>
            </c:ext>
          </c:extLst>
        </c:ser>
        <c:ser>
          <c:idx val="9"/>
          <c:order val="9"/>
          <c:tx>
            <c:strRef>
              <c:f>データシート!$A$36</c:f>
              <c:strCache>
                <c:ptCount val="1"/>
                <c:pt idx="0">
                  <c:v>土地区画整理事業特別会計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0.09</c:v>
                </c:pt>
                <c:pt idx="6">
                  <c:v>#N/A</c:v>
                </c:pt>
                <c:pt idx="7">
                  <c:v>0</c:v>
                </c:pt>
                <c:pt idx="8">
                  <c:v>#N/A</c:v>
                </c:pt>
                <c:pt idx="9">
                  <c:v>0</c:v>
                </c:pt>
              </c:numCache>
            </c:numRef>
          </c:val>
          <c:extLst>
            <c:ext xmlns:c16="http://schemas.microsoft.com/office/drawing/2014/chart" uri="{C3380CC4-5D6E-409C-BE32-E72D297353CC}">
              <c16:uniqueId val="{00000009-52C7-42A2-BEDA-5AAE520A82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12752</c:v>
                </c:pt>
                <c:pt idx="5">
                  <c:v>12751</c:v>
                </c:pt>
                <c:pt idx="8">
                  <c:v>13189</c:v>
                </c:pt>
                <c:pt idx="11">
                  <c:v>13466</c:v>
                </c:pt>
                <c:pt idx="14">
                  <c:v>13073</c:v>
                </c:pt>
              </c:numCache>
            </c:numRef>
          </c:val>
          <c:extLst>
            <c:ext xmlns:c16="http://schemas.microsoft.com/office/drawing/2014/chart" uri="{C3380CC4-5D6E-409C-BE32-E72D297353CC}">
              <c16:uniqueId val="{00000000-AF59-4584-A32E-D3DD8FDB2B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59-4584-A32E-D3DD8FDB2B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45</c:v>
                </c:pt>
                <c:pt idx="3">
                  <c:v>33</c:v>
                </c:pt>
                <c:pt idx="6">
                  <c:v>24</c:v>
                </c:pt>
                <c:pt idx="9">
                  <c:v>17</c:v>
                </c:pt>
                <c:pt idx="12">
                  <c:v>9</c:v>
                </c:pt>
              </c:numCache>
            </c:numRef>
          </c:val>
          <c:extLst>
            <c:ext xmlns:c16="http://schemas.microsoft.com/office/drawing/2014/chart" uri="{C3380CC4-5D6E-409C-BE32-E72D297353CC}">
              <c16:uniqueId val="{00000002-AF59-4584-A32E-D3DD8FDB2B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10</c:v>
                </c:pt>
                <c:pt idx="6">
                  <c:v>10</c:v>
                </c:pt>
                <c:pt idx="9">
                  <c:v>10</c:v>
                </c:pt>
                <c:pt idx="12">
                  <c:v>5</c:v>
                </c:pt>
              </c:numCache>
            </c:numRef>
          </c:val>
          <c:extLst>
            <c:ext xmlns:c16="http://schemas.microsoft.com/office/drawing/2014/chart" uri="{C3380CC4-5D6E-409C-BE32-E72D297353CC}">
              <c16:uniqueId val="{00000003-AF59-4584-A32E-D3DD8FDB2B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4532</c:v>
                </c:pt>
                <c:pt idx="3">
                  <c:v>4416</c:v>
                </c:pt>
                <c:pt idx="6">
                  <c:v>4497</c:v>
                </c:pt>
                <c:pt idx="9">
                  <c:v>4360</c:v>
                </c:pt>
                <c:pt idx="12">
                  <c:v>4489</c:v>
                </c:pt>
              </c:numCache>
            </c:numRef>
          </c:val>
          <c:extLst>
            <c:ext xmlns:c16="http://schemas.microsoft.com/office/drawing/2014/chart" uri="{C3380CC4-5D6E-409C-BE32-E72D297353CC}">
              <c16:uniqueId val="{00000004-AF59-4584-A32E-D3DD8FDB2B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59-4584-A32E-D3DD8FDB2B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59-4584-A32E-D3DD8FDB2B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10854</c:v>
                </c:pt>
                <c:pt idx="3">
                  <c:v>11125</c:v>
                </c:pt>
                <c:pt idx="6">
                  <c:v>11799</c:v>
                </c:pt>
                <c:pt idx="9">
                  <c:v>12382</c:v>
                </c:pt>
                <c:pt idx="12">
                  <c:v>11745</c:v>
                </c:pt>
              </c:numCache>
            </c:numRef>
          </c:val>
          <c:extLst>
            <c:ext xmlns:c16="http://schemas.microsoft.com/office/drawing/2014/chart" uri="{C3380CC4-5D6E-409C-BE32-E72D297353CC}">
              <c16:uniqueId val="{00000007-AF59-4584-A32E-D3DD8FDB2B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2689</c:v>
                </c:pt>
                <c:pt idx="2">
                  <c:v>#N/A</c:v>
                </c:pt>
                <c:pt idx="3">
                  <c:v>#N/A</c:v>
                </c:pt>
                <c:pt idx="4">
                  <c:v>2833</c:v>
                </c:pt>
                <c:pt idx="5">
                  <c:v>#N/A</c:v>
                </c:pt>
                <c:pt idx="6">
                  <c:v>#N/A</c:v>
                </c:pt>
                <c:pt idx="7">
                  <c:v>3141</c:v>
                </c:pt>
                <c:pt idx="8">
                  <c:v>#N/A</c:v>
                </c:pt>
                <c:pt idx="9">
                  <c:v>#N/A</c:v>
                </c:pt>
                <c:pt idx="10">
                  <c:v>3303</c:v>
                </c:pt>
                <c:pt idx="11">
                  <c:v>#N/A</c:v>
                </c:pt>
                <c:pt idx="12">
                  <c:v>#N/A</c:v>
                </c:pt>
                <c:pt idx="13">
                  <c:v>3175</c:v>
                </c:pt>
                <c:pt idx="14">
                  <c:v>#N/A</c:v>
                </c:pt>
              </c:numCache>
            </c:numRef>
          </c:val>
          <c:smooth val="0"/>
          <c:extLst>
            <c:ext xmlns:c16="http://schemas.microsoft.com/office/drawing/2014/chart" uri="{C3380CC4-5D6E-409C-BE32-E72D297353CC}">
              <c16:uniqueId val="{00000008-AF59-4584-A32E-D3DD8FDB2B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123146</c:v>
                </c:pt>
                <c:pt idx="5">
                  <c:v>119249</c:v>
                </c:pt>
                <c:pt idx="8">
                  <c:v>112850</c:v>
                </c:pt>
                <c:pt idx="11">
                  <c:v>105604</c:v>
                </c:pt>
                <c:pt idx="14">
                  <c:v>98371</c:v>
                </c:pt>
              </c:numCache>
            </c:numRef>
          </c:val>
          <c:extLst>
            <c:ext xmlns:c16="http://schemas.microsoft.com/office/drawing/2014/chart" uri="{C3380CC4-5D6E-409C-BE32-E72D297353CC}">
              <c16:uniqueId val="{00000000-94D7-4DE3-B596-75351D7CDF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28009</c:v>
                </c:pt>
                <c:pt idx="5">
                  <c:v>29044</c:v>
                </c:pt>
                <c:pt idx="8">
                  <c:v>27733</c:v>
                </c:pt>
                <c:pt idx="11">
                  <c:v>28330</c:v>
                </c:pt>
                <c:pt idx="14">
                  <c:v>30399</c:v>
                </c:pt>
              </c:numCache>
            </c:numRef>
          </c:val>
          <c:extLst>
            <c:ext xmlns:c16="http://schemas.microsoft.com/office/drawing/2014/chart" uri="{C3380CC4-5D6E-409C-BE32-E72D297353CC}">
              <c16:uniqueId val="{00000001-94D7-4DE3-B596-75351D7CDF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16751</c:v>
                </c:pt>
                <c:pt idx="5">
                  <c:v>20577</c:v>
                </c:pt>
                <c:pt idx="8">
                  <c:v>21414</c:v>
                </c:pt>
                <c:pt idx="11">
                  <c:v>22377</c:v>
                </c:pt>
                <c:pt idx="14">
                  <c:v>21620</c:v>
                </c:pt>
              </c:numCache>
            </c:numRef>
          </c:val>
          <c:extLst>
            <c:ext xmlns:c16="http://schemas.microsoft.com/office/drawing/2014/chart" uri="{C3380CC4-5D6E-409C-BE32-E72D297353CC}">
              <c16:uniqueId val="{00000002-94D7-4DE3-B596-75351D7CDF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D7-4DE3-B596-75351D7CDF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D7-4DE3-B596-75351D7CDF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D7-4DE3-B596-75351D7CDF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19211</c:v>
                </c:pt>
                <c:pt idx="3">
                  <c:v>18574</c:v>
                </c:pt>
                <c:pt idx="6">
                  <c:v>17795</c:v>
                </c:pt>
                <c:pt idx="9">
                  <c:v>17214</c:v>
                </c:pt>
                <c:pt idx="12">
                  <c:v>16923</c:v>
                </c:pt>
              </c:numCache>
            </c:numRef>
          </c:val>
          <c:extLst>
            <c:ext xmlns:c16="http://schemas.microsoft.com/office/drawing/2014/chart" uri="{C3380CC4-5D6E-409C-BE32-E72D297353CC}">
              <c16:uniqueId val="{00000006-94D7-4DE3-B596-75351D7CDF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c:v>
                </c:pt>
                <c:pt idx="3">
                  <c:v>36</c:v>
                </c:pt>
                <c:pt idx="6">
                  <c:v>22</c:v>
                </c:pt>
                <c:pt idx="9">
                  <c:v>7</c:v>
                </c:pt>
                <c:pt idx="12">
                  <c:v>0</c:v>
                </c:pt>
              </c:numCache>
            </c:numRef>
          </c:val>
          <c:extLst>
            <c:ext xmlns:c16="http://schemas.microsoft.com/office/drawing/2014/chart" uri="{C3380CC4-5D6E-409C-BE32-E72D297353CC}">
              <c16:uniqueId val="{00000007-94D7-4DE3-B596-75351D7CDF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63541</c:v>
                </c:pt>
                <c:pt idx="3">
                  <c:v>62137</c:v>
                </c:pt>
                <c:pt idx="6">
                  <c:v>59853</c:v>
                </c:pt>
                <c:pt idx="9">
                  <c:v>57654</c:v>
                </c:pt>
                <c:pt idx="12">
                  <c:v>58176</c:v>
                </c:pt>
              </c:numCache>
            </c:numRef>
          </c:val>
          <c:extLst>
            <c:ext xmlns:c16="http://schemas.microsoft.com/office/drawing/2014/chart" uri="{C3380CC4-5D6E-409C-BE32-E72D297353CC}">
              <c16:uniqueId val="{00000008-94D7-4DE3-B596-75351D7CDF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905</c:v>
                </c:pt>
                <c:pt idx="3">
                  <c:v>1026</c:v>
                </c:pt>
                <c:pt idx="6">
                  <c:v>1023</c:v>
                </c:pt>
                <c:pt idx="9">
                  <c:v>1132</c:v>
                </c:pt>
                <c:pt idx="12">
                  <c:v>1116</c:v>
                </c:pt>
              </c:numCache>
            </c:numRef>
          </c:val>
          <c:extLst>
            <c:ext xmlns:c16="http://schemas.microsoft.com/office/drawing/2014/chart" uri="{C3380CC4-5D6E-409C-BE32-E72D297353CC}">
              <c16:uniqueId val="{00000009-94D7-4DE3-B596-75351D7CDF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111338</c:v>
                </c:pt>
                <c:pt idx="3">
                  <c:v>108467</c:v>
                </c:pt>
                <c:pt idx="6">
                  <c:v>102124</c:v>
                </c:pt>
                <c:pt idx="9">
                  <c:v>93817</c:v>
                </c:pt>
                <c:pt idx="12">
                  <c:v>87273</c:v>
                </c:pt>
              </c:numCache>
            </c:numRef>
          </c:val>
          <c:extLst>
            <c:ext xmlns:c16="http://schemas.microsoft.com/office/drawing/2014/chart" uri="{C3380CC4-5D6E-409C-BE32-E72D297353CC}">
              <c16:uniqueId val="{0000000A-94D7-4DE3-B596-75351D7CDF7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27140</c:v>
                </c:pt>
                <c:pt idx="2">
                  <c:v>#N/A</c:v>
                </c:pt>
                <c:pt idx="3">
                  <c:v>#N/A</c:v>
                </c:pt>
                <c:pt idx="4">
                  <c:v>21370</c:v>
                </c:pt>
                <c:pt idx="5">
                  <c:v>#N/A</c:v>
                </c:pt>
                <c:pt idx="6">
                  <c:v>#N/A</c:v>
                </c:pt>
                <c:pt idx="7">
                  <c:v>18820</c:v>
                </c:pt>
                <c:pt idx="8">
                  <c:v>#N/A</c:v>
                </c:pt>
                <c:pt idx="9">
                  <c:v>#N/A</c:v>
                </c:pt>
                <c:pt idx="10">
                  <c:v>13513</c:v>
                </c:pt>
                <c:pt idx="11">
                  <c:v>#N/A</c:v>
                </c:pt>
                <c:pt idx="12">
                  <c:v>#N/A</c:v>
                </c:pt>
                <c:pt idx="13">
                  <c:v>13098</c:v>
                </c:pt>
                <c:pt idx="14">
                  <c:v>#N/A</c:v>
                </c:pt>
              </c:numCache>
            </c:numRef>
          </c:val>
          <c:smooth val="0"/>
          <c:extLst>
            <c:ext xmlns:c16="http://schemas.microsoft.com/office/drawing/2014/chart" uri="{C3380CC4-5D6E-409C-BE32-E72D297353CC}">
              <c16:uniqueId val="{0000000B-94D7-4DE3-B596-75351D7CDF7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11477</c:v>
                </c:pt>
                <c:pt idx="1">
                  <c:v>11873</c:v>
                </c:pt>
                <c:pt idx="2">
                  <c:v>12383</c:v>
                </c:pt>
              </c:numCache>
            </c:numRef>
          </c:val>
          <c:extLst>
            <c:ext xmlns:c16="http://schemas.microsoft.com/office/drawing/2014/chart" uri="{C3380CC4-5D6E-409C-BE32-E72D297353CC}">
              <c16:uniqueId val="{00000000-277E-47BA-B9DC-55B9B9515F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2585</c:v>
                </c:pt>
                <c:pt idx="1">
                  <c:v>2299</c:v>
                </c:pt>
                <c:pt idx="2">
                  <c:v>2290</c:v>
                </c:pt>
              </c:numCache>
            </c:numRef>
          </c:val>
          <c:extLst>
            <c:ext xmlns:c16="http://schemas.microsoft.com/office/drawing/2014/chart" uri="{C3380CC4-5D6E-409C-BE32-E72D297353CC}">
              <c16:uniqueId val="{00000001-277E-47BA-B9DC-55B9B9515F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2978</c:v>
                </c:pt>
                <c:pt idx="1">
                  <c:v>3636</c:v>
                </c:pt>
                <c:pt idx="2">
                  <c:v>2842</c:v>
                </c:pt>
              </c:numCache>
            </c:numRef>
          </c:val>
          <c:extLst>
            <c:ext xmlns:c16="http://schemas.microsoft.com/office/drawing/2014/chart" uri="{C3380CC4-5D6E-409C-BE32-E72D297353CC}">
              <c16:uniqueId val="{00000002-277E-47BA-B9DC-55B9B9515F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70C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市町村合併後に、一体的なまちづくりの推進を目的に取り組んできた大型プロジェクトの実施や産業・スポーツセンター整備、テニスコート整備、文化ホール整備などの大規模事業により合併特例事業債をはじめとする元利償還金は増加傾向であったものの、一部の事業で償還が完了し、令和５年度と比べ減となった。</a:t>
          </a:r>
        </a:p>
        <a:p>
          <a:r>
            <a:rPr kumimoji="1" lang="ja-JP" altLang="en-US" sz="1400">
              <a:solidFill>
                <a:sysClr val="windowText" lastClr="000000"/>
              </a:solidFill>
              <a:latin typeface="ＭＳ ゴシック" pitchFamily="49" charset="-128"/>
              <a:ea typeface="ＭＳ ゴシック" pitchFamily="49" charset="-128"/>
            </a:rPr>
            <a:t>　元利償還金は令和５年度がピークと見込んでいる。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職員の若年化などによる退職手当負担見込額の減少及び合併特例債等の地方債の元金償還により、地方債現在高が減少したことなどにより、将来負担額が減少し、将来負担比率の分子は減少している。</a:t>
          </a:r>
        </a:p>
        <a:p>
          <a:r>
            <a:rPr kumimoji="1" lang="ja-JP" altLang="en-US" sz="1400">
              <a:solidFill>
                <a:sysClr val="windowText" lastClr="000000"/>
              </a:solidFill>
              <a:latin typeface="ＭＳ ゴシック" pitchFamily="49" charset="-128"/>
              <a:ea typeface="ＭＳ ゴシック" pitchFamily="49" charset="-128"/>
            </a:rPr>
            <a:t>　今後は学校施設改修、道路整備等で借入を予定するが、交付税算入率の高い地方債を財源として活用することなどにより将来負担比率への影響はある程度抑制できるものと考えられるが、将来負担を見据えた事業の選択と有利な財源確保に一層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こども基金を４．２億円、まちづくり振興基金を３．１億円取崩したこと等により、基金全体としては３．０億円の減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財政調整基金については、予算編成時の財源調整のため一定額の確保に努める。また、特定目的基金については、それぞれの目的に応じて計画的な活用を行う。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住民の一体感の醸成及び地域振興に必要な財源を確保することにより、まちづくり振興事業を推進する。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美杉地域振興事業基金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美杉地域における地域振興に係る事業の実施に必要な財源を確保する。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ふるさと津かがやき基金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ふるさと津市の未来に向けての発展を支援しようとする者からの寄付金を積み立て、本市のまちづくり事業の推進に寄与する。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こども基金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こども・子育て政策を継続的に推進していくため、４．２億円を取り崩したことによる減</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子ども医療費助成（市単分）、新市まちづくり計画に挙げている合併後のまちづくりに関する事業により３．１億円を取り崩したことに</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ふるさと津かがやき基金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令和６年度中に頂いた寄附金等を２．９億円積み立て、令和５年度以前に頂いた寄附をこどもたちが未来に向かってかがやくまちづくり</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などの事業により２．７億円取り崩したことによる増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こども基金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こども・子育て政策を継続して推進していくため、一定額の確保が必要であり、定期的に積立を行う予定である。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決算剰余金による新規積立金の増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市税収入等の大幅な伸びが見込めない中、市政運営を支える財源として、予算編成時の財源調整のため一定額の確保に努める。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後年度の地方債の償還財源として４．４億円を積み立てた一方、地方債の償還に伴い４．５億円を取崩したことによる減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大型事業に係る地方債の元金の償還が始まったことにより元利償還金の額が大きく増加し、高止まりしていることから、今後も計画的に取り崩しを行いながら償還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268,388
257,467
711.18
123,390,675
122,921,473
178,174
71,881,517
87,272,950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財政力指数は０．６６となり、類似団体平均を下回っているが、１０の市町村合併による広大な面積と多様性ある地域性により、類似団体と同様の推移をしていないものと考える。</a:t>
          </a:r>
        </a:p>
        <a:p>
          <a:r>
            <a:rPr kumimoji="1" lang="ja-JP" altLang="en-US" sz="1300">
              <a:latin typeface="ＭＳ Ｐゴシック" panose="020B0600070205080204" pitchFamily="50" charset="-128"/>
              <a:ea typeface="ＭＳ Ｐゴシック" panose="020B0600070205080204" pitchFamily="50" charset="-128"/>
            </a:rPr>
            <a:t>　引き続き、市税の収納率向上などに努め、自主財源の確保を図る。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経常収支比率については９７．７％と類似団体平均を上回っており　前年度比は０．９ポイント減少となった。</a:t>
          </a:r>
        </a:p>
        <a:p>
          <a:r>
            <a:rPr kumimoji="1" lang="ja-JP" altLang="en-US" sz="1300">
              <a:solidFill>
                <a:srgbClr val="0070C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減少の要因について、経常一般財源の決算額が、前年度に比べ歳出については人件費等が増加したものの、それを上回る歳入は地方特例交付金や地方交付税等が増加したことによる。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社会保障等関係経費が自然増で推移しているため、合併特例債等の公債費負担に対し基金等の確保を図るとともに、経常経費の縮減を図る。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92202</xdr:rowOff>
    </xdr:from>
    <xdr:to>
      <xdr:col>23</xdr:col>
      <xdr:colOff>133350</xdr:colOff>
      <xdr:row>66</xdr:row>
      <xdr:rowOff>135636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40790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82550</xdr:rowOff>
    </xdr:from>
    <xdr:to>
      <xdr:col>19</xdr:col>
      <xdr:colOff>133350</xdr:colOff>
      <xdr:row>66</xdr:row>
      <xdr:rowOff>135636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39825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22352</xdr:rowOff>
    </xdr:from>
    <xdr:to>
      <xdr:col>15</xdr:col>
      <xdr:colOff>82550</xdr:colOff>
      <xdr:row>66</xdr:row>
      <xdr:rowOff>82550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6660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22352</xdr:rowOff>
    </xdr:from>
    <xdr:to>
      <xdr:col>11</xdr:col>
      <xdr:colOff>31750</xdr:colOff>
      <xdr:row>66</xdr:row>
      <xdr:rowOff>82550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6660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41402</xdr:rowOff>
    </xdr:from>
    <xdr:to>
      <xdr:col>23</xdr:col>
      <xdr:colOff>184150</xdr:colOff>
      <xdr:row>66</xdr:row>
      <xdr:rowOff>143002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108729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5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84836</xdr:rowOff>
    </xdr:from>
    <xdr:to>
      <xdr:col>19</xdr:col>
      <xdr:colOff>184150</xdr:colOff>
      <xdr:row>67</xdr:row>
      <xdr:rowOff>14986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171213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8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31750</xdr:rowOff>
    </xdr:from>
    <xdr:to>
      <xdr:col>15</xdr:col>
      <xdr:colOff>133350</xdr:colOff>
      <xdr:row>66</xdr:row>
      <xdr:rowOff>133350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118127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143002</xdr:rowOff>
    </xdr:from>
    <xdr:to>
      <xdr:col>11</xdr:col>
      <xdr:colOff>82550</xdr:colOff>
      <xdr:row>65</xdr:row>
      <xdr:rowOff>73152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減額となったものの、人件費については、給料表や期末勤勉手当の支給率の引上げ及び会計年度任用職員の勤勉手当新設などによる影響で、前年度と比較して増額となり、１人当たりの額が５，０４４円の増額となった。</a:t>
          </a:r>
        </a:p>
        <a:p>
          <a:r>
            <a:rPr kumimoji="1" lang="ja-JP" altLang="en-US" sz="1300">
              <a:latin typeface="ＭＳ Ｐゴシック" panose="020B0600070205080204" pitchFamily="50" charset="-128"/>
              <a:ea typeface="ＭＳ Ｐゴシック" panose="020B0600070205080204" pitchFamily="50" charset="-128"/>
            </a:rPr>
            <a:t>　今後も業務改善に努め、コストの低減を図る。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41362</xdr:rowOff>
    </xdr:from>
    <xdr:to>
      <xdr:col>23</xdr:col>
      <xdr:colOff>133350</xdr:colOff>
      <xdr:row>85</xdr:row>
      <xdr:rowOff>108979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14612"/>
          <a:ext cx="838200" cy="6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41362</xdr:rowOff>
    </xdr:from>
    <xdr:to>
      <xdr:col>19</xdr:col>
      <xdr:colOff>133350</xdr:colOff>
      <xdr:row>85</xdr:row>
      <xdr:rowOff>48775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614612"/>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21803</xdr:rowOff>
    </xdr:from>
    <xdr:to>
      <xdr:col>15</xdr:col>
      <xdr:colOff>82550</xdr:colOff>
      <xdr:row>85</xdr:row>
      <xdr:rowOff>48775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95053"/>
          <a:ext cx="8890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132378</xdr:rowOff>
    </xdr:from>
    <xdr:to>
      <xdr:col>11</xdr:col>
      <xdr:colOff>31750</xdr:colOff>
      <xdr:row>85</xdr:row>
      <xdr:rowOff>21803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34178"/>
          <a:ext cx="889000" cy="6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58179</xdr:rowOff>
    </xdr:from>
    <xdr:to>
      <xdr:col>23</xdr:col>
      <xdr:colOff>184150</xdr:colOff>
      <xdr:row>85</xdr:row>
      <xdr:rowOff>159779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3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30256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0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162012</xdr:rowOff>
    </xdr:from>
    <xdr:to>
      <xdr:col>19</xdr:col>
      <xdr:colOff>184150</xdr:colOff>
      <xdr:row>85</xdr:row>
      <xdr:rowOff>92162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76939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50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169425</xdr:rowOff>
    </xdr:from>
    <xdr:to>
      <xdr:col>15</xdr:col>
      <xdr:colOff>133350</xdr:colOff>
      <xdr:row>85</xdr:row>
      <xdr:rowOff>99575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7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84352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5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142453</xdr:rowOff>
    </xdr:from>
    <xdr:to>
      <xdr:col>11</xdr:col>
      <xdr:colOff>82550</xdr:colOff>
      <xdr:row>85</xdr:row>
      <xdr:rowOff>72603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57380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3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81578</xdr:rowOff>
    </xdr:from>
    <xdr:to>
      <xdr:col>7</xdr:col>
      <xdr:colOff>31750</xdr:colOff>
      <xdr:row>85</xdr:row>
      <xdr:rowOff>11728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8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167955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6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ラスパイレス指数は、９８．９と前年と比較して０．２ポイント減少している。</a:t>
          </a:r>
        </a:p>
        <a:p>
          <a:r>
            <a:rPr kumimoji="1" lang="ja-JP" altLang="en-US" sz="1300">
              <a:latin typeface="ＭＳ Ｐゴシック" panose="020B0600070205080204" pitchFamily="50" charset="-128"/>
              <a:ea typeface="ＭＳ Ｐゴシック" panose="020B0600070205080204" pitchFamily="50" charset="-128"/>
            </a:rPr>
            <a:t>　この主な要因としては、経験年数階層内における職員分布の変動（職員構成の変動）によるものである。</a:t>
          </a:r>
        </a:p>
        <a:p>
          <a:r>
            <a:rPr kumimoji="1" lang="ja-JP" altLang="en-US" sz="1300">
              <a:latin typeface="ＭＳ Ｐゴシック" panose="020B0600070205080204" pitchFamily="50" charset="-128"/>
              <a:ea typeface="ＭＳ Ｐゴシック" panose="020B0600070205080204" pitchFamily="50" charset="-128"/>
            </a:rPr>
            <a:t>　本市は、従来から人事院勧告の趣旨を尊重し、給与改定を実施しており、引き続き国、他の地方公共団体及び民間給与との均衡を踏まえ、給与の適正化に努めていく。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153459</xdr:rowOff>
    </xdr:from>
    <xdr:to>
      <xdr:col>81</xdr:col>
      <xdr:colOff>44450</xdr:colOff>
      <xdr:row>84</xdr:row>
      <xdr:rowOff>22225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838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2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102659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11641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102659</xdr:rowOff>
    </xdr:from>
    <xdr:to>
      <xdr:col>81</xdr:col>
      <xdr:colOff>95250</xdr:colOff>
      <xdr:row>84</xdr:row>
      <xdr:rowOff>32809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119186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7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人当たり職員数は８．８５人と前年と比較して０．２７ポイント増加している。</a:t>
          </a:r>
        </a:p>
        <a:p>
          <a:r>
            <a:rPr kumimoji="1" lang="ja-JP" altLang="en-US" sz="1300">
              <a:latin typeface="ＭＳ Ｐゴシック" panose="020B0600070205080204" pitchFamily="50" charset="-128"/>
              <a:ea typeface="ＭＳ Ｐゴシック" panose="020B0600070205080204" pitchFamily="50" charset="-128"/>
            </a:rPr>
            <a:t>　本市では合併以降、定員管理の適正化に取り組み、平成２６年度には合併時の総職員数の２割削減を達成した。令和６年度においては、定年引上げに伴い職員数について前年度から増加したことにより指数は増加した。</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127318</xdr:rowOff>
    </xdr:from>
    <xdr:to>
      <xdr:col>81</xdr:col>
      <xdr:colOff>44450</xdr:colOff>
      <xdr:row>66</xdr:row>
      <xdr:rowOff>37306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71568"/>
          <a:ext cx="838200" cy="8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127318</xdr:rowOff>
    </xdr:from>
    <xdr:to>
      <xdr:col>77</xdr:col>
      <xdr:colOff>44450</xdr:colOff>
      <xdr:row>65</xdr:row>
      <xdr:rowOff>136366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271568"/>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124301</xdr:rowOff>
    </xdr:from>
    <xdr:to>
      <xdr:col>72</xdr:col>
      <xdr:colOff>203200</xdr:colOff>
      <xdr:row>65</xdr:row>
      <xdr:rowOff>136366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685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106204</xdr:rowOff>
    </xdr:from>
    <xdr:to>
      <xdr:col>68</xdr:col>
      <xdr:colOff>152400</xdr:colOff>
      <xdr:row>65</xdr:row>
      <xdr:rowOff>124301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5045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157956</xdr:rowOff>
    </xdr:from>
    <xdr:to>
      <xdr:col>81</xdr:col>
      <xdr:colOff>95250</xdr:colOff>
      <xdr:row>66</xdr:row>
      <xdr:rowOff>88106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130033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7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76518</xdr:rowOff>
    </xdr:from>
    <xdr:to>
      <xdr:col>77</xdr:col>
      <xdr:colOff>95250</xdr:colOff>
      <xdr:row>66</xdr:row>
      <xdr:rowOff>6668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162895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0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85566</xdr:rowOff>
    </xdr:from>
    <xdr:to>
      <xdr:col>73</xdr:col>
      <xdr:colOff>44450</xdr:colOff>
      <xdr:row>66</xdr:row>
      <xdr:rowOff>15716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493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1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73501</xdr:rowOff>
    </xdr:from>
    <xdr:to>
      <xdr:col>68</xdr:col>
      <xdr:colOff>203200</xdr:colOff>
      <xdr:row>66</xdr:row>
      <xdr:rowOff>3651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1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159878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0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55404</xdr:rowOff>
    </xdr:from>
    <xdr:to>
      <xdr:col>64</xdr:col>
      <xdr:colOff>152400</xdr:colOff>
      <xdr:row>65</xdr:row>
      <xdr:rowOff>157004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9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141781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8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実質公債費比率は５．３％となり、前年度より０．１ポイント増加</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した。単年度数値では５．１％と前年度比０．４％の減少となった。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合併後に実施した大規模事業の元利償還額が前年度より減少したものの、３カ年平均の算出において令和３年度と比較し令和６年度が増加していることなどが増加の要因である。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今後も、合併特例債を中心とした大規模事業の償還が続くが、交付税算入が有利なことから、単年度比率の急激な上昇とはならないと考える。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47474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654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1512</xdr:rowOff>
    </xdr:from>
    <xdr:to>
      <xdr:col>77</xdr:col>
      <xdr:colOff>44450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309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1512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41</xdr:row>
      <xdr:rowOff>1512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140201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37089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99181</xdr:rowOff>
    </xdr:from>
    <xdr:to>
      <xdr:col>68</xdr:col>
      <xdr:colOff>203200</xdr:colOff>
      <xdr:row>41</xdr:row>
      <xdr:rowOff>29331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14108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37089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将来負担比率は２１．４％となり、前年度比１．２ポイントの減少となった。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緊急防災・減災事業債や公共事業等債などの市債を借り入れたものの、償還額が借入額を上回ったことによる地方債現在高の減少などが要因である。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今後、地方債現在高は減少する見込みだが、事業の優先度の判断や活用する財源の選択を行うなど、引き続き、財政の健全化に努める。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110309</xdr:rowOff>
    </xdr:from>
    <xdr:to>
      <xdr:col>81</xdr:col>
      <xdr:colOff>44450</xdr:colOff>
      <xdr:row>15</xdr:row>
      <xdr:rowOff>130991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68205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130991</xdr:rowOff>
    </xdr:from>
    <xdr:to>
      <xdr:col>77</xdr:col>
      <xdr:colOff>44450</xdr:colOff>
      <xdr:row>16</xdr:row>
      <xdr:rowOff>123281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02741"/>
          <a:ext cx="889000" cy="16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123281</xdr:rowOff>
    </xdr:from>
    <xdr:to>
      <xdr:col>72</xdr:col>
      <xdr:colOff>203200</xdr:colOff>
      <xdr:row>17</xdr:row>
      <xdr:rowOff>13879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66481"/>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13879</xdr:rowOff>
    </xdr:from>
    <xdr:to>
      <xdr:col>68</xdr:col>
      <xdr:colOff>152400</xdr:colOff>
      <xdr:row>18</xdr:row>
      <xdr:rowOff>38916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28529"/>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59509</xdr:rowOff>
    </xdr:from>
    <xdr:to>
      <xdr:col>81</xdr:col>
      <xdr:colOff>95250</xdr:colOff>
      <xdr:row>15</xdr:row>
      <xdr:rowOff>161109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31586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0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80191</xdr:rowOff>
    </xdr:from>
    <xdr:to>
      <xdr:col>77</xdr:col>
      <xdr:colOff>95250</xdr:colOff>
      <xdr:row>16</xdr:row>
      <xdr:rowOff>10341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166568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38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72481</xdr:rowOff>
    </xdr:from>
    <xdr:to>
      <xdr:col>73</xdr:col>
      <xdr:colOff>44450</xdr:colOff>
      <xdr:row>17</xdr:row>
      <xdr:rowOff>2631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158858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0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134529</xdr:rowOff>
    </xdr:from>
    <xdr:to>
      <xdr:col>68</xdr:col>
      <xdr:colOff>203200</xdr:colOff>
      <xdr:row>17</xdr:row>
      <xdr:rowOff>64679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49456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6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159566</xdr:rowOff>
    </xdr:from>
    <xdr:to>
      <xdr:col>64</xdr:col>
      <xdr:colOff>152400</xdr:colOff>
      <xdr:row>18</xdr:row>
      <xdr:rowOff>89716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74493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6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268,388
257,467
711.18
123,390,675
122,921,473
178,174
71,881,517
87,272,950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平成１８年の合併以降、定員管理の適正化に取り組み、平成２６年度には合併時の総職員数の２割削減を達成した。令和５年度には、定年引上げに伴い、新たな行政需要にも対応するため職員定数を改正し、新たな定員管理を行ってる。令和６年度の人件費は、給料表や期末勤勉手当の支給率の引上げ及び会計年度任用職員の勤勉手当新設などによる影響で増額したことにより、経常収支比率では前年度と比べ１．２ポイント増加している。</a:t>
          </a:r>
        </a:p>
        <a:p>
          <a:r>
            <a:rPr kumimoji="1" lang="ja-JP" altLang="en-US" sz="1100">
              <a:latin typeface="ＭＳ Ｐゴシック" panose="020B0600070205080204" pitchFamily="50" charset="-128"/>
              <a:ea typeface="ＭＳ Ｐゴシック" panose="020B0600070205080204" pitchFamily="50" charset="-128"/>
            </a:rPr>
            <a:t>　また、類似団体平均を４．６ポイント上回る高い水準となっていることから、引き続き、業務改善などに努める。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75293</xdr:rowOff>
    </xdr:from>
    <xdr:to>
      <xdr:col>24</xdr:col>
      <xdr:colOff>25400</xdr:colOff>
      <xdr:row>40</xdr:row>
      <xdr:rowOff>34472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618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75293</xdr:rowOff>
    </xdr:from>
    <xdr:to>
      <xdr:col>19</xdr:col>
      <xdr:colOff>187325</xdr:colOff>
      <xdr:row>39</xdr:row>
      <xdr:rowOff>75293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61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20865</xdr:rowOff>
    </xdr:from>
    <xdr:to>
      <xdr:col>15</xdr:col>
      <xdr:colOff>98425</xdr:colOff>
      <xdr:row>39</xdr:row>
      <xdr:rowOff>75293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707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20865</xdr:rowOff>
    </xdr:from>
    <xdr:to>
      <xdr:col>11</xdr:col>
      <xdr:colOff>9525</xdr:colOff>
      <xdr:row>40</xdr:row>
      <xdr:rowOff>12700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7074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155122</xdr:rowOff>
    </xdr:from>
    <xdr:to>
      <xdr:col>24</xdr:col>
      <xdr:colOff>76200</xdr:colOff>
      <xdr:row>40</xdr:row>
      <xdr:rowOff>85272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127199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24493</xdr:rowOff>
    </xdr:from>
    <xdr:to>
      <xdr:col>20</xdr:col>
      <xdr:colOff>38100</xdr:colOff>
      <xdr:row>39</xdr:row>
      <xdr:rowOff>126093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110870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9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24493</xdr:rowOff>
    </xdr:from>
    <xdr:to>
      <xdr:col>15</xdr:col>
      <xdr:colOff>149225</xdr:colOff>
      <xdr:row>39</xdr:row>
      <xdr:rowOff>126093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110870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141515</xdr:rowOff>
    </xdr:from>
    <xdr:to>
      <xdr:col>11</xdr:col>
      <xdr:colOff>60325</xdr:colOff>
      <xdr:row>39</xdr:row>
      <xdr:rowOff>71665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56442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物件費については決算額は減少し、経常収支比率は０．４ポイント減少となり、類似団体平均との比較では１．２ポイント下回っている。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市町村合併等により保有する施設が多い状況であることから、公共施設の在り方を見直す中で、施設の統廃合を図り、引き続き維持管理経費の縮減につなげる。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142240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54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8890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85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8890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01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142240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扶助費の経常収支比率は、決算額が増加したものの、前年度と比べ０．４ポイント減少し、類似団体平均よりも低い水準となっている。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児童手当等給付事業や障害者総合支援法関係事業などが増額となっている。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今後も社会保障経費については増額が見込まれることから、動向を注視していく。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156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53522</xdr:rowOff>
    </xdr:from>
    <xdr:to>
      <xdr:col>19</xdr:col>
      <xdr:colOff>187325</xdr:colOff>
      <xdr:row>53</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403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159657</xdr:rowOff>
    </xdr:from>
    <xdr:to>
      <xdr:col>15</xdr:col>
      <xdr:colOff>98425</xdr:colOff>
      <xdr:row>53</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0750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159657</xdr:rowOff>
    </xdr:from>
    <xdr:to>
      <xdr:col>11</xdr:col>
      <xdr:colOff>9525</xdr:colOff>
      <xdr:row>52</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075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35577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2722</xdr:rowOff>
    </xdr:from>
    <xdr:to>
      <xdr:col>15</xdr:col>
      <xdr:colOff>149225</xdr:colOff>
      <xdr:row>53</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108857</xdr:rowOff>
    </xdr:from>
    <xdr:to>
      <xdr:col>11</xdr:col>
      <xdr:colOff>60325</xdr:colOff>
      <xdr:row>53</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49184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108857</xdr:rowOff>
    </xdr:from>
    <xdr:to>
      <xdr:col>6</xdr:col>
      <xdr:colOff>171450</xdr:colOff>
      <xdr:row>53</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49184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その他に係る経常収支比率は１２．４％と前年度と比べ０．４ポイント減少となった。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介護保険事業及び後期高齢者医療事業に対する繰出金の減によるものである。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今後も高齢化の進展などに伴う傾向を注視し、介護予防の推進等により、経費の縮減に努めていく。 </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58</xdr:row>
      <xdr:rowOff>148772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0493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58</xdr:row>
      <xdr:rowOff>148772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94343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94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148772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94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70955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97972</xdr:rowOff>
    </xdr:from>
    <xdr:to>
      <xdr:col>78</xdr:col>
      <xdr:colOff>120650</xdr:colOff>
      <xdr:row>59</xdr:row>
      <xdr:rowOff>28122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12899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70C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補助費等については、下水道事業への繰出金の増などにより決算額が増加したことにより、経常収支比率は０．４ポイント増加し、類似団体平均との比較では１．２ポイント上回っている。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今後も他会計の繰出金について、動向を注視していく。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26307</xdr:rowOff>
    </xdr:from>
    <xdr:to>
      <xdr:col>82</xdr:col>
      <xdr:colOff>107950</xdr:colOff>
      <xdr:row>37</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369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26307</xdr:rowOff>
    </xdr:from>
    <xdr:to>
      <xdr:col>78</xdr:col>
      <xdr:colOff>69850</xdr:colOff>
      <xdr:row>37</xdr:row>
      <xdr:rowOff>26307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36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154214</xdr:rowOff>
    </xdr:from>
    <xdr:to>
      <xdr:col>73</xdr:col>
      <xdr:colOff>180975</xdr:colOff>
      <xdr:row>37</xdr:row>
      <xdr:rowOff>26307</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326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154214</xdr:rowOff>
    </xdr:from>
    <xdr:to>
      <xdr:col>69</xdr:col>
      <xdr:colOff>92075</xdr:colOff>
      <xdr:row>37</xdr:row>
      <xdr:rowOff>48078</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3264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146957</xdr:rowOff>
    </xdr:from>
    <xdr:to>
      <xdr:col>78</xdr:col>
      <xdr:colOff>120650</xdr:colOff>
      <xdr:row>37</xdr:row>
      <xdr:rowOff>77107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61884</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146957</xdr:rowOff>
    </xdr:from>
    <xdr:to>
      <xdr:col>74</xdr:col>
      <xdr:colOff>31750</xdr:colOff>
      <xdr:row>37</xdr:row>
      <xdr:rowOff>77107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61884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103414</xdr:rowOff>
    </xdr:from>
    <xdr:to>
      <xdr:col>69</xdr:col>
      <xdr:colOff>142875</xdr:colOff>
      <xdr:row>37</xdr:row>
      <xdr:rowOff>33564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公共事業等債などの増額があったものの、合併特例事業債や臨時財政対策債の減額により、公債費の経常収支比率は１．３ポイント減少となり、類似団体平均に比べて４．７ポイント上回っている。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令和５年度をピークに大規模事業の償還に伴い公債費負担の減少が見込まれるものの、今後の新規発行については、事業の選択により償還とのバランスを注視しながら市債の管理に努める。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168911</xdr:rowOff>
    </xdr:from>
    <xdr:to>
      <xdr:col>24</xdr:col>
      <xdr:colOff>25400</xdr:colOff>
      <xdr:row>80</xdr:row>
      <xdr:rowOff>96520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7134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50800</xdr:rowOff>
    </xdr:from>
    <xdr:to>
      <xdr:col>19</xdr:col>
      <xdr:colOff>187325</xdr:colOff>
      <xdr:row>80</xdr:row>
      <xdr:rowOff>96520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76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107950</xdr:rowOff>
    </xdr:from>
    <xdr:to>
      <xdr:col>15</xdr:col>
      <xdr:colOff>98425</xdr:colOff>
      <xdr:row>80</xdr:row>
      <xdr:rowOff>50800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65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79</xdr:row>
      <xdr:rowOff>161289</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6525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118111</xdr:rowOff>
    </xdr:from>
    <xdr:to>
      <xdr:col>24</xdr:col>
      <xdr:colOff>76200</xdr:colOff>
      <xdr:row>80</xdr:row>
      <xdr:rowOff>48261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90188</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45720</xdr:rowOff>
    </xdr:from>
    <xdr:to>
      <xdr:col>20</xdr:col>
      <xdr:colOff>38100</xdr:colOff>
      <xdr:row>80</xdr:row>
      <xdr:rowOff>147320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132097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84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0</xdr:rowOff>
    </xdr:from>
    <xdr:to>
      <xdr:col>15</xdr:col>
      <xdr:colOff>149225</xdr:colOff>
      <xdr:row>80</xdr:row>
      <xdr:rowOff>101600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86377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公債費以外の経常収支比率は扶助費や人件費が増加したことにより、０．４ポイントの増加となった。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扶助費や人件費は今後も増額が見込まれることから、動向を注視し、業務改善を進めていく。</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155575</xdr:rowOff>
    </xdr:from>
    <xdr:to>
      <xdr:col>82</xdr:col>
      <xdr:colOff>107950</xdr:colOff>
      <xdr:row>78</xdr:row>
      <xdr:rowOff>6986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35722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127000</xdr:rowOff>
    </xdr:from>
    <xdr:to>
      <xdr:col>78</xdr:col>
      <xdr:colOff>69850</xdr:colOff>
      <xdr:row>77</xdr:row>
      <xdr:rowOff>155575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328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109855</xdr:rowOff>
    </xdr:from>
    <xdr:to>
      <xdr:col>73</xdr:col>
      <xdr:colOff>180975</xdr:colOff>
      <xdr:row>77</xdr:row>
      <xdr:rowOff>127000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4005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109855</xdr:rowOff>
    </xdr:from>
    <xdr:to>
      <xdr:col>69</xdr:col>
      <xdr:colOff>92075</xdr:colOff>
      <xdr:row>78</xdr:row>
      <xdr:rowOff>1270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14005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127636</xdr:rowOff>
    </xdr:from>
    <xdr:to>
      <xdr:col>82</xdr:col>
      <xdr:colOff>158750</xdr:colOff>
      <xdr:row>78</xdr:row>
      <xdr:rowOff>57786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99713</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104775</xdr:rowOff>
    </xdr:from>
    <xdr:to>
      <xdr:col>78</xdr:col>
      <xdr:colOff>120650</xdr:colOff>
      <xdr:row>78</xdr:row>
      <xdr:rowOff>34925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19702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392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59055</xdr:rowOff>
    </xdr:from>
    <xdr:to>
      <xdr:col>69</xdr:col>
      <xdr:colOff>142875</xdr:colOff>
      <xdr:row>76</xdr:row>
      <xdr:rowOff>160655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145432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121920</xdr:rowOff>
    </xdr:from>
    <xdr:to>
      <xdr:col>65</xdr:col>
      <xdr:colOff>53975</xdr:colOff>
      <xdr:row>78</xdr:row>
      <xdr:rowOff>52070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36847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92520</xdr:rowOff>
    </xdr:from>
    <xdr:to>
      <xdr:col>29</xdr:col>
      <xdr:colOff>127000</xdr:colOff>
      <xdr:row>12</xdr:row>
      <xdr:rowOff>114579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026095"/>
          <a:ext cx="647700" cy="193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114579</xdr:rowOff>
    </xdr:from>
    <xdr:to>
      <xdr:col>26</xdr:col>
      <xdr:colOff>50800</xdr:colOff>
      <xdr:row>13</xdr:row>
      <xdr:rowOff>13805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19604"/>
          <a:ext cx="698500" cy="70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8318</xdr:rowOff>
    </xdr:from>
    <xdr:to>
      <xdr:col>22</xdr:col>
      <xdr:colOff>114300</xdr:colOff>
      <xdr:row>13</xdr:row>
      <xdr:rowOff>13805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284793"/>
          <a:ext cx="698500" cy="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8318</xdr:rowOff>
    </xdr:from>
    <xdr:to>
      <xdr:col>18</xdr:col>
      <xdr:colOff>177800</xdr:colOff>
      <xdr:row>13</xdr:row>
      <xdr:rowOff>67755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284793"/>
          <a:ext cx="698500" cy="59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41720</xdr:rowOff>
    </xdr:from>
    <xdr:to>
      <xdr:col>29</xdr:col>
      <xdr:colOff>177800</xdr:colOff>
      <xdr:row>11</xdr:row>
      <xdr:rowOff>143320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97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121747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88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63779</xdr:rowOff>
    </xdr:from>
    <xdr:to>
      <xdr:col>26</xdr:col>
      <xdr:colOff>101600</xdr:colOff>
      <xdr:row>12</xdr:row>
      <xdr:rowOff>165379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68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4106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3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134455</xdr:rowOff>
    </xdr:from>
    <xdr:to>
      <xdr:col>22</xdr:col>
      <xdr:colOff>165100</xdr:colOff>
      <xdr:row>13</xdr:row>
      <xdr:rowOff>64605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3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74782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0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128968</xdr:rowOff>
    </xdr:from>
    <xdr:to>
      <xdr:col>19</xdr:col>
      <xdr:colOff>38100</xdr:colOff>
      <xdr:row>13</xdr:row>
      <xdr:rowOff>59118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33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69295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0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16955</xdr:rowOff>
    </xdr:from>
    <xdr:to>
      <xdr:col>15</xdr:col>
      <xdr:colOff>101600</xdr:colOff>
      <xdr:row>13</xdr:row>
      <xdr:rowOff>118555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9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128732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6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100749</xdr:rowOff>
    </xdr:from>
    <xdr:to>
      <xdr:col>29</xdr:col>
      <xdr:colOff>127000</xdr:colOff>
      <xdr:row>35</xdr:row>
      <xdr:rowOff>114694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11099"/>
          <a:ext cx="647700" cy="13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100749</xdr:rowOff>
    </xdr:from>
    <xdr:to>
      <xdr:col>26</xdr:col>
      <xdr:colOff>50800</xdr:colOff>
      <xdr:row>35</xdr:row>
      <xdr:rowOff>126352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11099"/>
          <a:ext cx="698500" cy="25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126352</xdr:rowOff>
    </xdr:from>
    <xdr:to>
      <xdr:col>22</xdr:col>
      <xdr:colOff>114300</xdr:colOff>
      <xdr:row>35</xdr:row>
      <xdr:rowOff>171272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36702"/>
          <a:ext cx="698500" cy="4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171272</xdr:rowOff>
    </xdr:from>
    <xdr:to>
      <xdr:col>18</xdr:col>
      <xdr:colOff>177800</xdr:colOff>
      <xdr:row>35</xdr:row>
      <xdr:rowOff>194018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81622"/>
          <a:ext cx="6985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63894</xdr:rowOff>
    </xdr:from>
    <xdr:to>
      <xdr:col>29</xdr:col>
      <xdr:colOff>177800</xdr:colOff>
      <xdr:row>35</xdr:row>
      <xdr:rowOff>165494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74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251871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1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49949</xdr:rowOff>
    </xdr:from>
    <xdr:to>
      <xdr:col>26</xdr:col>
      <xdr:colOff>101600</xdr:colOff>
      <xdr:row>35</xdr:row>
      <xdr:rowOff>151549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6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161726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2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75552</xdr:rowOff>
    </xdr:from>
    <xdr:to>
      <xdr:col>22</xdr:col>
      <xdr:colOff>165100</xdr:colOff>
      <xdr:row>35</xdr:row>
      <xdr:rowOff>177152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8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187329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5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120472</xdr:rowOff>
    </xdr:from>
    <xdr:to>
      <xdr:col>19</xdr:col>
      <xdr:colOff>38100</xdr:colOff>
      <xdr:row>35</xdr:row>
      <xdr:rowOff>222072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30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232249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9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143218</xdr:rowOff>
    </xdr:from>
    <xdr:to>
      <xdr:col>15</xdr:col>
      <xdr:colOff>101600</xdr:colOff>
      <xdr:row>35</xdr:row>
      <xdr:rowOff>244818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5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254995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2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268,388
257,467
711.18
123,390,675
122,921,473
178,174
71,881,517
87,272,950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84455</xdr:rowOff>
    </xdr:from>
    <xdr:to>
      <xdr:col>24</xdr:col>
      <xdr:colOff>63500</xdr:colOff>
      <xdr:row>31</xdr:row>
      <xdr:rowOff>86208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27955"/>
          <a:ext cx="838200" cy="17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86208</xdr:rowOff>
    </xdr:from>
    <xdr:to>
      <xdr:col>19</xdr:col>
      <xdr:colOff>177800</xdr:colOff>
      <xdr:row>31</xdr:row>
      <xdr:rowOff>145834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01158"/>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136385</xdr:rowOff>
    </xdr:from>
    <xdr:to>
      <xdr:col>15</xdr:col>
      <xdr:colOff>50800</xdr:colOff>
      <xdr:row>31</xdr:row>
      <xdr:rowOff>145834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451335"/>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136385</xdr:rowOff>
    </xdr:from>
    <xdr:to>
      <xdr:col>10</xdr:col>
      <xdr:colOff>114300</xdr:colOff>
      <xdr:row>32</xdr:row>
      <xdr:rowOff>33249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51335"/>
          <a:ext cx="8890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33655</xdr:rowOff>
    </xdr:from>
    <xdr:to>
      <xdr:col>24</xdr:col>
      <xdr:colOff>114300</xdr:colOff>
      <xdr:row>30</xdr:row>
      <xdr:rowOff>135255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139615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35408</xdr:rowOff>
    </xdr:from>
    <xdr:to>
      <xdr:col>20</xdr:col>
      <xdr:colOff>38100</xdr:colOff>
      <xdr:row>31</xdr:row>
      <xdr:rowOff>137008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5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153535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12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95034</xdr:rowOff>
    </xdr:from>
    <xdr:to>
      <xdr:col>15</xdr:col>
      <xdr:colOff>101600</xdr:colOff>
      <xdr:row>32</xdr:row>
      <xdr:rowOff>25184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41711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18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85585</xdr:rowOff>
    </xdr:from>
    <xdr:to>
      <xdr:col>10</xdr:col>
      <xdr:colOff>165100</xdr:colOff>
      <xdr:row>32</xdr:row>
      <xdr:rowOff>15735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0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32262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17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153899</xdr:rowOff>
    </xdr:from>
    <xdr:to>
      <xdr:col>6</xdr:col>
      <xdr:colOff>38100</xdr:colOff>
      <xdr:row>32</xdr:row>
      <xdr:rowOff>84049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100576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24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5267</xdr:rowOff>
    </xdr:from>
    <xdr:to>
      <xdr:col>24</xdr:col>
      <xdr:colOff>63500</xdr:colOff>
      <xdr:row>57</xdr:row>
      <xdr:rowOff>39018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77917"/>
          <a:ext cx="838200" cy="3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138165</xdr:rowOff>
    </xdr:from>
    <xdr:to>
      <xdr:col>19</xdr:col>
      <xdr:colOff>177800</xdr:colOff>
      <xdr:row>57</xdr:row>
      <xdr:rowOff>5267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39365"/>
          <a:ext cx="889000" cy="3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138165</xdr:rowOff>
    </xdr:from>
    <xdr:to>
      <xdr:col>15</xdr:col>
      <xdr:colOff>50800</xdr:colOff>
      <xdr:row>57</xdr:row>
      <xdr:rowOff>2377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39365"/>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2377</xdr:rowOff>
    </xdr:from>
    <xdr:to>
      <xdr:col>10</xdr:col>
      <xdr:colOff>114300</xdr:colOff>
      <xdr:row>57</xdr:row>
      <xdr:rowOff>56163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75027"/>
          <a:ext cx="889000" cy="5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159668</xdr:rowOff>
    </xdr:from>
    <xdr:to>
      <xdr:col>24</xdr:col>
      <xdr:colOff>114300</xdr:colOff>
      <xdr:row>57</xdr:row>
      <xdr:rowOff>89818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138095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3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125917</xdr:rowOff>
    </xdr:from>
    <xdr:to>
      <xdr:col>20</xdr:col>
      <xdr:colOff>38100</xdr:colOff>
      <xdr:row>57</xdr:row>
      <xdr:rowOff>56067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72594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0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87365</xdr:rowOff>
    </xdr:from>
    <xdr:to>
      <xdr:col>15</xdr:col>
      <xdr:colOff>101600</xdr:colOff>
      <xdr:row>57</xdr:row>
      <xdr:rowOff>17515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123027</xdr:rowOff>
    </xdr:from>
    <xdr:to>
      <xdr:col>10</xdr:col>
      <xdr:colOff>165100</xdr:colOff>
      <xdr:row>57</xdr:row>
      <xdr:rowOff>53177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69704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9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5363</xdr:rowOff>
    </xdr:from>
    <xdr:to>
      <xdr:col>6</xdr:col>
      <xdr:colOff>38100</xdr:colOff>
      <xdr:row>57</xdr:row>
      <xdr:rowOff>106963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123490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5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25400</xdr:rowOff>
    </xdr:from>
    <xdr:to>
      <xdr:col>24</xdr:col>
      <xdr:colOff>63500</xdr:colOff>
      <xdr:row>78</xdr:row>
      <xdr:rowOff>36144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27050"/>
          <a:ext cx="838200" cy="18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24409</xdr:rowOff>
    </xdr:from>
    <xdr:to>
      <xdr:col>19</xdr:col>
      <xdr:colOff>177800</xdr:colOff>
      <xdr:row>78</xdr:row>
      <xdr:rowOff>36144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97509"/>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19380</xdr:rowOff>
    </xdr:from>
    <xdr:to>
      <xdr:col>15</xdr:col>
      <xdr:colOff>50800</xdr:colOff>
      <xdr:row>78</xdr:row>
      <xdr:rowOff>24409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9248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170714</xdr:rowOff>
    </xdr:from>
    <xdr:to>
      <xdr:col>10</xdr:col>
      <xdr:colOff>114300</xdr:colOff>
      <xdr:row>78</xdr:row>
      <xdr:rowOff>19380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72364"/>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146050</xdr:rowOff>
    </xdr:from>
    <xdr:to>
      <xdr:col>24</xdr:col>
      <xdr:colOff>114300</xdr:colOff>
      <xdr:row>77</xdr:row>
      <xdr:rowOff>76200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168927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156794</xdr:rowOff>
    </xdr:from>
    <xdr:to>
      <xdr:col>20</xdr:col>
      <xdr:colOff>38100</xdr:colOff>
      <xdr:row>78</xdr:row>
      <xdr:rowOff>86944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78071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145059</xdr:rowOff>
    </xdr:from>
    <xdr:to>
      <xdr:col>15</xdr:col>
      <xdr:colOff>101600</xdr:colOff>
      <xdr:row>78</xdr:row>
      <xdr:rowOff>75209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66336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3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140030</xdr:rowOff>
    </xdr:from>
    <xdr:to>
      <xdr:col>10</xdr:col>
      <xdr:colOff>165100</xdr:colOff>
      <xdr:row>78</xdr:row>
      <xdr:rowOff>70180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61307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119914</xdr:rowOff>
    </xdr:from>
    <xdr:to>
      <xdr:col>6</xdr:col>
      <xdr:colOff>38100</xdr:colOff>
      <xdr:row>78</xdr:row>
      <xdr:rowOff>50064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41191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145745</xdr:rowOff>
    </xdr:from>
    <xdr:to>
      <xdr:col>24</xdr:col>
      <xdr:colOff>63500</xdr:colOff>
      <xdr:row>97</xdr:row>
      <xdr:rowOff>77648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04945"/>
          <a:ext cx="838200" cy="10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77648</xdr:rowOff>
    </xdr:from>
    <xdr:to>
      <xdr:col>19</xdr:col>
      <xdr:colOff>177800</xdr:colOff>
      <xdr:row>98</xdr:row>
      <xdr:rowOff>38075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08298"/>
          <a:ext cx="889000" cy="1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27775</xdr:rowOff>
    </xdr:from>
    <xdr:to>
      <xdr:col>15</xdr:col>
      <xdr:colOff>50800</xdr:colOff>
      <xdr:row>98</xdr:row>
      <xdr:rowOff>38075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58425"/>
          <a:ext cx="889000" cy="1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27775</xdr:rowOff>
    </xdr:from>
    <xdr:to>
      <xdr:col>10</xdr:col>
      <xdr:colOff>114300</xdr:colOff>
      <xdr:row>99</xdr:row>
      <xdr:rowOff>23343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58425"/>
          <a:ext cx="889000" cy="33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94945</xdr:rowOff>
    </xdr:from>
    <xdr:to>
      <xdr:col>24</xdr:col>
      <xdr:colOff>114300</xdr:colOff>
      <xdr:row>97</xdr:row>
      <xdr:rowOff>25095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73372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3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26848</xdr:rowOff>
    </xdr:from>
    <xdr:to>
      <xdr:col>20</xdr:col>
      <xdr:colOff>38100</xdr:colOff>
      <xdr:row>97</xdr:row>
      <xdr:rowOff>128448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119575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5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158725</xdr:rowOff>
    </xdr:from>
    <xdr:to>
      <xdr:col>15</xdr:col>
      <xdr:colOff>101600</xdr:colOff>
      <xdr:row>98</xdr:row>
      <xdr:rowOff>88875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80002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88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148425</xdr:rowOff>
    </xdr:from>
    <xdr:to>
      <xdr:col>10</xdr:col>
      <xdr:colOff>165100</xdr:colOff>
      <xdr:row>97</xdr:row>
      <xdr:rowOff>78575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69702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7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143993</xdr:rowOff>
    </xdr:from>
    <xdr:to>
      <xdr:col>6</xdr:col>
      <xdr:colOff>38100</xdr:colOff>
      <xdr:row>99</xdr:row>
      <xdr:rowOff>74143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65270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3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102884</xdr:rowOff>
    </xdr:from>
    <xdr:to>
      <xdr:col>55</xdr:col>
      <xdr:colOff>0</xdr:colOff>
      <xdr:row>36</xdr:row>
      <xdr:rowOff>167263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75084"/>
          <a:ext cx="838200" cy="6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103951</xdr:rowOff>
    </xdr:from>
    <xdr:to>
      <xdr:col>50</xdr:col>
      <xdr:colOff>114300</xdr:colOff>
      <xdr:row>36</xdr:row>
      <xdr:rowOff>167263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76151"/>
          <a:ext cx="889000" cy="6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103951</xdr:rowOff>
    </xdr:from>
    <xdr:to>
      <xdr:col>45</xdr:col>
      <xdr:colOff>177800</xdr:colOff>
      <xdr:row>36</xdr:row>
      <xdr:rowOff>148354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76151"/>
          <a:ext cx="889000" cy="4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12816</xdr:rowOff>
    </xdr:from>
    <xdr:to>
      <xdr:col>41</xdr:col>
      <xdr:colOff>50800</xdr:colOff>
      <xdr:row>36</xdr:row>
      <xdr:rowOff>148354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156316"/>
          <a:ext cx="889000" cy="116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52084</xdr:rowOff>
    </xdr:from>
    <xdr:to>
      <xdr:col>55</xdr:col>
      <xdr:colOff>50800</xdr:colOff>
      <xdr:row>36</xdr:row>
      <xdr:rowOff>153684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74961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116463</xdr:rowOff>
    </xdr:from>
    <xdr:to>
      <xdr:col>50</xdr:col>
      <xdr:colOff>165100</xdr:colOff>
      <xdr:row>37</xdr:row>
      <xdr:rowOff>46613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8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63140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6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53151</xdr:rowOff>
    </xdr:from>
    <xdr:to>
      <xdr:col>46</xdr:col>
      <xdr:colOff>38100</xdr:colOff>
      <xdr:row>36</xdr:row>
      <xdr:rowOff>154751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171278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0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97554</xdr:rowOff>
    </xdr:from>
    <xdr:to>
      <xdr:col>41</xdr:col>
      <xdr:colOff>101600</xdr:colOff>
      <xdr:row>37</xdr:row>
      <xdr:rowOff>27704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44231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133466</xdr:rowOff>
    </xdr:from>
    <xdr:to>
      <xdr:col>36</xdr:col>
      <xdr:colOff>165100</xdr:colOff>
      <xdr:row>30</xdr:row>
      <xdr:rowOff>63616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80143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88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2225</xdr:rowOff>
    </xdr:from>
    <xdr:to>
      <xdr:col>55</xdr:col>
      <xdr:colOff>0</xdr:colOff>
      <xdr:row>57</xdr:row>
      <xdr:rowOff>102971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74875"/>
          <a:ext cx="838200" cy="10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79263</xdr:rowOff>
    </xdr:from>
    <xdr:to>
      <xdr:col>50</xdr:col>
      <xdr:colOff>114300</xdr:colOff>
      <xdr:row>57</xdr:row>
      <xdr:rowOff>102971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51913"/>
          <a:ext cx="889000" cy="2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79263</xdr:rowOff>
    </xdr:from>
    <xdr:to>
      <xdr:col>45</xdr:col>
      <xdr:colOff>177800</xdr:colOff>
      <xdr:row>57</xdr:row>
      <xdr:rowOff>112878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851913"/>
          <a:ext cx="889000" cy="3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152981</xdr:rowOff>
    </xdr:from>
    <xdr:to>
      <xdr:col>41</xdr:col>
      <xdr:colOff>50800</xdr:colOff>
      <xdr:row>57</xdr:row>
      <xdr:rowOff>112878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54181"/>
          <a:ext cx="889000" cy="13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122875</xdr:rowOff>
    </xdr:from>
    <xdr:to>
      <xdr:col>55</xdr:col>
      <xdr:colOff>50800</xdr:colOff>
      <xdr:row>57</xdr:row>
      <xdr:rowOff>53025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101302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52171</xdr:rowOff>
    </xdr:from>
    <xdr:to>
      <xdr:col>50</xdr:col>
      <xdr:colOff>165100</xdr:colOff>
      <xdr:row>57</xdr:row>
      <xdr:rowOff>153771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144898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1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28463</xdr:rowOff>
    </xdr:from>
    <xdr:to>
      <xdr:col>46</xdr:col>
      <xdr:colOff>38100</xdr:colOff>
      <xdr:row>57</xdr:row>
      <xdr:rowOff>130063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121190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9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62078</xdr:rowOff>
    </xdr:from>
    <xdr:to>
      <xdr:col>41</xdr:col>
      <xdr:colOff>101600</xdr:colOff>
      <xdr:row>57</xdr:row>
      <xdr:rowOff>163678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3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154805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2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102181</xdr:rowOff>
    </xdr:from>
    <xdr:to>
      <xdr:col>36</xdr:col>
      <xdr:colOff>165100</xdr:colOff>
      <xdr:row>57</xdr:row>
      <xdr:rowOff>32331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0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48858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7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22010</xdr:rowOff>
    </xdr:from>
    <xdr:to>
      <xdr:col>55</xdr:col>
      <xdr:colOff>0</xdr:colOff>
      <xdr:row>77</xdr:row>
      <xdr:rowOff>27343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052210"/>
          <a:ext cx="838200" cy="17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109258</xdr:rowOff>
    </xdr:from>
    <xdr:to>
      <xdr:col>50</xdr:col>
      <xdr:colOff>114300</xdr:colOff>
      <xdr:row>77</xdr:row>
      <xdr:rowOff>27343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139458"/>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109258</xdr:rowOff>
    </xdr:from>
    <xdr:to>
      <xdr:col>45</xdr:col>
      <xdr:colOff>177800</xdr:colOff>
      <xdr:row>77</xdr:row>
      <xdr:rowOff>101448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139458"/>
          <a:ext cx="889000" cy="16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70244</xdr:rowOff>
    </xdr:from>
    <xdr:to>
      <xdr:col>41</xdr:col>
      <xdr:colOff>50800</xdr:colOff>
      <xdr:row>77</xdr:row>
      <xdr:rowOff>101448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100444"/>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142659</xdr:rowOff>
    </xdr:from>
    <xdr:to>
      <xdr:col>55</xdr:col>
      <xdr:colOff>50800</xdr:colOff>
      <xdr:row>76</xdr:row>
      <xdr:rowOff>72808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0014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165536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85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147993</xdr:rowOff>
    </xdr:from>
    <xdr:to>
      <xdr:col>50</xdr:col>
      <xdr:colOff>165100</xdr:colOff>
      <xdr:row>77</xdr:row>
      <xdr:rowOff>78143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1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94670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295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58458</xdr:rowOff>
    </xdr:from>
    <xdr:to>
      <xdr:col>46</xdr:col>
      <xdr:colOff>38100</xdr:colOff>
      <xdr:row>76</xdr:row>
      <xdr:rowOff>160058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0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5135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8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50648</xdr:rowOff>
    </xdr:from>
    <xdr:to>
      <xdr:col>41</xdr:col>
      <xdr:colOff>101600</xdr:colOff>
      <xdr:row>77</xdr:row>
      <xdr:rowOff>152248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143375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34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19444</xdr:rowOff>
    </xdr:from>
    <xdr:to>
      <xdr:col>36</xdr:col>
      <xdr:colOff>165100</xdr:colOff>
      <xdr:row>76</xdr:row>
      <xdr:rowOff>121044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137571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8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97346</xdr:rowOff>
    </xdr:from>
    <xdr:to>
      <xdr:col>55</xdr:col>
      <xdr:colOff>0</xdr:colOff>
      <xdr:row>98</xdr:row>
      <xdr:rowOff>11455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27996"/>
          <a:ext cx="838200" cy="8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153760</xdr:rowOff>
    </xdr:from>
    <xdr:to>
      <xdr:col>50</xdr:col>
      <xdr:colOff>114300</xdr:colOff>
      <xdr:row>98</xdr:row>
      <xdr:rowOff>11455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784410"/>
          <a:ext cx="889000" cy="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153760</xdr:rowOff>
    </xdr:from>
    <xdr:to>
      <xdr:col>45</xdr:col>
      <xdr:colOff>177800</xdr:colOff>
      <xdr:row>97</xdr:row>
      <xdr:rowOff>153760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784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50585</xdr:rowOff>
    </xdr:from>
    <xdr:to>
      <xdr:col>41</xdr:col>
      <xdr:colOff>50800</xdr:colOff>
      <xdr:row>97</xdr:row>
      <xdr:rowOff>153760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681235"/>
          <a:ext cx="889000" cy="10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46546</xdr:rowOff>
    </xdr:from>
    <xdr:to>
      <xdr:col>55</xdr:col>
      <xdr:colOff>50800</xdr:colOff>
      <xdr:row>97</xdr:row>
      <xdr:rowOff>148146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7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24973</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132105</xdr:rowOff>
    </xdr:from>
    <xdr:to>
      <xdr:col>50</xdr:col>
      <xdr:colOff>165100</xdr:colOff>
      <xdr:row>98</xdr:row>
      <xdr:rowOff>62255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6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53382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5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102960</xdr:rowOff>
    </xdr:from>
    <xdr:to>
      <xdr:col>46</xdr:col>
      <xdr:colOff>38100</xdr:colOff>
      <xdr:row>98</xdr:row>
      <xdr:rowOff>33110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24237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2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102960</xdr:rowOff>
    </xdr:from>
    <xdr:to>
      <xdr:col>41</xdr:col>
      <xdr:colOff>101600</xdr:colOff>
      <xdr:row>98</xdr:row>
      <xdr:rowOff>33110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24237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2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171235</xdr:rowOff>
    </xdr:from>
    <xdr:to>
      <xdr:col>36</xdr:col>
      <xdr:colOff>165100</xdr:colOff>
      <xdr:row>97</xdr:row>
      <xdr:rowOff>101385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117912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0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93752</xdr:rowOff>
    </xdr:from>
    <xdr:to>
      <xdr:col>85</xdr:col>
      <xdr:colOff>127000</xdr:colOff>
      <xdr:row>38</xdr:row>
      <xdr:rowOff>120726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08852"/>
          <a:ext cx="8382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93752</xdr:rowOff>
    </xdr:from>
    <xdr:to>
      <xdr:col>81</xdr:col>
      <xdr:colOff>50800</xdr:colOff>
      <xdr:row>38</xdr:row>
      <xdr:rowOff>128956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08852"/>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128956</xdr:rowOff>
    </xdr:from>
    <xdr:to>
      <xdr:col>76</xdr:col>
      <xdr:colOff>114300</xdr:colOff>
      <xdr:row>38</xdr:row>
      <xdr:rowOff>138100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44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17628</xdr:rowOff>
    </xdr:from>
    <xdr:to>
      <xdr:col>71</xdr:col>
      <xdr:colOff>177800</xdr:colOff>
      <xdr:row>38</xdr:row>
      <xdr:rowOff>138100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32728"/>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69926</xdr:rowOff>
    </xdr:from>
    <xdr:to>
      <xdr:col>85</xdr:col>
      <xdr:colOff>177800</xdr:colOff>
      <xdr:row>39</xdr:row>
      <xdr:rowOff>76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156303</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999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42952</xdr:rowOff>
    </xdr:from>
    <xdr:to>
      <xdr:col>81</xdr:col>
      <xdr:colOff>101600</xdr:colOff>
      <xdr:row>38</xdr:row>
      <xdr:rowOff>144552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135679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50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78156</xdr:rowOff>
    </xdr:from>
    <xdr:to>
      <xdr:col>76</xdr:col>
      <xdr:colOff>165100</xdr:colOff>
      <xdr:row>39</xdr:row>
      <xdr:rowOff>8306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170883</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6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87300</xdr:rowOff>
    </xdr:from>
    <xdr:to>
      <xdr:col>72</xdr:col>
      <xdr:colOff>38100</xdr:colOff>
      <xdr:row>39</xdr:row>
      <xdr:rowOff>17450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8577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138278</xdr:rowOff>
    </xdr:from>
    <xdr:to>
      <xdr:col>67</xdr:col>
      <xdr:colOff>101600</xdr:colOff>
      <xdr:row>38</xdr:row>
      <xdr:rowOff>68428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84955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31286</xdr:rowOff>
    </xdr:from>
    <xdr:to>
      <xdr:col>85</xdr:col>
      <xdr:colOff>127000</xdr:colOff>
      <xdr:row>74</xdr:row>
      <xdr:rowOff>68053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718586"/>
          <a:ext cx="8382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31286</xdr:rowOff>
    </xdr:from>
    <xdr:to>
      <xdr:col>81</xdr:col>
      <xdr:colOff>50800</xdr:colOff>
      <xdr:row>74</xdr:row>
      <xdr:rowOff>77312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718586"/>
          <a:ext cx="8890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77312</xdr:rowOff>
    </xdr:from>
    <xdr:to>
      <xdr:col>76</xdr:col>
      <xdr:colOff>114300</xdr:colOff>
      <xdr:row>74</xdr:row>
      <xdr:rowOff>128403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64612"/>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128403</xdr:rowOff>
    </xdr:from>
    <xdr:to>
      <xdr:col>71</xdr:col>
      <xdr:colOff>177800</xdr:colOff>
      <xdr:row>74</xdr:row>
      <xdr:rowOff>152768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15703"/>
          <a:ext cx="889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17253</xdr:rowOff>
    </xdr:from>
    <xdr:to>
      <xdr:col>85</xdr:col>
      <xdr:colOff>177800</xdr:colOff>
      <xdr:row>74</xdr:row>
      <xdr:rowOff>118853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40130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151936</xdr:rowOff>
    </xdr:from>
    <xdr:to>
      <xdr:col>81</xdr:col>
      <xdr:colOff>101600</xdr:colOff>
      <xdr:row>74</xdr:row>
      <xdr:rowOff>82086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98613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4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26512</xdr:rowOff>
    </xdr:from>
    <xdr:to>
      <xdr:col>76</xdr:col>
      <xdr:colOff>165100</xdr:colOff>
      <xdr:row>74</xdr:row>
      <xdr:rowOff>128112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7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144639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77603</xdr:rowOff>
    </xdr:from>
    <xdr:to>
      <xdr:col>72</xdr:col>
      <xdr:colOff>38100</xdr:colOff>
      <xdr:row>75</xdr:row>
      <xdr:rowOff>7753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24280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5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101968</xdr:rowOff>
    </xdr:from>
    <xdr:to>
      <xdr:col>67</xdr:col>
      <xdr:colOff>101600</xdr:colOff>
      <xdr:row>75</xdr:row>
      <xdr:rowOff>32118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7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48645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56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162299</xdr:rowOff>
    </xdr:from>
    <xdr:to>
      <xdr:col>85</xdr:col>
      <xdr:colOff>127000</xdr:colOff>
      <xdr:row>98</xdr:row>
      <xdr:rowOff>61029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792949"/>
          <a:ext cx="8382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162299</xdr:rowOff>
    </xdr:from>
    <xdr:to>
      <xdr:col>81</xdr:col>
      <xdr:colOff>50800</xdr:colOff>
      <xdr:row>98</xdr:row>
      <xdr:rowOff>64426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92949"/>
          <a:ext cx="8890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108905</xdr:rowOff>
    </xdr:from>
    <xdr:to>
      <xdr:col>76</xdr:col>
      <xdr:colOff>114300</xdr:colOff>
      <xdr:row>98</xdr:row>
      <xdr:rowOff>64426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568105"/>
          <a:ext cx="889000" cy="29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108905</xdr:rowOff>
    </xdr:from>
    <xdr:to>
      <xdr:col>71</xdr:col>
      <xdr:colOff>177800</xdr:colOff>
      <xdr:row>99</xdr:row>
      <xdr:rowOff>7471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568105"/>
          <a:ext cx="889000" cy="4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10229</xdr:rowOff>
    </xdr:from>
    <xdr:to>
      <xdr:col>85</xdr:col>
      <xdr:colOff>177800</xdr:colOff>
      <xdr:row>98</xdr:row>
      <xdr:rowOff>111829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1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160106</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9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111499</xdr:rowOff>
    </xdr:from>
    <xdr:to>
      <xdr:col>81</xdr:col>
      <xdr:colOff>101600</xdr:colOff>
      <xdr:row>98</xdr:row>
      <xdr:rowOff>41649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32776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8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13626</xdr:rowOff>
    </xdr:from>
    <xdr:to>
      <xdr:col>76</xdr:col>
      <xdr:colOff>165100</xdr:colOff>
      <xdr:row>98</xdr:row>
      <xdr:rowOff>115226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106353</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58105</xdr:rowOff>
    </xdr:from>
    <xdr:to>
      <xdr:col>72</xdr:col>
      <xdr:colOff>38100</xdr:colOff>
      <xdr:row>96</xdr:row>
      <xdr:rowOff>159705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5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150832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6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128121</xdr:rowOff>
    </xdr:from>
    <xdr:to>
      <xdr:col>67</xdr:col>
      <xdr:colOff>101600</xdr:colOff>
      <xdr:row>99</xdr:row>
      <xdr:rowOff>58271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49398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70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152599</xdr:rowOff>
    </xdr:from>
    <xdr:to>
      <xdr:col>116</xdr:col>
      <xdr:colOff>63500</xdr:colOff>
      <xdr:row>39</xdr:row>
      <xdr:rowOff>97736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67699"/>
          <a:ext cx="8382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148517</xdr:rowOff>
    </xdr:from>
    <xdr:to>
      <xdr:col>111</xdr:col>
      <xdr:colOff>177800</xdr:colOff>
      <xdr:row>38</xdr:row>
      <xdr:rowOff>152599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63617"/>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23403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7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148517</xdr:rowOff>
    </xdr:from>
    <xdr:to>
      <xdr:col>107</xdr:col>
      <xdr:colOff>50800</xdr:colOff>
      <xdr:row>39</xdr:row>
      <xdr:rowOff>93327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63617"/>
          <a:ext cx="8890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93327</xdr:rowOff>
    </xdr:from>
    <xdr:to>
      <xdr:col>102</xdr:col>
      <xdr:colOff>114300</xdr:colOff>
      <xdr:row>39</xdr:row>
      <xdr:rowOff>93327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79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46936</xdr:rowOff>
    </xdr:from>
    <xdr:to>
      <xdr:col>116</xdr:col>
      <xdr:colOff>114300</xdr:colOff>
      <xdr:row>39</xdr:row>
      <xdr:rowOff>148536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133313</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8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101799</xdr:rowOff>
    </xdr:from>
    <xdr:to>
      <xdr:col>112</xdr:col>
      <xdr:colOff>38100</xdr:colOff>
      <xdr:row>39</xdr:row>
      <xdr:rowOff>31949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48477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392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97717</xdr:rowOff>
    </xdr:from>
    <xdr:to>
      <xdr:col>107</xdr:col>
      <xdr:colOff>101600</xdr:colOff>
      <xdr:row>39</xdr:row>
      <xdr:rowOff>27867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18994</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70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42527</xdr:rowOff>
    </xdr:from>
    <xdr:to>
      <xdr:col>102</xdr:col>
      <xdr:colOff>165100</xdr:colOff>
      <xdr:row>39</xdr:row>
      <xdr:rowOff>144127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135254</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88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42527</xdr:rowOff>
    </xdr:from>
    <xdr:to>
      <xdr:col>98</xdr:col>
      <xdr:colOff>38100</xdr:colOff>
      <xdr:row>39</xdr:row>
      <xdr:rowOff>144127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135254</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99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87666</xdr:rowOff>
    </xdr:from>
    <xdr:to>
      <xdr:col>116</xdr:col>
      <xdr:colOff>63500</xdr:colOff>
      <xdr:row>59</xdr:row>
      <xdr:rowOff>87775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203216"/>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87775</xdr:rowOff>
    </xdr:from>
    <xdr:to>
      <xdr:col>111</xdr:col>
      <xdr:colOff>177800</xdr:colOff>
      <xdr:row>59</xdr:row>
      <xdr:rowOff>87775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03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87775</xdr:rowOff>
    </xdr:from>
    <xdr:to>
      <xdr:col>107</xdr:col>
      <xdr:colOff>50800</xdr:colOff>
      <xdr:row>59</xdr:row>
      <xdr:rowOff>87884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203325"/>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87884</xdr:rowOff>
    </xdr:from>
    <xdr:to>
      <xdr:col>102</xdr:col>
      <xdr:colOff>114300</xdr:colOff>
      <xdr:row>59</xdr:row>
      <xdr:rowOff>87993</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10203434"/>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36866</xdr:rowOff>
    </xdr:from>
    <xdr:to>
      <xdr:col>116</xdr:col>
      <xdr:colOff>114300</xdr:colOff>
      <xdr:row>59</xdr:row>
      <xdr:rowOff>138466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5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123243</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67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36975</xdr:rowOff>
    </xdr:from>
    <xdr:to>
      <xdr:col>112</xdr:col>
      <xdr:colOff>38100</xdr:colOff>
      <xdr:row>59</xdr:row>
      <xdr:rowOff>138575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129702</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4017" y="10245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36975</xdr:rowOff>
    </xdr:from>
    <xdr:to>
      <xdr:col>107</xdr:col>
      <xdr:colOff>101600</xdr:colOff>
      <xdr:row>59</xdr:row>
      <xdr:rowOff>138575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129702</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17" y="10245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37084</xdr:rowOff>
    </xdr:from>
    <xdr:to>
      <xdr:col>102</xdr:col>
      <xdr:colOff>165100</xdr:colOff>
      <xdr:row>59</xdr:row>
      <xdr:rowOff>138684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129811</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17" y="1024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37193</xdr:rowOff>
    </xdr:from>
    <xdr:to>
      <xdr:col>98</xdr:col>
      <xdr:colOff>38100</xdr:colOff>
      <xdr:row>59</xdr:row>
      <xdr:rowOff>138793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129920</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2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23343</xdr:rowOff>
    </xdr:from>
    <xdr:to>
      <xdr:col>116</xdr:col>
      <xdr:colOff>63500</xdr:colOff>
      <xdr:row>73</xdr:row>
      <xdr:rowOff>128910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539193"/>
          <a:ext cx="838200" cy="10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23343</xdr:rowOff>
    </xdr:from>
    <xdr:to>
      <xdr:col>111</xdr:col>
      <xdr:colOff>177800</xdr:colOff>
      <xdr:row>73</xdr:row>
      <xdr:rowOff>122327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539193"/>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122327</xdr:rowOff>
    </xdr:from>
    <xdr:to>
      <xdr:col>107</xdr:col>
      <xdr:colOff>50800</xdr:colOff>
      <xdr:row>73</xdr:row>
      <xdr:rowOff>127767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638177"/>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124109</xdr:rowOff>
    </xdr:from>
    <xdr:to>
      <xdr:col>102</xdr:col>
      <xdr:colOff>114300</xdr:colOff>
      <xdr:row>73</xdr:row>
      <xdr:rowOff>127767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63995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78110</xdr:rowOff>
    </xdr:from>
    <xdr:to>
      <xdr:col>116</xdr:col>
      <xdr:colOff>114300</xdr:colOff>
      <xdr:row>74</xdr:row>
      <xdr:rowOff>8260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5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100987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4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143993</xdr:rowOff>
    </xdr:from>
    <xdr:to>
      <xdr:col>112</xdr:col>
      <xdr:colOff>38100</xdr:colOff>
      <xdr:row>73</xdr:row>
      <xdr:rowOff>74143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4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90670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26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71527</xdr:rowOff>
    </xdr:from>
    <xdr:to>
      <xdr:col>107</xdr:col>
      <xdr:colOff>101600</xdr:colOff>
      <xdr:row>74</xdr:row>
      <xdr:rowOff>1677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5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18204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36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76967</xdr:rowOff>
    </xdr:from>
    <xdr:to>
      <xdr:col>102</xdr:col>
      <xdr:colOff>165100</xdr:colOff>
      <xdr:row>74</xdr:row>
      <xdr:rowOff>7117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5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23644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3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73309</xdr:rowOff>
    </xdr:from>
    <xdr:to>
      <xdr:col>98</xdr:col>
      <xdr:colOff>38100</xdr:colOff>
      <xdr:row>74</xdr:row>
      <xdr:rowOff>3459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5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19986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3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70C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市町村合併以降取り組んできた職員数の削減の当初の目標を平成２６年度で達成し、令和５年度からは定年引上げに伴う、新たな職員定数のもとで、定員管理を行っているものの、人件費は類似団体と比較すると依然として高い水準にある。なお、令和６年度の会計年度任用職員の勤勉手当新設などによる影響で、住民一人あたりのコストは前年度より４，５４６円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70C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扶助費については、定額減税補足給付金給付事業及び物価高騰対策支援給付金給付事業の増額などにより住民一人当たりのコストは前年度より８，１３８円増となった。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70C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補助費等については、特別会計の企業会計への統合による下水道費業への繰出金の増額などにより住民一人当たりのコストは前年度より５，９１４円増となった。</a:t>
          </a:r>
        </a:p>
        <a:p>
          <a:r>
            <a:rPr kumimoji="1" lang="ja-JP" altLang="en-US" sz="1300">
              <a:solidFill>
                <a:srgbClr val="0070C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今後については、扶助費は高水準で推移し、人件費の増加、物価高が続くことが見込まれる中で、事務事業の見直しを徹底し、健全な財政運営を行っていく必要がある。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268,388
257,467
711.18
123,390,675
122,921,473
178,174
71,881,517
87,272,950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132842</xdr:rowOff>
    </xdr:from>
    <xdr:to>
      <xdr:col>24</xdr:col>
      <xdr:colOff>63500</xdr:colOff>
      <xdr:row>36</xdr:row>
      <xdr:rowOff>134366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504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134366</xdr:rowOff>
    </xdr:from>
    <xdr:to>
      <xdr:col>19</xdr:col>
      <xdr:colOff>177800</xdr:colOff>
      <xdr:row>37</xdr:row>
      <xdr:rowOff>36068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656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25400</xdr:rowOff>
    </xdr:from>
    <xdr:to>
      <xdr:col>15</xdr:col>
      <xdr:colOff>50800</xdr:colOff>
      <xdr:row>37</xdr:row>
      <xdr:rowOff>36068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905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8636</xdr:rowOff>
    </xdr:from>
    <xdr:to>
      <xdr:col>10</xdr:col>
      <xdr:colOff>114300</xdr:colOff>
      <xdr:row>37</xdr:row>
      <xdr:rowOff>25400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228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82042</xdr:rowOff>
    </xdr:from>
    <xdr:to>
      <xdr:col>24</xdr:col>
      <xdr:colOff>114300</xdr:colOff>
      <xdr:row>37</xdr:row>
      <xdr:rowOff>12192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60469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83566</xdr:rowOff>
    </xdr:from>
    <xdr:to>
      <xdr:col>20</xdr:col>
      <xdr:colOff>38100</xdr:colOff>
      <xdr:row>37</xdr:row>
      <xdr:rowOff>13716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30243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3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156718</xdr:rowOff>
    </xdr:from>
    <xdr:to>
      <xdr:col>15</xdr:col>
      <xdr:colOff>101600</xdr:colOff>
      <xdr:row>37</xdr:row>
      <xdr:rowOff>86868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77995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146050</xdr:rowOff>
    </xdr:from>
    <xdr:to>
      <xdr:col>10</xdr:col>
      <xdr:colOff>165100</xdr:colOff>
      <xdr:row>37</xdr:row>
      <xdr:rowOff>76200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67327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129286</xdr:rowOff>
    </xdr:from>
    <xdr:to>
      <xdr:col>6</xdr:col>
      <xdr:colOff>38100</xdr:colOff>
      <xdr:row>37</xdr:row>
      <xdr:rowOff>59436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50563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140424</xdr:rowOff>
    </xdr:from>
    <xdr:to>
      <xdr:col>24</xdr:col>
      <xdr:colOff>63500</xdr:colOff>
      <xdr:row>58</xdr:row>
      <xdr:rowOff>23381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13074"/>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161506</xdr:rowOff>
    </xdr:from>
    <xdr:to>
      <xdr:col>19</xdr:col>
      <xdr:colOff>177800</xdr:colOff>
      <xdr:row>58</xdr:row>
      <xdr:rowOff>23381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34156"/>
          <a:ext cx="889000" cy="3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41237</xdr:rowOff>
    </xdr:from>
    <xdr:to>
      <xdr:col>15</xdr:col>
      <xdr:colOff>50800</xdr:colOff>
      <xdr:row>57</xdr:row>
      <xdr:rowOff>161506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13887"/>
          <a:ext cx="889000" cy="1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76200</xdr:rowOff>
    </xdr:from>
    <xdr:to>
      <xdr:col>10</xdr:col>
      <xdr:colOff>114300</xdr:colOff>
      <xdr:row>57</xdr:row>
      <xdr:rowOff>41237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48700"/>
          <a:ext cx="889000" cy="116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89624</xdr:rowOff>
    </xdr:from>
    <xdr:to>
      <xdr:col>24</xdr:col>
      <xdr:colOff>114300</xdr:colOff>
      <xdr:row>58</xdr:row>
      <xdr:rowOff>19774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112501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144031</xdr:rowOff>
    </xdr:from>
    <xdr:to>
      <xdr:col>20</xdr:col>
      <xdr:colOff>38100</xdr:colOff>
      <xdr:row>58</xdr:row>
      <xdr:rowOff>74181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90708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9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110706</xdr:rowOff>
    </xdr:from>
    <xdr:to>
      <xdr:col>15</xdr:col>
      <xdr:colOff>101600</xdr:colOff>
      <xdr:row>58</xdr:row>
      <xdr:rowOff>40856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57383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5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161887</xdr:rowOff>
    </xdr:from>
    <xdr:to>
      <xdr:col>10</xdr:col>
      <xdr:colOff>165100</xdr:colOff>
      <xdr:row>57</xdr:row>
      <xdr:rowOff>92037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6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108564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3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25400</xdr:rowOff>
    </xdr:from>
    <xdr:to>
      <xdr:col>6</xdr:col>
      <xdr:colOff>38100</xdr:colOff>
      <xdr:row>50</xdr:row>
      <xdr:rowOff>127000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143527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406</xdr:rowOff>
    </xdr:from>
    <xdr:to>
      <xdr:col>24</xdr:col>
      <xdr:colOff>63500</xdr:colOff>
      <xdr:row>77</xdr:row>
      <xdr:rowOff>80101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02056"/>
          <a:ext cx="838200" cy="7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80101</xdr:rowOff>
    </xdr:from>
    <xdr:to>
      <xdr:col>19</xdr:col>
      <xdr:colOff>177800</xdr:colOff>
      <xdr:row>78</xdr:row>
      <xdr:rowOff>47771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81751"/>
          <a:ext cx="889000" cy="13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115033</xdr:rowOff>
    </xdr:from>
    <xdr:to>
      <xdr:col>15</xdr:col>
      <xdr:colOff>50800</xdr:colOff>
      <xdr:row>78</xdr:row>
      <xdr:rowOff>47771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16683"/>
          <a:ext cx="889000" cy="10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115033</xdr:rowOff>
    </xdr:from>
    <xdr:to>
      <xdr:col>10</xdr:col>
      <xdr:colOff>114300</xdr:colOff>
      <xdr:row>79</xdr:row>
      <xdr:rowOff>58482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16683"/>
          <a:ext cx="889000" cy="28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121056</xdr:rowOff>
    </xdr:from>
    <xdr:to>
      <xdr:col>24</xdr:col>
      <xdr:colOff>114300</xdr:colOff>
      <xdr:row>77</xdr:row>
      <xdr:rowOff>51206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99483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2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29301</xdr:rowOff>
    </xdr:from>
    <xdr:to>
      <xdr:col>20</xdr:col>
      <xdr:colOff>38100</xdr:colOff>
      <xdr:row>77</xdr:row>
      <xdr:rowOff>130901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122028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2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168421</xdr:rowOff>
    </xdr:from>
    <xdr:to>
      <xdr:col>15</xdr:col>
      <xdr:colOff>101600</xdr:colOff>
      <xdr:row>78</xdr:row>
      <xdr:rowOff>98571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89698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6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64233</xdr:rowOff>
    </xdr:from>
    <xdr:to>
      <xdr:col>10</xdr:col>
      <xdr:colOff>165100</xdr:colOff>
      <xdr:row>77</xdr:row>
      <xdr:rowOff>165833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6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156960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58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7682</xdr:rowOff>
    </xdr:from>
    <xdr:to>
      <xdr:col>6</xdr:col>
      <xdr:colOff>38100</xdr:colOff>
      <xdr:row>79</xdr:row>
      <xdr:rowOff>109282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5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100409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4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119289</xdr:rowOff>
    </xdr:from>
    <xdr:to>
      <xdr:col>24</xdr:col>
      <xdr:colOff>63500</xdr:colOff>
      <xdr:row>96</xdr:row>
      <xdr:rowOff>7406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407039"/>
          <a:ext cx="838200" cy="5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515</xdr:rowOff>
    </xdr:from>
    <xdr:to>
      <xdr:col>19</xdr:col>
      <xdr:colOff>177800</xdr:colOff>
      <xdr:row>95</xdr:row>
      <xdr:rowOff>119289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288265"/>
          <a:ext cx="889000" cy="11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515</xdr:rowOff>
    </xdr:from>
    <xdr:to>
      <xdr:col>15</xdr:col>
      <xdr:colOff>50800</xdr:colOff>
      <xdr:row>95</xdr:row>
      <xdr:rowOff>4956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288265"/>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4956</xdr:rowOff>
    </xdr:from>
    <xdr:to>
      <xdr:col>10</xdr:col>
      <xdr:colOff>114300</xdr:colOff>
      <xdr:row>96</xdr:row>
      <xdr:rowOff>154363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292706"/>
          <a:ext cx="889000" cy="32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94105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128056</xdr:rowOff>
    </xdr:from>
    <xdr:to>
      <xdr:col>24</xdr:col>
      <xdr:colOff>114300</xdr:colOff>
      <xdr:row>96</xdr:row>
      <xdr:rowOff>58206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150933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6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68489</xdr:rowOff>
    </xdr:from>
    <xdr:to>
      <xdr:col>20</xdr:col>
      <xdr:colOff>38100</xdr:colOff>
      <xdr:row>95</xdr:row>
      <xdr:rowOff>170089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15166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3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121165</xdr:rowOff>
    </xdr:from>
    <xdr:to>
      <xdr:col>15</xdr:col>
      <xdr:colOff>101600</xdr:colOff>
      <xdr:row>95</xdr:row>
      <xdr:rowOff>51315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67842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125606</xdr:rowOff>
    </xdr:from>
    <xdr:to>
      <xdr:col>10</xdr:col>
      <xdr:colOff>165100</xdr:colOff>
      <xdr:row>95</xdr:row>
      <xdr:rowOff>55756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72283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01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103563</xdr:rowOff>
    </xdr:from>
    <xdr:to>
      <xdr:col>6</xdr:col>
      <xdr:colOff>38100</xdr:colOff>
      <xdr:row>97</xdr:row>
      <xdr:rowOff>33713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5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50240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3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142367</xdr:rowOff>
    </xdr:from>
    <xdr:to>
      <xdr:col>55</xdr:col>
      <xdr:colOff>0</xdr:colOff>
      <xdr:row>38</xdr:row>
      <xdr:rowOff>143129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5746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143129</xdr:rowOff>
    </xdr:from>
    <xdr:to>
      <xdr:col>50</xdr:col>
      <xdr:colOff>114300</xdr:colOff>
      <xdr:row>38</xdr:row>
      <xdr:rowOff>143129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658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115316</xdr:rowOff>
    </xdr:from>
    <xdr:to>
      <xdr:col>45</xdr:col>
      <xdr:colOff>177800</xdr:colOff>
      <xdr:row>38</xdr:row>
      <xdr:rowOff>143129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30416"/>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115316</xdr:rowOff>
    </xdr:from>
    <xdr:to>
      <xdr:col>41</xdr:col>
      <xdr:colOff>50800</xdr:colOff>
      <xdr:row>38</xdr:row>
      <xdr:rowOff>143891</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3041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91567</xdr:rowOff>
    </xdr:from>
    <xdr:to>
      <xdr:col>55</xdr:col>
      <xdr:colOff>50800</xdr:colOff>
      <xdr:row>39</xdr:row>
      <xdr:rowOff>21717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6494</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21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92329</xdr:rowOff>
    </xdr:from>
    <xdr:to>
      <xdr:col>50</xdr:col>
      <xdr:colOff>165100</xdr:colOff>
      <xdr:row>39</xdr:row>
      <xdr:rowOff>22479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13606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92329</xdr:rowOff>
    </xdr:from>
    <xdr:to>
      <xdr:col>46</xdr:col>
      <xdr:colOff>38100</xdr:colOff>
      <xdr:row>39</xdr:row>
      <xdr:rowOff>22479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13606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64516</xdr:rowOff>
    </xdr:from>
    <xdr:to>
      <xdr:col>41</xdr:col>
      <xdr:colOff>101600</xdr:colOff>
      <xdr:row>38</xdr:row>
      <xdr:rowOff>166116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157243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93091</xdr:rowOff>
    </xdr:from>
    <xdr:to>
      <xdr:col>36</xdr:col>
      <xdr:colOff>165100</xdr:colOff>
      <xdr:row>39</xdr:row>
      <xdr:rowOff>23241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14368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157188</xdr:rowOff>
    </xdr:from>
    <xdr:to>
      <xdr:col>55</xdr:col>
      <xdr:colOff>0</xdr:colOff>
      <xdr:row>55</xdr:row>
      <xdr:rowOff>49917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415488"/>
          <a:ext cx="838200" cy="6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157188</xdr:rowOff>
    </xdr:from>
    <xdr:to>
      <xdr:col>50</xdr:col>
      <xdr:colOff>114300</xdr:colOff>
      <xdr:row>55</xdr:row>
      <xdr:rowOff>29972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15488"/>
          <a:ext cx="889000" cy="4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29972</xdr:rowOff>
    </xdr:from>
    <xdr:to>
      <xdr:col>45</xdr:col>
      <xdr:colOff>177800</xdr:colOff>
      <xdr:row>55</xdr:row>
      <xdr:rowOff>57347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459722"/>
          <a:ext cx="8890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147530</xdr:rowOff>
    </xdr:from>
    <xdr:to>
      <xdr:col>41</xdr:col>
      <xdr:colOff>50800</xdr:colOff>
      <xdr:row>55</xdr:row>
      <xdr:rowOff>57347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405830"/>
          <a:ext cx="889000" cy="8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91673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83386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170567</xdr:rowOff>
    </xdr:from>
    <xdr:to>
      <xdr:col>55</xdr:col>
      <xdr:colOff>50800</xdr:colOff>
      <xdr:row>55</xdr:row>
      <xdr:rowOff>100717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21994</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106388</xdr:rowOff>
    </xdr:from>
    <xdr:to>
      <xdr:col>50</xdr:col>
      <xdr:colOff>165100</xdr:colOff>
      <xdr:row>55</xdr:row>
      <xdr:rowOff>36538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36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53065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13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150622</xdr:rowOff>
    </xdr:from>
    <xdr:to>
      <xdr:col>46</xdr:col>
      <xdr:colOff>38100</xdr:colOff>
      <xdr:row>55</xdr:row>
      <xdr:rowOff>80772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0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97299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18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6547</xdr:rowOff>
    </xdr:from>
    <xdr:to>
      <xdr:col>41</xdr:col>
      <xdr:colOff>101600</xdr:colOff>
      <xdr:row>55</xdr:row>
      <xdr:rowOff>108147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124674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21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96730</xdr:rowOff>
    </xdr:from>
    <xdr:to>
      <xdr:col>36</xdr:col>
      <xdr:colOff>165100</xdr:colOff>
      <xdr:row>55</xdr:row>
      <xdr:rowOff>26880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43407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1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3180</xdr:rowOff>
    </xdr:from>
    <xdr:to>
      <xdr:col>55</xdr:col>
      <xdr:colOff>0</xdr:colOff>
      <xdr:row>77</xdr:row>
      <xdr:rowOff>118669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04830"/>
          <a:ext cx="838200" cy="11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105364</xdr:rowOff>
    </xdr:from>
    <xdr:to>
      <xdr:col>50</xdr:col>
      <xdr:colOff>114300</xdr:colOff>
      <xdr:row>77</xdr:row>
      <xdr:rowOff>3180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135564"/>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105364</xdr:rowOff>
    </xdr:from>
    <xdr:to>
      <xdr:col>45</xdr:col>
      <xdr:colOff>177800</xdr:colOff>
      <xdr:row>77</xdr:row>
      <xdr:rowOff>29287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135564"/>
          <a:ext cx="889000" cy="9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74366</xdr:rowOff>
    </xdr:from>
    <xdr:to>
      <xdr:col>41</xdr:col>
      <xdr:colOff>50800</xdr:colOff>
      <xdr:row>77</xdr:row>
      <xdr:rowOff>29287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933116"/>
          <a:ext cx="889000" cy="29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67869</xdr:rowOff>
    </xdr:from>
    <xdr:to>
      <xdr:col>55</xdr:col>
      <xdr:colOff>50800</xdr:colOff>
      <xdr:row>77</xdr:row>
      <xdr:rowOff>169469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46296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4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123830</xdr:rowOff>
    </xdr:from>
    <xdr:to>
      <xdr:col>50</xdr:col>
      <xdr:colOff>165100</xdr:colOff>
      <xdr:row>77</xdr:row>
      <xdr:rowOff>53980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70507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292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54564</xdr:rowOff>
    </xdr:from>
    <xdr:to>
      <xdr:col>46</xdr:col>
      <xdr:colOff>38100</xdr:colOff>
      <xdr:row>76</xdr:row>
      <xdr:rowOff>156164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8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285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149937</xdr:rowOff>
    </xdr:from>
    <xdr:to>
      <xdr:col>41</xdr:col>
      <xdr:colOff>101600</xdr:colOff>
      <xdr:row>77</xdr:row>
      <xdr:rowOff>80087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71214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2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23566</xdr:rowOff>
    </xdr:from>
    <xdr:to>
      <xdr:col>36</xdr:col>
      <xdr:colOff>165100</xdr:colOff>
      <xdr:row>75</xdr:row>
      <xdr:rowOff>125166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8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141693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65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96974</xdr:rowOff>
    </xdr:from>
    <xdr:to>
      <xdr:col>55</xdr:col>
      <xdr:colOff>0</xdr:colOff>
      <xdr:row>94</xdr:row>
      <xdr:rowOff>139517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041824"/>
          <a:ext cx="838200" cy="21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134443</xdr:rowOff>
    </xdr:from>
    <xdr:to>
      <xdr:col>50</xdr:col>
      <xdr:colOff>114300</xdr:colOff>
      <xdr:row>94</xdr:row>
      <xdr:rowOff>139517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250743"/>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134443</xdr:rowOff>
    </xdr:from>
    <xdr:to>
      <xdr:col>45</xdr:col>
      <xdr:colOff>177800</xdr:colOff>
      <xdr:row>95</xdr:row>
      <xdr:rowOff>33767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250743"/>
          <a:ext cx="889000" cy="7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33767</xdr:rowOff>
    </xdr:from>
    <xdr:to>
      <xdr:col>41</xdr:col>
      <xdr:colOff>50800</xdr:colOff>
      <xdr:row>95</xdr:row>
      <xdr:rowOff>70045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21517"/>
          <a:ext cx="889000" cy="3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46174</xdr:rowOff>
    </xdr:from>
    <xdr:to>
      <xdr:col>55</xdr:col>
      <xdr:colOff>50800</xdr:colOff>
      <xdr:row>93</xdr:row>
      <xdr:rowOff>147774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69051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4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88717</xdr:rowOff>
    </xdr:from>
    <xdr:to>
      <xdr:col>50</xdr:col>
      <xdr:colOff>165100</xdr:colOff>
      <xdr:row>95</xdr:row>
      <xdr:rowOff>18867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0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35394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98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83643</xdr:rowOff>
    </xdr:from>
    <xdr:to>
      <xdr:col>46</xdr:col>
      <xdr:colOff>38100</xdr:colOff>
      <xdr:row>95</xdr:row>
      <xdr:rowOff>13793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19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30320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97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154417</xdr:rowOff>
    </xdr:from>
    <xdr:to>
      <xdr:col>41</xdr:col>
      <xdr:colOff>101600</xdr:colOff>
      <xdr:row>95</xdr:row>
      <xdr:rowOff>84567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7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101094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4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19245</xdr:rowOff>
    </xdr:from>
    <xdr:to>
      <xdr:col>36</xdr:col>
      <xdr:colOff>165100</xdr:colOff>
      <xdr:row>95</xdr:row>
      <xdr:rowOff>120845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0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137372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21971</xdr:rowOff>
    </xdr:from>
    <xdr:to>
      <xdr:col>85</xdr:col>
      <xdr:colOff>127000</xdr:colOff>
      <xdr:row>37</xdr:row>
      <xdr:rowOff>27777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365621"/>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27777</xdr:rowOff>
    </xdr:from>
    <xdr:to>
      <xdr:col>81</xdr:col>
      <xdr:colOff>50800</xdr:colOff>
      <xdr:row>37</xdr:row>
      <xdr:rowOff>107467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371427"/>
          <a:ext cx="8890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107467</xdr:rowOff>
    </xdr:from>
    <xdr:to>
      <xdr:col>76</xdr:col>
      <xdr:colOff>114300</xdr:colOff>
      <xdr:row>37</xdr:row>
      <xdr:rowOff>158857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451117"/>
          <a:ext cx="889000" cy="5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115834</xdr:rowOff>
    </xdr:from>
    <xdr:to>
      <xdr:col>71</xdr:col>
      <xdr:colOff>177800</xdr:colOff>
      <xdr:row>37</xdr:row>
      <xdr:rowOff>158857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459484"/>
          <a:ext cx="889000" cy="4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142621</xdr:rowOff>
    </xdr:from>
    <xdr:to>
      <xdr:col>85</xdr:col>
      <xdr:colOff>177800</xdr:colOff>
      <xdr:row>37</xdr:row>
      <xdr:rowOff>72771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165498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16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148427</xdr:rowOff>
    </xdr:from>
    <xdr:to>
      <xdr:col>81</xdr:col>
      <xdr:colOff>101600</xdr:colOff>
      <xdr:row>37</xdr:row>
      <xdr:rowOff>78577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95104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09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56667</xdr:rowOff>
    </xdr:from>
    <xdr:to>
      <xdr:col>76</xdr:col>
      <xdr:colOff>165100</xdr:colOff>
      <xdr:row>37</xdr:row>
      <xdr:rowOff>158267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3344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17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108057</xdr:rowOff>
    </xdr:from>
    <xdr:to>
      <xdr:col>72</xdr:col>
      <xdr:colOff>38100</xdr:colOff>
      <xdr:row>38</xdr:row>
      <xdr:rowOff>38207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5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54734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22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65034</xdr:rowOff>
    </xdr:from>
    <xdr:to>
      <xdr:col>67</xdr:col>
      <xdr:colOff>101600</xdr:colOff>
      <xdr:row>37</xdr:row>
      <xdr:rowOff>166634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8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35377</xdr:rowOff>
    </xdr:from>
    <xdr:to>
      <xdr:col>85</xdr:col>
      <xdr:colOff>127000</xdr:colOff>
      <xdr:row>57</xdr:row>
      <xdr:rowOff>155882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08027"/>
          <a:ext cx="838200" cy="1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130409</xdr:rowOff>
    </xdr:from>
    <xdr:to>
      <xdr:col>81</xdr:col>
      <xdr:colOff>50800</xdr:colOff>
      <xdr:row>57</xdr:row>
      <xdr:rowOff>155882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03059"/>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108007</xdr:rowOff>
    </xdr:from>
    <xdr:to>
      <xdr:col>76</xdr:col>
      <xdr:colOff>114300</xdr:colOff>
      <xdr:row>57</xdr:row>
      <xdr:rowOff>130409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80657"/>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81456</xdr:rowOff>
    </xdr:from>
    <xdr:to>
      <xdr:col>71</xdr:col>
      <xdr:colOff>177800</xdr:colOff>
      <xdr:row>57</xdr:row>
      <xdr:rowOff>108007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82656"/>
          <a:ext cx="889000" cy="19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156027</xdr:rowOff>
    </xdr:from>
    <xdr:to>
      <xdr:col>85</xdr:col>
      <xdr:colOff>177800</xdr:colOff>
      <xdr:row>57</xdr:row>
      <xdr:rowOff>86177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5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134454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105082</xdr:rowOff>
    </xdr:from>
    <xdr:to>
      <xdr:col>81</xdr:col>
      <xdr:colOff>101600</xdr:colOff>
      <xdr:row>58</xdr:row>
      <xdr:rowOff>35232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7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79609</xdr:rowOff>
    </xdr:from>
    <xdr:to>
      <xdr:col>76</xdr:col>
      <xdr:colOff>165100</xdr:colOff>
      <xdr:row>58</xdr:row>
      <xdr:rowOff>9759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4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57207</xdr:rowOff>
    </xdr:from>
    <xdr:to>
      <xdr:col>72</xdr:col>
      <xdr:colOff>38100</xdr:colOff>
      <xdr:row>57</xdr:row>
      <xdr:rowOff>158807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2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149934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30656</xdr:rowOff>
    </xdr:from>
    <xdr:to>
      <xdr:col>67</xdr:col>
      <xdr:colOff>101600</xdr:colOff>
      <xdr:row>56</xdr:row>
      <xdr:rowOff>132256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148783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93751</xdr:rowOff>
    </xdr:from>
    <xdr:to>
      <xdr:col>85</xdr:col>
      <xdr:colOff>127000</xdr:colOff>
      <xdr:row>78</xdr:row>
      <xdr:rowOff>120726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66851"/>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93751</xdr:rowOff>
    </xdr:from>
    <xdr:to>
      <xdr:col>81</xdr:col>
      <xdr:colOff>50800</xdr:colOff>
      <xdr:row>78</xdr:row>
      <xdr:rowOff>128956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66851"/>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128956</xdr:rowOff>
    </xdr:from>
    <xdr:to>
      <xdr:col>76</xdr:col>
      <xdr:colOff>114300</xdr:colOff>
      <xdr:row>78</xdr:row>
      <xdr:rowOff>138100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02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17627</xdr:rowOff>
    </xdr:from>
    <xdr:to>
      <xdr:col>71</xdr:col>
      <xdr:colOff>177800</xdr:colOff>
      <xdr:row>78</xdr:row>
      <xdr:rowOff>138100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90727"/>
          <a:ext cx="889000" cy="1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69926</xdr:rowOff>
    </xdr:from>
    <xdr:to>
      <xdr:col>85</xdr:col>
      <xdr:colOff>177800</xdr:colOff>
      <xdr:row>79</xdr:row>
      <xdr:rowOff>76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156303</xdr:rowOff>
    </xdr:from>
    <xdr:ext cx="313932"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579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42951</xdr:rowOff>
    </xdr:from>
    <xdr:to>
      <xdr:col>81</xdr:col>
      <xdr:colOff>101600</xdr:colOff>
      <xdr:row>78</xdr:row>
      <xdr:rowOff>144551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135678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08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78156</xdr:rowOff>
    </xdr:from>
    <xdr:to>
      <xdr:col>76</xdr:col>
      <xdr:colOff>165100</xdr:colOff>
      <xdr:row>79</xdr:row>
      <xdr:rowOff>8306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170883</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35333" y="13543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87300</xdr:rowOff>
    </xdr:from>
    <xdr:to>
      <xdr:col>72</xdr:col>
      <xdr:colOff>38100</xdr:colOff>
      <xdr:row>79</xdr:row>
      <xdr:rowOff>17450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8577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138277</xdr:rowOff>
    </xdr:from>
    <xdr:to>
      <xdr:col>67</xdr:col>
      <xdr:colOff>101600</xdr:colOff>
      <xdr:row>78</xdr:row>
      <xdr:rowOff>68427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84954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31286</xdr:rowOff>
    </xdr:from>
    <xdr:to>
      <xdr:col>85</xdr:col>
      <xdr:colOff>127000</xdr:colOff>
      <xdr:row>94</xdr:row>
      <xdr:rowOff>68053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147586"/>
          <a:ext cx="8382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31286</xdr:rowOff>
    </xdr:from>
    <xdr:to>
      <xdr:col>81</xdr:col>
      <xdr:colOff>50800</xdr:colOff>
      <xdr:row>94</xdr:row>
      <xdr:rowOff>77312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147586"/>
          <a:ext cx="8890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77312</xdr:rowOff>
    </xdr:from>
    <xdr:to>
      <xdr:col>76</xdr:col>
      <xdr:colOff>114300</xdr:colOff>
      <xdr:row>94</xdr:row>
      <xdr:rowOff>128403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193612"/>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128403</xdr:rowOff>
    </xdr:from>
    <xdr:to>
      <xdr:col>71</xdr:col>
      <xdr:colOff>177800</xdr:colOff>
      <xdr:row>94</xdr:row>
      <xdr:rowOff>152769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244703"/>
          <a:ext cx="889000" cy="2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17253</xdr:rowOff>
    </xdr:from>
    <xdr:to>
      <xdr:col>85</xdr:col>
      <xdr:colOff>177800</xdr:colOff>
      <xdr:row>94</xdr:row>
      <xdr:rowOff>118853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3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40130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8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151936</xdr:rowOff>
    </xdr:from>
    <xdr:to>
      <xdr:col>81</xdr:col>
      <xdr:colOff>101600</xdr:colOff>
      <xdr:row>94</xdr:row>
      <xdr:rowOff>82086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09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98613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8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26512</xdr:rowOff>
    </xdr:from>
    <xdr:to>
      <xdr:col>76</xdr:col>
      <xdr:colOff>165100</xdr:colOff>
      <xdr:row>94</xdr:row>
      <xdr:rowOff>128112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1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144639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91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77603</xdr:rowOff>
    </xdr:from>
    <xdr:to>
      <xdr:col>72</xdr:col>
      <xdr:colOff>38100</xdr:colOff>
      <xdr:row>95</xdr:row>
      <xdr:rowOff>7753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1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24280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96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101969</xdr:rowOff>
    </xdr:from>
    <xdr:to>
      <xdr:col>67</xdr:col>
      <xdr:colOff>101600</xdr:colOff>
      <xdr:row>95</xdr:row>
      <xdr:rowOff>32119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48646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599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新型コロナワクチン接種事業等の減により１，８２４円減となった一方、民生費は定額減税補足給付金給付事業等により７，３２１円増、教育費は学校施設維持補修事業及び運動施設整備事業等により７，３８０円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土木費は５９，３６９円となっており、類似団体平均に比べ高どまりしているのは、下水道事業や道路新設改良事業等の継続した普通建設事業費によるものである。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合併特例事業債を活用し、合併後の一体的なまちづくりに取り組んでいるため、この償還が続いている。住民一人あたり４３，７６１円で、前年度比１，９３０円の減となったものの、類似団体と比べ１７，０７９円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歳入は地方特例交付金の増（前年度比１３．０億円）や地方交付税の増（前年度比８．２億円）などにより前年度比２８．４億円増となり、歳出は物件費の減（前年度比▲７．３億円）があったものの、普通建設事業費の増（前年度比２４．０億円）や扶助費の増（前年度比１８．９億円）などにより前年度比４４．８億円増となり、実質収支額の標準財政規模比は２．２ポイント減少した。</a:t>
          </a:r>
        </a:p>
        <a:p>
          <a:r>
            <a:rPr kumimoji="1" lang="ja-JP" altLang="en-US" sz="1100">
              <a:solidFill>
                <a:sysClr val="windowText" lastClr="000000"/>
              </a:solidFill>
              <a:latin typeface="ＭＳ ゴシック" pitchFamily="49" charset="-128"/>
              <a:ea typeface="ＭＳ ゴシック" pitchFamily="49" charset="-128"/>
            </a:rPr>
            <a:t>　４億円を取崩したものの決算剰余金等の積立てにより基金残高は増加し、財政調整基金残高の標準財政規模比は０．５３ポイント増加している。今後も事業の選択や見直し、有利な財源の活用等に取り組みながら一定額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令和６年度の津市の一般会計等、特別会計、企業会計で赤字になった会計はなく、近年の状況から市全体として安定して黒字を計上している。</a:t>
          </a:r>
        </a:p>
        <a:p>
          <a:r>
            <a:rPr kumimoji="1" lang="ja-JP" altLang="en-US" sz="1400">
              <a:solidFill>
                <a:sysClr val="windowText" lastClr="000000"/>
              </a:solidFill>
              <a:latin typeface="ＭＳ ゴシック" pitchFamily="49" charset="-128"/>
              <a:ea typeface="ＭＳ ゴシック" pitchFamily="49" charset="-128"/>
            </a:rPr>
            <a:t>　モーターボート競走事業会計については、年間舟券発売金は最高売上を更新し、黒字額も高い水準を維持している。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123390675</v>
      </c>
      <c r="BO4" s="371"/>
      <c r="BP4" s="371"/>
      <c r="BQ4" s="371"/>
      <c r="BR4" s="371"/>
      <c r="BS4" s="371"/>
      <c r="BT4" s="371"/>
      <c r="BU4" s="372"/>
      <c r="BV4" s="370">
        <v>120551025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0.2</v>
      </c>
      <c r="CU4" s="377"/>
      <c r="CV4" s="377"/>
      <c r="CW4" s="377"/>
      <c r="CX4" s="377"/>
      <c r="CY4" s="377"/>
      <c r="CZ4" s="377"/>
      <c r="DA4" s="378"/>
      <c r="DB4" s="376">
        <v>2.4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122921473</v>
      </c>
      <c r="BO5" s="408"/>
      <c r="BP5" s="408"/>
      <c r="BQ5" s="408"/>
      <c r="BR5" s="408"/>
      <c r="BS5" s="408"/>
      <c r="BT5" s="408"/>
      <c r="BU5" s="409"/>
      <c r="BV5" s="407">
        <v>118438703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97.7</v>
      </c>
      <c r="CU5" s="405"/>
      <c r="CV5" s="405"/>
      <c r="CW5" s="405"/>
      <c r="CX5" s="405"/>
      <c r="CY5" s="405"/>
      <c r="CZ5" s="405"/>
      <c r="DA5" s="406"/>
      <c r="DB5" s="404">
        <v>98.6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469202</v>
      </c>
      <c r="BO6" s="408"/>
      <c r="BP6" s="408"/>
      <c r="BQ6" s="408"/>
      <c r="BR6" s="408"/>
      <c r="BS6" s="408"/>
      <c r="BT6" s="408"/>
      <c r="BU6" s="409"/>
      <c r="BV6" s="407">
        <v>2112322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98.1</v>
      </c>
      <c r="CU6" s="445"/>
      <c r="CV6" s="445"/>
      <c r="CW6" s="445"/>
      <c r="CX6" s="445"/>
      <c r="CY6" s="445"/>
      <c r="CZ6" s="445"/>
      <c r="DA6" s="446"/>
      <c r="DB6" s="444">
        <v>99.5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291028</v>
      </c>
      <c r="BO7" s="408"/>
      <c r="BP7" s="408"/>
      <c r="BQ7" s="408"/>
      <c r="BR7" s="408"/>
      <c r="BS7" s="408"/>
      <c r="BT7" s="408"/>
      <c r="BU7" s="409"/>
      <c r="BV7" s="407">
        <v>372559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71881517</v>
      </c>
      <c r="CU7" s="408"/>
      <c r="CV7" s="408"/>
      <c r="CW7" s="408"/>
      <c r="CX7" s="408"/>
      <c r="CY7" s="408"/>
      <c r="CZ7" s="408"/>
      <c r="DA7" s="409"/>
      <c r="DB7" s="407">
        <v>71085451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178174</v>
      </c>
      <c r="BO8" s="408"/>
      <c r="BP8" s="408"/>
      <c r="BQ8" s="408"/>
      <c r="BR8" s="408"/>
      <c r="BS8" s="408"/>
      <c r="BT8" s="408"/>
      <c r="BU8" s="409"/>
      <c r="BV8" s="407">
        <v>1739763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0.66</v>
      </c>
      <c r="CU8" s="448"/>
      <c r="CV8" s="448"/>
      <c r="CW8" s="448"/>
      <c r="CX8" s="448"/>
      <c r="CY8" s="448"/>
      <c r="CZ8" s="448"/>
      <c r="DA8" s="449"/>
      <c r="DB8" s="447">
        <v>0.67</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274537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-1561589</v>
      </c>
      <c r="BO9" s="408"/>
      <c r="BP9" s="408"/>
      <c r="BQ9" s="408"/>
      <c r="BR9" s="408"/>
      <c r="BS9" s="408"/>
      <c r="BT9" s="408"/>
      <c r="BU9" s="409"/>
      <c r="BV9" s="407">
        <v>948290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13.7</v>
      </c>
      <c r="CU9" s="405"/>
      <c r="CV9" s="405"/>
      <c r="CW9" s="405"/>
      <c r="CX9" s="405"/>
      <c r="CY9" s="405"/>
      <c r="CZ9" s="405"/>
      <c r="DA9" s="406"/>
      <c r="DB9" s="404">
        <v>14.2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279886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910289</v>
      </c>
      <c r="BO10" s="408"/>
      <c r="BP10" s="408"/>
      <c r="BQ10" s="408"/>
      <c r="BR10" s="408"/>
      <c r="BS10" s="408"/>
      <c r="BT10" s="408"/>
      <c r="BU10" s="409"/>
      <c r="BV10" s="407">
        <v>395930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268388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257467</v>
      </c>
      <c r="S13" s="492"/>
      <c r="T13" s="492"/>
      <c r="U13" s="492"/>
      <c r="V13" s="493"/>
      <c r="W13" s="423" t="s">
        <v>131</v>
      </c>
      <c r="X13" s="424"/>
      <c r="Y13" s="424"/>
      <c r="Z13" s="424"/>
      <c r="AA13" s="424"/>
      <c r="AB13" s="414"/>
      <c r="AC13" s="458">
        <v>3186</v>
      </c>
      <c r="AD13" s="459"/>
      <c r="AE13" s="459"/>
      <c r="AF13" s="459"/>
      <c r="AG13" s="501"/>
      <c r="AH13" s="458">
        <v>3585</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-1051300</v>
      </c>
      <c r="BO13" s="408"/>
      <c r="BP13" s="408"/>
      <c r="BQ13" s="408"/>
      <c r="BR13" s="408"/>
      <c r="BS13" s="408"/>
      <c r="BT13" s="408"/>
      <c r="BU13" s="409"/>
      <c r="BV13" s="407">
        <v>1344220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5.3</v>
      </c>
      <c r="CU13" s="405"/>
      <c r="CV13" s="405"/>
      <c r="CW13" s="405"/>
      <c r="CX13" s="405"/>
      <c r="CY13" s="405"/>
      <c r="CZ13" s="405"/>
      <c r="DA13" s="406"/>
      <c r="DB13" s="404">
        <v>5.2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271000</v>
      </c>
      <c r="S14" s="492"/>
      <c r="T14" s="492"/>
      <c r="U14" s="492"/>
      <c r="V14" s="493"/>
      <c r="W14" s="397"/>
      <c r="X14" s="398"/>
      <c r="Y14" s="398"/>
      <c r="Z14" s="398"/>
      <c r="AA14" s="398"/>
      <c r="AB14" s="387"/>
      <c r="AC14" s="494">
        <v>2.6</v>
      </c>
      <c r="AD14" s="495"/>
      <c r="AE14" s="495"/>
      <c r="AF14" s="495"/>
      <c r="AG14" s="496"/>
      <c r="AH14" s="494">
        <v>2.8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21.4</v>
      </c>
      <c r="CU14" s="506"/>
      <c r="CV14" s="506"/>
      <c r="CW14" s="506"/>
      <c r="CX14" s="506"/>
      <c r="CY14" s="506"/>
      <c r="CZ14" s="506"/>
      <c r="DA14" s="507"/>
      <c r="DB14" s="505">
        <v>22.6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260661</v>
      </c>
      <c r="S15" s="492"/>
      <c r="T15" s="492"/>
      <c r="U15" s="492"/>
      <c r="V15" s="493"/>
      <c r="W15" s="423" t="s">
        <v>137</v>
      </c>
      <c r="X15" s="424"/>
      <c r="Y15" s="424"/>
      <c r="Z15" s="424"/>
      <c r="AA15" s="424"/>
      <c r="AB15" s="414"/>
      <c r="AC15" s="458">
        <v>31913</v>
      </c>
      <c r="AD15" s="459"/>
      <c r="AE15" s="459"/>
      <c r="AF15" s="459"/>
      <c r="AG15" s="501"/>
      <c r="AH15" s="458">
        <v>33654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39544440</v>
      </c>
      <c r="BO15" s="371"/>
      <c r="BP15" s="371"/>
      <c r="BQ15" s="371"/>
      <c r="BR15" s="371"/>
      <c r="BS15" s="371"/>
      <c r="BT15" s="371"/>
      <c r="BU15" s="372"/>
      <c r="BV15" s="370">
        <v>39278828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25.6</v>
      </c>
      <c r="AD16" s="495"/>
      <c r="AE16" s="495"/>
      <c r="AF16" s="495"/>
      <c r="AG16" s="496"/>
      <c r="AH16" s="494">
        <v>26.6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60741459</v>
      </c>
      <c r="BO16" s="408"/>
      <c r="BP16" s="408"/>
      <c r="BQ16" s="408"/>
      <c r="BR16" s="408"/>
      <c r="BS16" s="408"/>
      <c r="BT16" s="408"/>
      <c r="BU16" s="409"/>
      <c r="BV16" s="407">
        <v>59698440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89365</v>
      </c>
      <c r="AD17" s="459"/>
      <c r="AE17" s="459"/>
      <c r="AF17" s="459"/>
      <c r="AG17" s="501"/>
      <c r="AH17" s="458">
        <v>89292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50346569</v>
      </c>
      <c r="BO17" s="408"/>
      <c r="BP17" s="408"/>
      <c r="BQ17" s="408"/>
      <c r="BR17" s="408"/>
      <c r="BS17" s="408"/>
      <c r="BT17" s="408"/>
      <c r="BU17" s="409"/>
      <c r="BV17" s="407">
        <v>49977437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711.18</v>
      </c>
      <c r="M18" s="531"/>
      <c r="N18" s="531"/>
      <c r="O18" s="531"/>
      <c r="P18" s="531"/>
      <c r="Q18" s="531"/>
      <c r="R18" s="532"/>
      <c r="S18" s="532"/>
      <c r="T18" s="532"/>
      <c r="U18" s="532"/>
      <c r="V18" s="533"/>
      <c r="W18" s="425"/>
      <c r="X18" s="426"/>
      <c r="Y18" s="426"/>
      <c r="Z18" s="426"/>
      <c r="AA18" s="426"/>
      <c r="AB18" s="417"/>
      <c r="AC18" s="534">
        <v>71.8</v>
      </c>
      <c r="AD18" s="535"/>
      <c r="AE18" s="535"/>
      <c r="AF18" s="535"/>
      <c r="AG18" s="536"/>
      <c r="AH18" s="534">
        <v>70.599999999999994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72406952</v>
      </c>
      <c r="BO18" s="408"/>
      <c r="BP18" s="408"/>
      <c r="BQ18" s="408"/>
      <c r="BR18" s="408"/>
      <c r="BS18" s="408"/>
      <c r="BT18" s="408"/>
      <c r="BU18" s="409"/>
      <c r="BV18" s="407">
        <v>70913507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386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85608667</v>
      </c>
      <c r="BO19" s="408"/>
      <c r="BP19" s="408"/>
      <c r="BQ19" s="408"/>
      <c r="BR19" s="408"/>
      <c r="BS19" s="408"/>
      <c r="BT19" s="408"/>
      <c r="BU19" s="409"/>
      <c r="BV19" s="407">
        <v>86521623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117663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87272950</v>
      </c>
      <c r="BO22" s="371"/>
      <c r="BP22" s="371"/>
      <c r="BQ22" s="371"/>
      <c r="BR22" s="371"/>
      <c r="BS22" s="371"/>
      <c r="BT22" s="371"/>
      <c r="BU22" s="372"/>
      <c r="BV22" s="370">
        <v>93817116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57204320</v>
      </c>
      <c r="BO23" s="408"/>
      <c r="BP23" s="408"/>
      <c r="BQ23" s="408"/>
      <c r="BR23" s="408"/>
      <c r="BS23" s="408"/>
      <c r="BT23" s="408"/>
      <c r="BU23" s="409"/>
      <c r="BV23" s="407">
        <v>61129652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11300</v>
      </c>
      <c r="R24" s="459"/>
      <c r="S24" s="459"/>
      <c r="T24" s="459"/>
      <c r="U24" s="459"/>
      <c r="V24" s="501"/>
      <c r="W24" s="553"/>
      <c r="X24" s="554"/>
      <c r="Y24" s="555"/>
      <c r="Z24" s="457" t="s">
        <v>162</v>
      </c>
      <c r="AA24" s="437"/>
      <c r="AB24" s="437"/>
      <c r="AC24" s="437"/>
      <c r="AD24" s="437"/>
      <c r="AE24" s="437"/>
      <c r="AF24" s="437"/>
      <c r="AG24" s="438"/>
      <c r="AH24" s="458">
        <v>2265</v>
      </c>
      <c r="AI24" s="459"/>
      <c r="AJ24" s="459"/>
      <c r="AK24" s="459"/>
      <c r="AL24" s="501"/>
      <c r="AM24" s="458">
        <v>7050945</v>
      </c>
      <c r="AN24" s="459"/>
      <c r="AO24" s="459"/>
      <c r="AP24" s="459"/>
      <c r="AQ24" s="459"/>
      <c r="AR24" s="501"/>
      <c r="AS24" s="458">
        <v>3113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46804876</v>
      </c>
      <c r="BO24" s="408"/>
      <c r="BP24" s="408"/>
      <c r="BQ24" s="408"/>
      <c r="BR24" s="408"/>
      <c r="BS24" s="408"/>
      <c r="BT24" s="408"/>
      <c r="BU24" s="409"/>
      <c r="BV24" s="407">
        <v>49198880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8700</v>
      </c>
      <c r="R25" s="459"/>
      <c r="S25" s="459"/>
      <c r="T25" s="459"/>
      <c r="U25" s="459"/>
      <c r="V25" s="501"/>
      <c r="W25" s="553"/>
      <c r="X25" s="554"/>
      <c r="Y25" s="555"/>
      <c r="Z25" s="457" t="s">
        <v>165</v>
      </c>
      <c r="AA25" s="437"/>
      <c r="AB25" s="437"/>
      <c r="AC25" s="437"/>
      <c r="AD25" s="437"/>
      <c r="AE25" s="437"/>
      <c r="AF25" s="437"/>
      <c r="AG25" s="438"/>
      <c r="AH25" s="458">
        <v>351</v>
      </c>
      <c r="AI25" s="459"/>
      <c r="AJ25" s="459"/>
      <c r="AK25" s="459"/>
      <c r="AL25" s="501"/>
      <c r="AM25" s="458">
        <v>1112319</v>
      </c>
      <c r="AN25" s="459"/>
      <c r="AO25" s="459"/>
      <c r="AP25" s="459"/>
      <c r="AQ25" s="459"/>
      <c r="AR25" s="501"/>
      <c r="AS25" s="458">
        <v>3169</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6487448</v>
      </c>
      <c r="BO25" s="371"/>
      <c r="BP25" s="371"/>
      <c r="BQ25" s="371"/>
      <c r="BR25" s="371"/>
      <c r="BS25" s="371"/>
      <c r="BT25" s="371"/>
      <c r="BU25" s="372"/>
      <c r="BV25" s="370">
        <v>6137918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7400</v>
      </c>
      <c r="R26" s="459"/>
      <c r="S26" s="459"/>
      <c r="T26" s="459"/>
      <c r="U26" s="459"/>
      <c r="V26" s="501"/>
      <c r="W26" s="553"/>
      <c r="X26" s="554"/>
      <c r="Y26" s="555"/>
      <c r="Z26" s="457" t="s">
        <v>168</v>
      </c>
      <c r="AA26" s="559"/>
      <c r="AB26" s="559"/>
      <c r="AC26" s="559"/>
      <c r="AD26" s="559"/>
      <c r="AE26" s="559"/>
      <c r="AF26" s="559"/>
      <c r="AG26" s="560"/>
      <c r="AH26" s="458">
        <v>276</v>
      </c>
      <c r="AI26" s="459"/>
      <c r="AJ26" s="459"/>
      <c r="AK26" s="459"/>
      <c r="AL26" s="501"/>
      <c r="AM26" s="458">
        <v>798192</v>
      </c>
      <c r="AN26" s="459"/>
      <c r="AO26" s="459"/>
      <c r="AP26" s="459"/>
      <c r="AQ26" s="459"/>
      <c r="AR26" s="501"/>
      <c r="AS26" s="458">
        <v>2892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2407</v>
      </c>
      <c r="BO26" s="408"/>
      <c r="BP26" s="408"/>
      <c r="BQ26" s="408"/>
      <c r="BR26" s="408"/>
      <c r="BS26" s="408"/>
      <c r="BT26" s="408"/>
      <c r="BU26" s="409"/>
      <c r="BV26" s="407">
        <v>4301582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6700</v>
      </c>
      <c r="R27" s="459"/>
      <c r="S27" s="459"/>
      <c r="T27" s="459"/>
      <c r="U27" s="459"/>
      <c r="V27" s="501"/>
      <c r="W27" s="553"/>
      <c r="X27" s="554"/>
      <c r="Y27" s="555"/>
      <c r="Z27" s="457" t="s">
        <v>171</v>
      </c>
      <c r="AA27" s="437"/>
      <c r="AB27" s="437"/>
      <c r="AC27" s="437"/>
      <c r="AD27" s="437"/>
      <c r="AE27" s="437"/>
      <c r="AF27" s="437"/>
      <c r="AG27" s="438"/>
      <c r="AH27" s="458">
        <v>111</v>
      </c>
      <c r="AI27" s="459"/>
      <c r="AJ27" s="459"/>
      <c r="AK27" s="459"/>
      <c r="AL27" s="501"/>
      <c r="AM27" s="458">
        <v>429945</v>
      </c>
      <c r="AN27" s="459"/>
      <c r="AO27" s="459"/>
      <c r="AP27" s="459"/>
      <c r="AQ27" s="459"/>
      <c r="AR27" s="501"/>
      <c r="AS27" s="458">
        <v>3873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12383396</v>
      </c>
      <c r="BO28" s="371"/>
      <c r="BP28" s="371"/>
      <c r="BQ28" s="371"/>
      <c r="BR28" s="371"/>
      <c r="BS28" s="371"/>
      <c r="BT28" s="371"/>
      <c r="BU28" s="372"/>
      <c r="BV28" s="370">
        <v>11873107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32</v>
      </c>
      <c r="M29" s="459"/>
      <c r="N29" s="459"/>
      <c r="O29" s="459"/>
      <c r="P29" s="501"/>
      <c r="Q29" s="458">
        <v>5500</v>
      </c>
      <c r="R29" s="459"/>
      <c r="S29" s="459"/>
      <c r="T29" s="459"/>
      <c r="U29" s="459"/>
      <c r="V29" s="501"/>
      <c r="W29" s="556"/>
      <c r="X29" s="557"/>
      <c r="Y29" s="558"/>
      <c r="Z29" s="457" t="s">
        <v>177</v>
      </c>
      <c r="AA29" s="437"/>
      <c r="AB29" s="437"/>
      <c r="AC29" s="437"/>
      <c r="AD29" s="437"/>
      <c r="AE29" s="437"/>
      <c r="AF29" s="437"/>
      <c r="AG29" s="438"/>
      <c r="AH29" s="458">
        <v>2376</v>
      </c>
      <c r="AI29" s="459"/>
      <c r="AJ29" s="459"/>
      <c r="AK29" s="459"/>
      <c r="AL29" s="501"/>
      <c r="AM29" s="458">
        <v>7480890</v>
      </c>
      <c r="AN29" s="459"/>
      <c r="AO29" s="459"/>
      <c r="AP29" s="459"/>
      <c r="AQ29" s="459"/>
      <c r="AR29" s="501"/>
      <c r="AS29" s="458">
        <v>3149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2289534</v>
      </c>
      <c r="BO29" s="408"/>
      <c r="BP29" s="408"/>
      <c r="BQ29" s="408"/>
      <c r="BR29" s="408"/>
      <c r="BS29" s="408"/>
      <c r="BT29" s="408"/>
      <c r="BU29" s="409"/>
      <c r="BV29" s="407">
        <v>2299122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2841510</v>
      </c>
      <c r="BO30" s="527"/>
      <c r="BP30" s="527"/>
      <c r="BQ30" s="527"/>
      <c r="BR30" s="527"/>
      <c r="BS30" s="527"/>
      <c r="BT30" s="527"/>
      <c r="BU30" s="528"/>
      <c r="BV30" s="526">
        <v>3636358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三重県市町総合事務組合（一般会計）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22</v>
      </c>
      <c r="CP34" s="597"/>
      <c r="CQ34" s="598" t="str">
        <f>IF('各会計、関係団体の財政状況及び健全化判断比率'!BS7="","",'各会計、関係団体の財政状況及び健全化判断比率'!BS7)</f>
        <v>津市社会教育振興会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土地区画整理事業特別会計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三重県市町総合事務組合（退職手当特別会計）</v>
      </c>
      <c r="BZ35" s="598"/>
      <c r="CA35" s="598"/>
      <c r="CB35" s="598"/>
      <c r="CC35" s="598"/>
      <c r="CD35" s="598"/>
      <c r="CE35" s="598"/>
      <c r="CF35" s="598"/>
      <c r="CG35" s="598"/>
      <c r="CH35" s="598"/>
      <c r="CI35" s="598"/>
      <c r="CJ35" s="598"/>
      <c r="CK35" s="598"/>
      <c r="CL35" s="598"/>
      <c r="CM35" s="598"/>
      <c r="CN35" s="169"/>
      <c r="CO35" s="597">
        <f t="shared" ref="CO35:CO43" si="3">IF(CQ35="","",CO34+1)</f>
        <v>23</v>
      </c>
      <c r="CP35" s="597"/>
      <c r="CQ35" s="598" t="str">
        <f>IF('各会計、関係団体の財政状況及び健全化判断比率'!BS8="","",'各会計、関係団体の財政状況及び健全化判断比率'!BS8)</f>
        <v>津駅前都市開発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住宅新築資金等貸付事業特別会計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三重県市町総合事務組合（デジタル地図特別会計）</v>
      </c>
      <c r="BZ36" s="598"/>
      <c r="CA36" s="598"/>
      <c r="CB36" s="598"/>
      <c r="CC36" s="598"/>
      <c r="CD36" s="598"/>
      <c r="CE36" s="598"/>
      <c r="CF36" s="598"/>
      <c r="CG36" s="598"/>
      <c r="CH36" s="598"/>
      <c r="CI36" s="598"/>
      <c r="CJ36" s="598"/>
      <c r="CK36" s="598"/>
      <c r="CL36" s="598"/>
      <c r="CM36" s="598"/>
      <c r="CN36" s="169"/>
      <c r="CO36" s="597">
        <f t="shared" si="3"/>
        <v>24</v>
      </c>
      <c r="CP36" s="597"/>
      <c r="CQ36" s="598" t="str">
        <f>IF('各会計、関係団体の財政状況及び健全化判断比率'!BS9="","",'各会計、関係団体の財政状況及び健全化判断比率'!BS9)</f>
        <v>伊勢湾ヘリポート</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IF('各会計、関係団体の財政状況及び健全化判断比率'!B34="","",'各会計、関係団体の財政状況及び健全化判断比率'!B34)</f>
        <v>駐車場事業会計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三重県市町総合事務組合（共同研修特別会計）</v>
      </c>
      <c r="BZ37" s="598"/>
      <c r="CA37" s="598"/>
      <c r="CB37" s="598"/>
      <c r="CC37" s="598"/>
      <c r="CD37" s="598"/>
      <c r="CE37" s="598"/>
      <c r="CF37" s="598"/>
      <c r="CG37" s="598"/>
      <c r="CH37" s="598"/>
      <c r="CI37" s="598"/>
      <c r="CJ37" s="598"/>
      <c r="CK37" s="598"/>
      <c r="CL37" s="598"/>
      <c r="CM37" s="598"/>
      <c r="CN37" s="169"/>
      <c r="CO37" s="597">
        <f t="shared" si="3"/>
        <v>25</v>
      </c>
      <c r="CP37" s="597"/>
      <c r="CQ37" s="598" t="str">
        <f>IF('各会計、関係団体の財政状況及び健全化判断比率'!BS10="","",'各会計、関係団体の財政状況及び健全化判断比率'!BS10)</f>
        <v>まちづくり津夢時風</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f t="shared" si="0"/>
        <v>11</v>
      </c>
      <c r="AN38" s="597"/>
      <c r="AO38" s="598" t="str">
        <f>IF('各会計、関係団体の財政状況及び健全化判断比率'!B35="","",'各会計、関係団体の財政状況及び健全化判断比率'!B35)</f>
        <v>モーターボート競走事業会計</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16</v>
      </c>
      <c r="BX38" s="597"/>
      <c r="BY38" s="598" t="str">
        <f>IF('各会計、関係団体の財政状況及び健全化判断比率'!B72="","",'各会計、関係団体の財政状況及び健全化判断比率'!B72)</f>
        <v>三重県市町総合事務組合（物品特別会計）</v>
      </c>
      <c r="BZ38" s="598"/>
      <c r="CA38" s="598"/>
      <c r="CB38" s="598"/>
      <c r="CC38" s="598"/>
      <c r="CD38" s="598"/>
      <c r="CE38" s="598"/>
      <c r="CF38" s="598"/>
      <c r="CG38" s="598"/>
      <c r="CH38" s="598"/>
      <c r="CI38" s="598"/>
      <c r="CJ38" s="598"/>
      <c r="CK38" s="598"/>
      <c r="CL38" s="598"/>
      <c r="CM38" s="598"/>
      <c r="CN38" s="169"/>
      <c r="CO38" s="597">
        <f t="shared" si="3"/>
        <v>26</v>
      </c>
      <c r="CP38" s="597"/>
      <c r="CQ38" s="598" t="str">
        <f>IF('各会計、関係団体の財政状況及び健全化判断比率'!BS11="","",'各会計、関係団体の財政状況及び健全化判断比率'!BS11)</f>
        <v>津センターパレス</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17</v>
      </c>
      <c r="BX39" s="597"/>
      <c r="BY39" s="598" t="str">
        <f>IF('各会計、関係団体の財政状況及び健全化判断比率'!B73="","",'各会計、関係団体の財政状況及び健全化判断比率'!B73)</f>
        <v>三重県市町総合事務組合（公平委員会特別会計）</v>
      </c>
      <c r="BZ39" s="598"/>
      <c r="CA39" s="598"/>
      <c r="CB39" s="598"/>
      <c r="CC39" s="598"/>
      <c r="CD39" s="598"/>
      <c r="CE39" s="598"/>
      <c r="CF39" s="598"/>
      <c r="CG39" s="598"/>
      <c r="CH39" s="598"/>
      <c r="CI39" s="598"/>
      <c r="CJ39" s="598"/>
      <c r="CK39" s="598"/>
      <c r="CL39" s="598"/>
      <c r="CM39" s="598"/>
      <c r="CN39" s="169"/>
      <c r="CO39" s="597">
        <f t="shared" si="3"/>
        <v>27</v>
      </c>
      <c r="CP39" s="597"/>
      <c r="CQ39" s="598" t="str">
        <f>IF('各会計、関係団体の財政状況及び健全化判断比率'!BS12="","",'各会計、関係団体の財政状況及び健全化判断比率'!BS12)</f>
        <v>津サイエンスプラザ</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18</v>
      </c>
      <c r="BX40" s="597"/>
      <c r="BY40" s="598" t="str">
        <f>IF('各会計、関係団体の財政状況及び健全化判断比率'!B74="","",'各会計、関係団体の財政状況及び健全化判断比率'!B74)</f>
        <v>三重県市町総合事務組合（消防救急無線特別会計）</v>
      </c>
      <c r="BZ40" s="598"/>
      <c r="CA40" s="598"/>
      <c r="CB40" s="598"/>
      <c r="CC40" s="598"/>
      <c r="CD40" s="598"/>
      <c r="CE40" s="598"/>
      <c r="CF40" s="598"/>
      <c r="CG40" s="598"/>
      <c r="CH40" s="598"/>
      <c r="CI40" s="598"/>
      <c r="CJ40" s="598"/>
      <c r="CK40" s="598"/>
      <c r="CL40" s="598"/>
      <c r="CM40" s="598"/>
      <c r="CN40" s="169"/>
      <c r="CO40" s="597">
        <f t="shared" si="3"/>
        <v>28</v>
      </c>
      <c r="CP40" s="597"/>
      <c r="CQ40" s="598" t="str">
        <f>IF('各会計、関係団体の財政状況及び健全化判断比率'!BS13="","",'各会計、関係団体の財政状況及び健全化判断比率'!BS13)</f>
        <v>津市土地開発公社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19</v>
      </c>
      <c r="BX41" s="597"/>
      <c r="BY41" s="598" t="str">
        <f>IF('各会計、関係団体の財政状況及び健全化判断比率'!B75="","",'各会計、関係団体の財政状況及び健全化判断比率'!B75)</f>
        <v>三重地方税管理回収機構（一般会計）</v>
      </c>
      <c r="BZ41" s="598"/>
      <c r="CA41" s="598"/>
      <c r="CB41" s="598"/>
      <c r="CC41" s="598"/>
      <c r="CD41" s="598"/>
      <c r="CE41" s="598"/>
      <c r="CF41" s="598"/>
      <c r="CG41" s="598"/>
      <c r="CH41" s="598"/>
      <c r="CI41" s="598"/>
      <c r="CJ41" s="598"/>
      <c r="CK41" s="598"/>
      <c r="CL41" s="598"/>
      <c r="CM41" s="598"/>
      <c r="CN41" s="169"/>
      <c r="CO41" s="597">
        <f t="shared" si="3"/>
        <v>29</v>
      </c>
      <c r="CP41" s="597"/>
      <c r="CQ41" s="598" t="str">
        <f>IF('各会計、関係団体の財政状況及び健全化判断比率'!BS14="","",'各会計、関係団体の財政状況及び健全化判断比率'!BS14)</f>
        <v>青山高原保健休養地管理</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20</v>
      </c>
      <c r="BX42" s="597"/>
      <c r="BY42" s="598" t="str">
        <f>IF('各会計、関係団体の財政状況及び健全化判断比率'!B76="","",'各会計、関係団体の財政状況及び健全化判断比率'!B76)</f>
        <v>三重地方税管理回収機構（滞納整理拡充事業特別会計）</v>
      </c>
      <c r="BZ42" s="598"/>
      <c r="CA42" s="598"/>
      <c r="CB42" s="598"/>
      <c r="CC42" s="598"/>
      <c r="CD42" s="598"/>
      <c r="CE42" s="598"/>
      <c r="CF42" s="598"/>
      <c r="CG42" s="598"/>
      <c r="CH42" s="598"/>
      <c r="CI42" s="598"/>
      <c r="CJ42" s="598"/>
      <c r="CK42" s="598"/>
      <c r="CL42" s="598"/>
      <c r="CM42" s="598"/>
      <c r="CN42" s="169"/>
      <c r="CO42" s="597">
        <f t="shared" si="3"/>
        <v>30</v>
      </c>
      <c r="CP42" s="597"/>
      <c r="CQ42" s="598" t="str">
        <f>IF('各会計、関係団体の財政状況及び健全化判断比率'!BS15="","",'各会計、関係団体の財政状況及び健全化判断比率'!BS15)</f>
        <v>美杉開発観光</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21</v>
      </c>
      <c r="BX43" s="597"/>
      <c r="BY43" s="598" t="str">
        <f>IF('各会計、関係団体の財政状況及び健全化判断比率'!B77="","",'各会計、関係団体の財政状況及び健全化判断比率'!B77)</f>
        <v>三重県後期高齢者医療広域連合（一般会計）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B8ZqWTxa8NWfNyO8NXWzjOcIh+tyy71/31vlWxyGa94N2O1oEnLBk4QXDzHub6Er94UMg5CLZ3+BS3E5JrkGAQ==" saltValue="TO/DEzwzNOWsWeM9Vd7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vertic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5" t="s">
        <v>536</v>
      </c>
      <c r="D34" s="1155"/>
      <c r="E34" s="1156"/>
      <c r="F34" s="32">
        <v>0</v>
      </c>
      <c r="G34" s="33">
        <v>0</v>
      </c>
      <c r="H34" s="33">
        <v>0.09</v>
      </c>
      <c r="I34" s="33">
        <v>0</v>
      </c>
      <c r="J34" s="34" t="s">
        <v>537</v>
      </c>
      <c r="K34" s="22"/>
      <c r="L34" s="22"/>
      <c r="M34" s="22"/>
      <c r="N34" s="22"/>
      <c r="O34" s="22"/>
      <c r="P34" s="22"/>
    </row>
    <row r="35" spans="1:16" ht="39" customHeight="1" x14ac:dyDescent="0.2">
      <c r="A35" s="22"/>
      <c r="B35" s="35"/>
      <c r="C35" s="1149" t="s">
        <v>538</v>
      </c>
      <c r="D35" s="1150"/>
      <c r="E35" s="1151"/>
      <c r="F35" s="36">
        <v>10.88</v>
      </c>
      <c r="G35" s="37">
        <v>17.559999999999999</v>
      </c>
      <c r="H35" s="37">
        <v>25.08</v>
      </c>
      <c r="I35" s="37">
        <v>24.55</v>
      </c>
      <c r="J35" s="38">
        <v>25.63</v>
      </c>
      <c r="K35" s="22"/>
      <c r="L35" s="22"/>
      <c r="M35" s="22"/>
      <c r="N35" s="22"/>
      <c r="O35" s="22"/>
      <c r="P35" s="22"/>
    </row>
    <row r="36" spans="1:16" ht="39" customHeight="1" x14ac:dyDescent="0.2">
      <c r="A36" s="22"/>
      <c r="B36" s="35"/>
      <c r="C36" s="1149" t="s">
        <v>539</v>
      </c>
      <c r="D36" s="1150"/>
      <c r="E36" s="1151"/>
      <c r="F36" s="36">
        <v>6</v>
      </c>
      <c r="G36" s="37">
        <v>4.92</v>
      </c>
      <c r="H36" s="37">
        <v>4.88</v>
      </c>
      <c r="I36" s="37">
        <v>5.19</v>
      </c>
      <c r="J36" s="38">
        <v>5.29</v>
      </c>
      <c r="K36" s="22"/>
      <c r="L36" s="22"/>
      <c r="M36" s="22"/>
      <c r="N36" s="22"/>
      <c r="O36" s="22"/>
      <c r="P36" s="22"/>
    </row>
    <row r="37" spans="1:16" ht="39" customHeight="1" x14ac:dyDescent="0.2">
      <c r="A37" s="22"/>
      <c r="B37" s="35"/>
      <c r="C37" s="1149" t="s">
        <v>540</v>
      </c>
      <c r="D37" s="1150"/>
      <c r="E37" s="1151"/>
      <c r="F37" s="36">
        <v>0.69</v>
      </c>
      <c r="G37" s="37">
        <v>0.99</v>
      </c>
      <c r="H37" s="37">
        <v>1.4</v>
      </c>
      <c r="I37" s="37">
        <v>1.32</v>
      </c>
      <c r="J37" s="38">
        <v>1.96</v>
      </c>
      <c r="K37" s="22"/>
      <c r="L37" s="22"/>
      <c r="M37" s="22"/>
      <c r="N37" s="22"/>
      <c r="O37" s="22"/>
      <c r="P37" s="22"/>
    </row>
    <row r="38" spans="1:16" ht="39" customHeight="1" x14ac:dyDescent="0.2">
      <c r="A38" s="22"/>
      <c r="B38" s="35"/>
      <c r="C38" s="1149" t="s">
        <v>541</v>
      </c>
      <c r="D38" s="1150"/>
      <c r="E38" s="1151"/>
      <c r="F38" s="36">
        <v>0.14000000000000001</v>
      </c>
      <c r="G38" s="37">
        <v>0.08</v>
      </c>
      <c r="H38" s="37">
        <v>0.12</v>
      </c>
      <c r="I38" s="37">
        <v>0.18</v>
      </c>
      <c r="J38" s="38">
        <v>0.27</v>
      </c>
      <c r="K38" s="22"/>
      <c r="L38" s="22"/>
      <c r="M38" s="22"/>
      <c r="N38" s="22"/>
      <c r="O38" s="22"/>
      <c r="P38" s="22"/>
    </row>
    <row r="39" spans="1:16" ht="39" customHeight="1" x14ac:dyDescent="0.2">
      <c r="A39" s="22"/>
      <c r="B39" s="35"/>
      <c r="C39" s="1149" t="s">
        <v>542</v>
      </c>
      <c r="D39" s="1150"/>
      <c r="E39" s="1151"/>
      <c r="F39" s="36">
        <v>0.25</v>
      </c>
      <c r="G39" s="37">
        <v>0.25</v>
      </c>
      <c r="H39" s="37">
        <v>0.27</v>
      </c>
      <c r="I39" s="37">
        <v>0.27</v>
      </c>
      <c r="J39" s="38">
        <v>0.27</v>
      </c>
      <c r="K39" s="22"/>
      <c r="L39" s="22"/>
      <c r="M39" s="22"/>
      <c r="N39" s="22"/>
      <c r="O39" s="22"/>
      <c r="P39" s="22"/>
    </row>
    <row r="40" spans="1:16" ht="39" customHeight="1" x14ac:dyDescent="0.2">
      <c r="A40" s="22"/>
      <c r="B40" s="35"/>
      <c r="C40" s="1149" t="s">
        <v>543</v>
      </c>
      <c r="D40" s="1150"/>
      <c r="E40" s="1151"/>
      <c r="F40" s="36">
        <v>3.49</v>
      </c>
      <c r="G40" s="37">
        <v>3.97</v>
      </c>
      <c r="H40" s="37">
        <v>1.02</v>
      </c>
      <c r="I40" s="37">
        <v>2.4</v>
      </c>
      <c r="J40" s="38">
        <v>0.24</v>
      </c>
      <c r="K40" s="22"/>
      <c r="L40" s="22"/>
      <c r="M40" s="22"/>
      <c r="N40" s="22"/>
      <c r="O40" s="22"/>
      <c r="P40" s="22"/>
    </row>
    <row r="41" spans="1:16" ht="39" customHeight="1" x14ac:dyDescent="0.2">
      <c r="A41" s="22"/>
      <c r="B41" s="35"/>
      <c r="C41" s="1149" t="s">
        <v>544</v>
      </c>
      <c r="D41" s="1150"/>
      <c r="E41" s="1151"/>
      <c r="F41" s="36">
        <v>0.74</v>
      </c>
      <c r="G41" s="37">
        <v>0.96</v>
      </c>
      <c r="H41" s="37">
        <v>1.17</v>
      </c>
      <c r="I41" s="37">
        <v>0.68</v>
      </c>
      <c r="J41" s="38">
        <v>0.19</v>
      </c>
      <c r="K41" s="22"/>
      <c r="L41" s="22"/>
      <c r="M41" s="22"/>
      <c r="N41" s="22"/>
      <c r="O41" s="22"/>
      <c r="P41" s="22"/>
    </row>
    <row r="42" spans="1:16" ht="39" customHeight="1" x14ac:dyDescent="0.2">
      <c r="A42" s="22"/>
      <c r="B42" s="39"/>
      <c r="C42" s="1149" t="s">
        <v>545</v>
      </c>
      <c r="D42" s="1150"/>
      <c r="E42" s="1151"/>
      <c r="F42" s="36" t="s">
        <v>491</v>
      </c>
      <c r="G42" s="37" t="s">
        <v>491</v>
      </c>
      <c r="H42" s="37" t="s">
        <v>491</v>
      </c>
      <c r="I42" s="37" t="s">
        <v>491</v>
      </c>
      <c r="J42" s="38" t="s">
        <v>491</v>
      </c>
      <c r="K42" s="22"/>
      <c r="L42" s="22"/>
      <c r="M42" s="22"/>
      <c r="N42" s="22"/>
      <c r="O42" s="22"/>
      <c r="P42" s="22"/>
    </row>
    <row r="43" spans="1:16" ht="39" customHeight="1" thickBot="1" x14ac:dyDescent="0.25">
      <c r="A43" s="22"/>
      <c r="B43" s="40"/>
      <c r="C43" s="1152" t="s">
        <v>546</v>
      </c>
      <c r="D43" s="1153"/>
      <c r="E43" s="1154"/>
      <c r="F43" s="41">
        <v>0.4</v>
      </c>
      <c r="G43" s="42">
        <v>0.14000000000000001</v>
      </c>
      <c r="H43" s="42">
        <v>0.32</v>
      </c>
      <c r="I43" s="42">
        <v>0.37</v>
      </c>
      <c r="J43" s="43">
        <v>0.11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zx6QU07ambh2HXNoInpYUBeY1g8AZWwA6V/YmKotVvjBMQHoTY3AC0Uu1ie+Vs8hDJtBm5snSTAyUJgvrcLgg==" saltValue="FbLFaIWspv9VwGaovJR3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7" t="s">
        <v>9</v>
      </c>
      <c r="C45" s="1158"/>
      <c r="D45" s="58"/>
      <c r="E45" s="1163" t="s">
        <v>10</v>
      </c>
      <c r="F45" s="1163"/>
      <c r="G45" s="1163"/>
      <c r="H45" s="1163"/>
      <c r="I45" s="1163"/>
      <c r="J45" s="1164"/>
      <c r="K45" s="59">
        <v>10854</v>
      </c>
      <c r="L45" s="60">
        <v>11125</v>
      </c>
      <c r="M45" s="60">
        <v>11799</v>
      </c>
      <c r="N45" s="60">
        <v>12382</v>
      </c>
      <c r="O45" s="61">
        <v>11745</v>
      </c>
      <c r="P45" s="48"/>
      <c r="Q45" s="48"/>
      <c r="R45" s="48"/>
      <c r="S45" s="48"/>
      <c r="T45" s="48"/>
      <c r="U45" s="48"/>
    </row>
    <row r="46" spans="1:21" ht="30.75" customHeight="1" x14ac:dyDescent="0.2">
      <c r="A46" s="48"/>
      <c r="B46" s="1159"/>
      <c r="C46" s="1160"/>
      <c r="D46" s="62"/>
      <c r="E46" s="1165" t="s">
        <v>11</v>
      </c>
      <c r="F46" s="1165"/>
      <c r="G46" s="1165"/>
      <c r="H46" s="1165"/>
      <c r="I46" s="1165"/>
      <c r="J46" s="1166"/>
      <c r="K46" s="63" t="s">
        <v>491</v>
      </c>
      <c r="L46" s="64" t="s">
        <v>491</v>
      </c>
      <c r="M46" s="64" t="s">
        <v>491</v>
      </c>
      <c r="N46" s="64" t="s">
        <v>491</v>
      </c>
      <c r="O46" s="65" t="s">
        <v>491</v>
      </c>
      <c r="P46" s="48"/>
      <c r="Q46" s="48"/>
      <c r="R46" s="48"/>
      <c r="S46" s="48"/>
      <c r="T46" s="48"/>
      <c r="U46" s="48"/>
    </row>
    <row r="47" spans="1:21" ht="30.75" customHeight="1" x14ac:dyDescent="0.2">
      <c r="A47" s="48"/>
      <c r="B47" s="1159"/>
      <c r="C47" s="1160"/>
      <c r="D47" s="62"/>
      <c r="E47" s="1165" t="s">
        <v>12</v>
      </c>
      <c r="F47" s="1165"/>
      <c r="G47" s="1165"/>
      <c r="H47" s="1165"/>
      <c r="I47" s="1165"/>
      <c r="J47" s="1166"/>
      <c r="K47" s="63" t="s">
        <v>491</v>
      </c>
      <c r="L47" s="64" t="s">
        <v>491</v>
      </c>
      <c r="M47" s="64" t="s">
        <v>491</v>
      </c>
      <c r="N47" s="64" t="s">
        <v>491</v>
      </c>
      <c r="O47" s="65" t="s">
        <v>491</v>
      </c>
      <c r="P47" s="48"/>
      <c r="Q47" s="48"/>
      <c r="R47" s="48"/>
      <c r="S47" s="48"/>
      <c r="T47" s="48"/>
      <c r="U47" s="48"/>
    </row>
    <row r="48" spans="1:21" ht="30.75" customHeight="1" x14ac:dyDescent="0.2">
      <c r="A48" s="48"/>
      <c r="B48" s="1159"/>
      <c r="C48" s="1160"/>
      <c r="D48" s="62"/>
      <c r="E48" s="1165" t="s">
        <v>13</v>
      </c>
      <c r="F48" s="1165"/>
      <c r="G48" s="1165"/>
      <c r="H48" s="1165"/>
      <c r="I48" s="1165"/>
      <c r="J48" s="1166"/>
      <c r="K48" s="63">
        <v>4532</v>
      </c>
      <c r="L48" s="64">
        <v>4416</v>
      </c>
      <c r="M48" s="64">
        <v>4497</v>
      </c>
      <c r="N48" s="64">
        <v>4360</v>
      </c>
      <c r="O48" s="65">
        <v>4489</v>
      </c>
      <c r="P48" s="48"/>
      <c r="Q48" s="48"/>
      <c r="R48" s="48"/>
      <c r="S48" s="48"/>
      <c r="T48" s="48"/>
      <c r="U48" s="48"/>
    </row>
    <row r="49" spans="1:21" ht="30.75" customHeight="1" x14ac:dyDescent="0.2">
      <c r="A49" s="48"/>
      <c r="B49" s="1159"/>
      <c r="C49" s="1160"/>
      <c r="D49" s="62"/>
      <c r="E49" s="1165" t="s">
        <v>14</v>
      </c>
      <c r="F49" s="1165"/>
      <c r="G49" s="1165"/>
      <c r="H49" s="1165"/>
      <c r="I49" s="1165"/>
      <c r="J49" s="1166"/>
      <c r="K49" s="63">
        <v>10</v>
      </c>
      <c r="L49" s="64">
        <v>10</v>
      </c>
      <c r="M49" s="64">
        <v>10</v>
      </c>
      <c r="N49" s="64">
        <v>10</v>
      </c>
      <c r="O49" s="65">
        <v>5</v>
      </c>
      <c r="P49" s="48"/>
      <c r="Q49" s="48"/>
      <c r="R49" s="48"/>
      <c r="S49" s="48"/>
      <c r="T49" s="48"/>
      <c r="U49" s="48"/>
    </row>
    <row r="50" spans="1:21" ht="30.75" customHeight="1" x14ac:dyDescent="0.2">
      <c r="A50" s="48"/>
      <c r="B50" s="1159"/>
      <c r="C50" s="1160"/>
      <c r="D50" s="62"/>
      <c r="E50" s="1165" t="s">
        <v>15</v>
      </c>
      <c r="F50" s="1165"/>
      <c r="G50" s="1165"/>
      <c r="H50" s="1165"/>
      <c r="I50" s="1165"/>
      <c r="J50" s="1166"/>
      <c r="K50" s="63">
        <v>45</v>
      </c>
      <c r="L50" s="64">
        <v>33</v>
      </c>
      <c r="M50" s="64">
        <v>24</v>
      </c>
      <c r="N50" s="64">
        <v>17</v>
      </c>
      <c r="O50" s="65">
        <v>9</v>
      </c>
      <c r="P50" s="48"/>
      <c r="Q50" s="48"/>
      <c r="R50" s="48"/>
      <c r="S50" s="48"/>
      <c r="T50" s="48"/>
      <c r="U50" s="48"/>
    </row>
    <row r="51" spans="1:21" ht="30.75" customHeight="1" x14ac:dyDescent="0.2">
      <c r="A51" s="48"/>
      <c r="B51" s="1161"/>
      <c r="C51" s="1162"/>
      <c r="D51" s="66"/>
      <c r="E51" s="1165" t="s">
        <v>16</v>
      </c>
      <c r="F51" s="1165"/>
      <c r="G51" s="1165"/>
      <c r="H51" s="1165"/>
      <c r="I51" s="1165"/>
      <c r="J51" s="1166"/>
      <c r="K51" s="63" t="s">
        <v>491</v>
      </c>
      <c r="L51" s="64" t="s">
        <v>491</v>
      </c>
      <c r="M51" s="64" t="s">
        <v>491</v>
      </c>
      <c r="N51" s="64" t="s">
        <v>491</v>
      </c>
      <c r="O51" s="65" t="s">
        <v>491</v>
      </c>
      <c r="P51" s="48"/>
      <c r="Q51" s="48"/>
      <c r="R51" s="48"/>
      <c r="S51" s="48"/>
      <c r="T51" s="48"/>
      <c r="U51" s="48"/>
    </row>
    <row r="52" spans="1:21" ht="30.75" customHeight="1" x14ac:dyDescent="0.2">
      <c r="A52" s="48"/>
      <c r="B52" s="1167" t="s">
        <v>17</v>
      </c>
      <c r="C52" s="1168"/>
      <c r="D52" s="66"/>
      <c r="E52" s="1165" t="s">
        <v>18</v>
      </c>
      <c r="F52" s="1165"/>
      <c r="G52" s="1165"/>
      <c r="H52" s="1165"/>
      <c r="I52" s="1165"/>
      <c r="J52" s="1166"/>
      <c r="K52" s="63">
        <v>12752</v>
      </c>
      <c r="L52" s="64">
        <v>12751</v>
      </c>
      <c r="M52" s="64">
        <v>13189</v>
      </c>
      <c r="N52" s="64">
        <v>13466</v>
      </c>
      <c r="O52" s="65">
        <v>13073</v>
      </c>
      <c r="P52" s="48"/>
      <c r="Q52" s="48"/>
      <c r="R52" s="48"/>
      <c r="S52" s="48"/>
      <c r="T52" s="48"/>
      <c r="U52" s="48"/>
    </row>
    <row r="53" spans="1:21" ht="30.75" customHeight="1" thickBot="1" x14ac:dyDescent="0.25">
      <c r="A53" s="48"/>
      <c r="B53" s="1169" t="s">
        <v>19</v>
      </c>
      <c r="C53" s="1170"/>
      <c r="D53" s="67"/>
      <c r="E53" s="1171" t="s">
        <v>20</v>
      </c>
      <c r="F53" s="1171"/>
      <c r="G53" s="1171"/>
      <c r="H53" s="1171"/>
      <c r="I53" s="1171"/>
      <c r="J53" s="1172"/>
      <c r="K53" s="68">
        <v>2689</v>
      </c>
      <c r="L53" s="69">
        <v>2833</v>
      </c>
      <c r="M53" s="69">
        <v>3141</v>
      </c>
      <c r="N53" s="69">
        <v>3303</v>
      </c>
      <c r="O53" s="70">
        <v>3175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73" t="s">
        <v>24</v>
      </c>
      <c r="C58" s="1174"/>
      <c r="D58" s="1179" t="s">
        <v>25</v>
      </c>
      <c r="E58" s="1180"/>
      <c r="F58" s="1180"/>
      <c r="G58" s="1180"/>
      <c r="H58" s="1180"/>
      <c r="I58" s="1180"/>
      <c r="J58" s="1181"/>
      <c r="K58" s="83"/>
      <c r="L58" s="84"/>
      <c r="M58" s="84"/>
      <c r="N58" s="84"/>
      <c r="O58" s="85"/>
    </row>
    <row r="59" spans="1:21" ht="31.5" customHeight="1" x14ac:dyDescent="0.2">
      <c r="B59" s="1175"/>
      <c r="C59" s="1176"/>
      <c r="D59" s="1182" t="s">
        <v>26</v>
      </c>
      <c r="E59" s="1183"/>
      <c r="F59" s="1183"/>
      <c r="G59" s="1183"/>
      <c r="H59" s="1183"/>
      <c r="I59" s="1183"/>
      <c r="J59" s="1184"/>
      <c r="K59" s="86"/>
      <c r="L59" s="87"/>
      <c r="M59" s="87"/>
      <c r="N59" s="87"/>
      <c r="O59" s="88"/>
    </row>
    <row r="60" spans="1:21" ht="31.5" customHeight="1" thickBot="1" x14ac:dyDescent="0.25">
      <c r="B60" s="1177"/>
      <c r="C60" s="1178"/>
      <c r="D60" s="1185" t="s">
        <v>27</v>
      </c>
      <c r="E60" s="1186"/>
      <c r="F60" s="1186"/>
      <c r="G60" s="1186"/>
      <c r="H60" s="1186"/>
      <c r="I60" s="1186"/>
      <c r="J60" s="1187"/>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bJUdK7/nFBKtXzT5RD0gY4AYThJOkkRtgn5KyxCqJTH+M7T0mNXJmQGNJbTwyDWSxpLuocT7E69cPgdQjR9JQ==" saltValue="TXb7GQcTxms95ax/QSmq4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election sqref="A1:A1048576"/>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8" t="s">
        <v>30</v>
      </c>
      <c r="C41" s="1189"/>
      <c r="D41" s="105"/>
      <c r="E41" s="1194" t="s">
        <v>31</v>
      </c>
      <c r="F41" s="1194"/>
      <c r="G41" s="1194"/>
      <c r="H41" s="1195"/>
      <c r="I41" s="343">
        <v>111338</v>
      </c>
      <c r="J41" s="344">
        <v>108467</v>
      </c>
      <c r="K41" s="344">
        <v>102124</v>
      </c>
      <c r="L41" s="344">
        <v>93817</v>
      </c>
      <c r="M41" s="345">
        <v>87273</v>
      </c>
    </row>
    <row r="42" spans="2:13" ht="27.75" customHeight="1" x14ac:dyDescent="0.2">
      <c r="B42" s="1190"/>
      <c r="C42" s="1191"/>
      <c r="D42" s="106"/>
      <c r="E42" s="1196" t="s">
        <v>32</v>
      </c>
      <c r="F42" s="1196"/>
      <c r="G42" s="1196"/>
      <c r="H42" s="1197"/>
      <c r="I42" s="346">
        <v>905</v>
      </c>
      <c r="J42" s="347">
        <v>1026</v>
      </c>
      <c r="K42" s="347">
        <v>1023</v>
      </c>
      <c r="L42" s="347">
        <v>1132</v>
      </c>
      <c r="M42" s="348">
        <v>1116</v>
      </c>
    </row>
    <row r="43" spans="2:13" ht="27.75" customHeight="1" x14ac:dyDescent="0.2">
      <c r="B43" s="1190"/>
      <c r="C43" s="1191"/>
      <c r="D43" s="106"/>
      <c r="E43" s="1196" t="s">
        <v>33</v>
      </c>
      <c r="F43" s="1196"/>
      <c r="G43" s="1196"/>
      <c r="H43" s="1197"/>
      <c r="I43" s="346">
        <v>63541</v>
      </c>
      <c r="J43" s="347">
        <v>62137</v>
      </c>
      <c r="K43" s="347">
        <v>59853</v>
      </c>
      <c r="L43" s="347">
        <v>57654</v>
      </c>
      <c r="M43" s="348">
        <v>58176</v>
      </c>
    </row>
    <row r="44" spans="2:13" ht="27.75" customHeight="1" x14ac:dyDescent="0.2">
      <c r="B44" s="1190"/>
      <c r="C44" s="1191"/>
      <c r="D44" s="106"/>
      <c r="E44" s="1196" t="s">
        <v>34</v>
      </c>
      <c r="F44" s="1196"/>
      <c r="G44" s="1196"/>
      <c r="H44" s="1197"/>
      <c r="I44" s="346">
        <v>51</v>
      </c>
      <c r="J44" s="347">
        <v>36</v>
      </c>
      <c r="K44" s="347">
        <v>22</v>
      </c>
      <c r="L44" s="347">
        <v>7</v>
      </c>
      <c r="M44" s="348" t="s">
        <v>491</v>
      </c>
    </row>
    <row r="45" spans="2:13" ht="27.75" customHeight="1" x14ac:dyDescent="0.2">
      <c r="B45" s="1190"/>
      <c r="C45" s="1191"/>
      <c r="D45" s="106"/>
      <c r="E45" s="1196" t="s">
        <v>35</v>
      </c>
      <c r="F45" s="1196"/>
      <c r="G45" s="1196"/>
      <c r="H45" s="1197"/>
      <c r="I45" s="346">
        <v>19211</v>
      </c>
      <c r="J45" s="347">
        <v>18574</v>
      </c>
      <c r="K45" s="347">
        <v>17795</v>
      </c>
      <c r="L45" s="347">
        <v>17214</v>
      </c>
      <c r="M45" s="348">
        <v>16923</v>
      </c>
    </row>
    <row r="46" spans="2:13" ht="27.75" customHeight="1" x14ac:dyDescent="0.2">
      <c r="B46" s="1190"/>
      <c r="C46" s="1191"/>
      <c r="D46" s="107"/>
      <c r="E46" s="1196" t="s">
        <v>36</v>
      </c>
      <c r="F46" s="1196"/>
      <c r="G46" s="1196"/>
      <c r="H46" s="1197"/>
      <c r="I46" s="346" t="s">
        <v>491</v>
      </c>
      <c r="J46" s="347" t="s">
        <v>491</v>
      </c>
      <c r="K46" s="347" t="s">
        <v>491</v>
      </c>
      <c r="L46" s="347" t="s">
        <v>491</v>
      </c>
      <c r="M46" s="348" t="s">
        <v>491</v>
      </c>
    </row>
    <row r="47" spans="2:13" ht="27.75" customHeight="1" x14ac:dyDescent="0.2">
      <c r="B47" s="1190"/>
      <c r="C47" s="1191"/>
      <c r="D47" s="108"/>
      <c r="E47" s="1198" t="s">
        <v>37</v>
      </c>
      <c r="F47" s="1199"/>
      <c r="G47" s="1199"/>
      <c r="H47" s="1200"/>
      <c r="I47" s="346" t="s">
        <v>491</v>
      </c>
      <c r="J47" s="347" t="s">
        <v>491</v>
      </c>
      <c r="K47" s="347" t="s">
        <v>491</v>
      </c>
      <c r="L47" s="347" t="s">
        <v>491</v>
      </c>
      <c r="M47" s="348" t="s">
        <v>491</v>
      </c>
    </row>
    <row r="48" spans="2:13" ht="27.75" customHeight="1" x14ac:dyDescent="0.2">
      <c r="B48" s="1190"/>
      <c r="C48" s="1191"/>
      <c r="D48" s="106"/>
      <c r="E48" s="1196" t="s">
        <v>38</v>
      </c>
      <c r="F48" s="1196"/>
      <c r="G48" s="1196"/>
      <c r="H48" s="1197"/>
      <c r="I48" s="346" t="s">
        <v>491</v>
      </c>
      <c r="J48" s="347" t="s">
        <v>491</v>
      </c>
      <c r="K48" s="347" t="s">
        <v>491</v>
      </c>
      <c r="L48" s="347" t="s">
        <v>491</v>
      </c>
      <c r="M48" s="348" t="s">
        <v>491</v>
      </c>
    </row>
    <row r="49" spans="2:13" ht="27.75" customHeight="1" x14ac:dyDescent="0.2">
      <c r="B49" s="1192"/>
      <c r="C49" s="1193"/>
      <c r="D49" s="106"/>
      <c r="E49" s="1196" t="s">
        <v>39</v>
      </c>
      <c r="F49" s="1196"/>
      <c r="G49" s="1196"/>
      <c r="H49" s="1197"/>
      <c r="I49" s="346" t="s">
        <v>491</v>
      </c>
      <c r="J49" s="347" t="s">
        <v>491</v>
      </c>
      <c r="K49" s="347" t="s">
        <v>491</v>
      </c>
      <c r="L49" s="347" t="s">
        <v>491</v>
      </c>
      <c r="M49" s="348" t="s">
        <v>491</v>
      </c>
    </row>
    <row r="50" spans="2:13" ht="27.75" customHeight="1" x14ac:dyDescent="0.2">
      <c r="B50" s="1201" t="s">
        <v>40</v>
      </c>
      <c r="C50" s="1202"/>
      <c r="D50" s="109"/>
      <c r="E50" s="1196" t="s">
        <v>41</v>
      </c>
      <c r="F50" s="1196"/>
      <c r="G50" s="1196"/>
      <c r="H50" s="1197"/>
      <c r="I50" s="346">
        <v>16751</v>
      </c>
      <c r="J50" s="347">
        <v>20577</v>
      </c>
      <c r="K50" s="347">
        <v>21414</v>
      </c>
      <c r="L50" s="347">
        <v>22377</v>
      </c>
      <c r="M50" s="348">
        <v>21620</v>
      </c>
    </row>
    <row r="51" spans="2:13" ht="27.75" customHeight="1" x14ac:dyDescent="0.2">
      <c r="B51" s="1190"/>
      <c r="C51" s="1191"/>
      <c r="D51" s="106"/>
      <c r="E51" s="1196" t="s">
        <v>42</v>
      </c>
      <c r="F51" s="1196"/>
      <c r="G51" s="1196"/>
      <c r="H51" s="1197"/>
      <c r="I51" s="346">
        <v>28009</v>
      </c>
      <c r="J51" s="347">
        <v>29044</v>
      </c>
      <c r="K51" s="347">
        <v>27733</v>
      </c>
      <c r="L51" s="347">
        <v>28330</v>
      </c>
      <c r="M51" s="348">
        <v>30399</v>
      </c>
    </row>
    <row r="52" spans="2:13" ht="27.75" customHeight="1" x14ac:dyDescent="0.2">
      <c r="B52" s="1192"/>
      <c r="C52" s="1193"/>
      <c r="D52" s="106"/>
      <c r="E52" s="1196" t="s">
        <v>43</v>
      </c>
      <c r="F52" s="1196"/>
      <c r="G52" s="1196"/>
      <c r="H52" s="1197"/>
      <c r="I52" s="346">
        <v>123146</v>
      </c>
      <c r="J52" s="347">
        <v>119249</v>
      </c>
      <c r="K52" s="347">
        <v>112850</v>
      </c>
      <c r="L52" s="347">
        <v>105604</v>
      </c>
      <c r="M52" s="348">
        <v>98371</v>
      </c>
    </row>
    <row r="53" spans="2:13" ht="27.75" customHeight="1" thickBot="1" x14ac:dyDescent="0.25">
      <c r="B53" s="1203" t="s">
        <v>19</v>
      </c>
      <c r="C53" s="1204"/>
      <c r="D53" s="110"/>
      <c r="E53" s="1205" t="s">
        <v>44</v>
      </c>
      <c r="F53" s="1205"/>
      <c r="G53" s="1205"/>
      <c r="H53" s="1206"/>
      <c r="I53" s="349">
        <v>27140</v>
      </c>
      <c r="J53" s="350">
        <v>21370</v>
      </c>
      <c r="K53" s="350">
        <v>18820</v>
      </c>
      <c r="L53" s="350">
        <v>13513</v>
      </c>
      <c r="M53" s="351">
        <v>13098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apj8Cv288gH71Koi95h7sbpxyjAMLNb4JZmMFh9j9lORiGnoApePMWs0C3l7bkiCBna8hNObq3C8scjESn0fIA==" saltValue="n1yBOtjk3UXS2Nf6NaZY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5" t="s">
        <v>46</v>
      </c>
      <c r="D55" s="1215"/>
      <c r="E55" s="1216"/>
      <c r="F55" s="352">
        <v>11477</v>
      </c>
      <c r="G55" s="352">
        <v>11873</v>
      </c>
      <c r="H55" s="353">
        <v>12383</v>
      </c>
    </row>
    <row r="56" spans="2:8" ht="52.5" customHeight="1" x14ac:dyDescent="0.2">
      <c r="B56" s="122"/>
      <c r="C56" s="1217" t="s">
        <v>47</v>
      </c>
      <c r="D56" s="1217"/>
      <c r="E56" s="1218"/>
      <c r="F56" s="354">
        <v>2585</v>
      </c>
      <c r="G56" s="354">
        <v>2299</v>
      </c>
      <c r="H56" s="355">
        <v>2290</v>
      </c>
    </row>
    <row r="57" spans="2:8" ht="53.25" customHeight="1" x14ac:dyDescent="0.2">
      <c r="B57" s="122"/>
      <c r="C57" s="1219" t="s">
        <v>48</v>
      </c>
      <c r="D57" s="1219"/>
      <c r="E57" s="1220"/>
      <c r="F57" s="356">
        <v>2978</v>
      </c>
      <c r="G57" s="356">
        <v>3636</v>
      </c>
      <c r="H57" s="357">
        <v>2842</v>
      </c>
    </row>
    <row r="58" spans="2:8" ht="45.75" customHeight="1" x14ac:dyDescent="0.2">
      <c r="B58" s="123"/>
      <c r="C58" s="1207" t="s">
        <v>573</v>
      </c>
      <c r="D58" s="1208"/>
      <c r="E58" s="1209"/>
      <c r="F58" s="358" t="s">
        <v>578</v>
      </c>
      <c r="G58" s="358">
        <v>1000</v>
      </c>
      <c r="H58" s="359">
        <v>581</v>
      </c>
    </row>
    <row r="59" spans="2:8" ht="45.75" customHeight="1" x14ac:dyDescent="0.2">
      <c r="B59" s="123"/>
      <c r="C59" s="1207" t="s">
        <v>574</v>
      </c>
      <c r="D59" s="1208"/>
      <c r="E59" s="1209"/>
      <c r="F59" s="358">
        <v>1214</v>
      </c>
      <c r="G59" s="358">
        <v>834</v>
      </c>
      <c r="H59" s="359">
        <v>524</v>
      </c>
    </row>
    <row r="60" spans="2:8" ht="45.75" customHeight="1" x14ac:dyDescent="0.2">
      <c r="B60" s="123"/>
      <c r="C60" s="1207" t="s">
        <v>575</v>
      </c>
      <c r="D60" s="1208"/>
      <c r="E60" s="1209"/>
      <c r="F60" s="358">
        <v>375</v>
      </c>
      <c r="G60" s="358">
        <v>402</v>
      </c>
      <c r="H60" s="359">
        <v>420</v>
      </c>
    </row>
    <row r="61" spans="2:8" ht="45.75" customHeight="1" x14ac:dyDescent="0.2">
      <c r="B61" s="123"/>
      <c r="C61" s="1207" t="s">
        <v>576</v>
      </c>
      <c r="D61" s="1208"/>
      <c r="E61" s="1209"/>
      <c r="F61" s="358">
        <v>326</v>
      </c>
      <c r="G61" s="358">
        <v>374</v>
      </c>
      <c r="H61" s="359">
        <v>391</v>
      </c>
    </row>
    <row r="62" spans="2:8" ht="45.75" customHeight="1" thickBot="1" x14ac:dyDescent="0.25">
      <c r="B62" s="124"/>
      <c r="C62" s="1210" t="s">
        <v>577</v>
      </c>
      <c r="D62" s="1211"/>
      <c r="E62" s="1212"/>
      <c r="F62" s="360">
        <v>217</v>
      </c>
      <c r="G62" s="360">
        <v>217</v>
      </c>
      <c r="H62" s="361">
        <v>216</v>
      </c>
    </row>
    <row r="63" spans="2:8" ht="52.5" customHeight="1" thickBot="1" x14ac:dyDescent="0.25">
      <c r="B63" s="125"/>
      <c r="C63" s="1213" t="s">
        <v>49</v>
      </c>
      <c r="D63" s="1213"/>
      <c r="E63" s="1214"/>
      <c r="F63" s="362">
        <v>17040</v>
      </c>
      <c r="G63" s="362">
        <v>17809</v>
      </c>
      <c r="H63" s="363">
        <v>17514</v>
      </c>
    </row>
    <row r="64" spans="2:8" ht="13" x14ac:dyDescent="0.2"/>
  </sheetData>
  <sheetProtection algorithmName="SHA-512" hashValue="bQfaznS2mOr4fMIUaHMaSYTuUWdntlQnaz994b3JZrpRCJ4eKMlwan+fZnO2Bd2lC4W42wuCePRyiBRrhqQ8JQ==" saltValue="2bIi3CABlw3hCQsXd09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42280</v>
      </c>
      <c r="E3" s="144"/>
      <c r="F3" s="145">
        <v>39221</v>
      </c>
      <c r="G3" s="146"/>
      <c r="H3" s="147"/>
    </row>
    <row r="4" spans="1:8" x14ac:dyDescent="0.2">
      <c r="A4" s="148"/>
      <c r="B4" s="149"/>
      <c r="C4" s="150"/>
      <c r="D4" s="151">
        <v>27020</v>
      </c>
      <c r="E4" s="152"/>
      <c r="F4" s="153">
        <v>24821</v>
      </c>
      <c r="G4" s="154"/>
      <c r="H4" s="155"/>
    </row>
    <row r="5" spans="1:8" x14ac:dyDescent="0.2">
      <c r="A5" s="136" t="s">
        <v>523</v>
      </c>
      <c r="B5" s="141"/>
      <c r="C5" s="142"/>
      <c r="D5" s="143">
        <v>30214</v>
      </c>
      <c r="E5" s="144"/>
      <c r="F5" s="145">
        <v>38566</v>
      </c>
      <c r="G5" s="146"/>
      <c r="H5" s="147"/>
    </row>
    <row r="6" spans="1:8" x14ac:dyDescent="0.2">
      <c r="A6" s="148"/>
      <c r="B6" s="149"/>
      <c r="C6" s="150"/>
      <c r="D6" s="151">
        <v>14618</v>
      </c>
      <c r="E6" s="152"/>
      <c r="F6" s="153">
        <v>24059</v>
      </c>
      <c r="G6" s="154"/>
      <c r="H6" s="155"/>
    </row>
    <row r="7" spans="1:8" x14ac:dyDescent="0.2">
      <c r="A7" s="136" t="s">
        <v>524</v>
      </c>
      <c r="B7" s="141"/>
      <c r="C7" s="142"/>
      <c r="D7" s="143">
        <v>33302</v>
      </c>
      <c r="E7" s="144"/>
      <c r="F7" s="145">
        <v>35156</v>
      </c>
      <c r="G7" s="146"/>
      <c r="H7" s="147"/>
    </row>
    <row r="8" spans="1:8" x14ac:dyDescent="0.2">
      <c r="A8" s="148"/>
      <c r="B8" s="149"/>
      <c r="C8" s="150"/>
      <c r="D8" s="151">
        <v>16329</v>
      </c>
      <c r="E8" s="152"/>
      <c r="F8" s="153">
        <v>22430</v>
      </c>
      <c r="G8" s="154"/>
      <c r="H8" s="155"/>
    </row>
    <row r="9" spans="1:8" x14ac:dyDescent="0.2">
      <c r="A9" s="136" t="s">
        <v>525</v>
      </c>
      <c r="B9" s="141"/>
      <c r="C9" s="142"/>
      <c r="D9" s="143">
        <v>31124</v>
      </c>
      <c r="E9" s="144"/>
      <c r="F9" s="145">
        <v>37029</v>
      </c>
      <c r="G9" s="146"/>
      <c r="H9" s="147"/>
    </row>
    <row r="10" spans="1:8" x14ac:dyDescent="0.2">
      <c r="A10" s="148"/>
      <c r="B10" s="149"/>
      <c r="C10" s="150"/>
      <c r="D10" s="151">
        <v>15000</v>
      </c>
      <c r="E10" s="152"/>
      <c r="F10" s="153">
        <v>23232</v>
      </c>
      <c r="G10" s="154"/>
      <c r="H10" s="155"/>
    </row>
    <row r="11" spans="1:8" x14ac:dyDescent="0.2">
      <c r="A11" s="136" t="s">
        <v>526</v>
      </c>
      <c r="B11" s="141"/>
      <c r="C11" s="142"/>
      <c r="D11" s="143">
        <v>40379</v>
      </c>
      <c r="E11" s="144"/>
      <c r="F11" s="145">
        <v>44805</v>
      </c>
      <c r="G11" s="146"/>
      <c r="H11" s="147"/>
    </row>
    <row r="12" spans="1:8" x14ac:dyDescent="0.2">
      <c r="A12" s="148"/>
      <c r="B12" s="149"/>
      <c r="C12" s="156"/>
      <c r="D12" s="151">
        <v>20955</v>
      </c>
      <c r="E12" s="152"/>
      <c r="F12" s="153">
        <v>29857</v>
      </c>
      <c r="G12" s="154"/>
      <c r="H12" s="155"/>
    </row>
    <row r="13" spans="1:8" x14ac:dyDescent="0.2">
      <c r="A13" s="136"/>
      <c r="B13" s="141"/>
      <c r="C13" s="157"/>
      <c r="D13" s="158">
        <v>35460</v>
      </c>
      <c r="E13" s="159"/>
      <c r="F13" s="160">
        <v>38955</v>
      </c>
      <c r="G13" s="161"/>
      <c r="H13" s="147"/>
    </row>
    <row r="14" spans="1:8" x14ac:dyDescent="0.2">
      <c r="A14" s="148"/>
      <c r="B14" s="149"/>
      <c r="C14" s="150"/>
      <c r="D14" s="151">
        <v>18784</v>
      </c>
      <c r="E14" s="152"/>
      <c r="F14" s="153">
        <v>24880</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3.51</v>
      </c>
      <c r="C19" s="162">
        <f>ROUND(VALUE(SUBSTITUTE(実質収支比率等に係る経年分析!G$48,"▲","-")),2)</f>
        <v>4</v>
      </c>
      <c r="D19" s="162">
        <f>ROUND(VALUE(SUBSTITUTE(実質収支比率等に係る経年分析!H$48,"▲","-")),2)</f>
        <v>1.1299999999999999</v>
      </c>
      <c r="E19" s="162">
        <f>ROUND(VALUE(SUBSTITUTE(実質収支比率等に係る経年分析!I$48,"▲","-")),2)</f>
        <v>2.4500000000000002</v>
      </c>
      <c r="F19" s="162">
        <f>ROUND(VALUE(SUBSTITUTE(実質収支比率等に係る経年分析!J$48,"▲","-")),2)</f>
        <v>0.25</v>
      </c>
    </row>
    <row r="20" spans="1:11" x14ac:dyDescent="0.2">
      <c r="A20" s="162" t="s">
        <v>53</v>
      </c>
      <c r="B20" s="162">
        <f>ROUND(VALUE(SUBSTITUTE(実質収支比率等に係る経年分析!F$47,"▲","-")),2)</f>
        <v>12.89</v>
      </c>
      <c r="C20" s="162">
        <f>ROUND(VALUE(SUBSTITUTE(実質収支比率等に係る経年分析!G$47,"▲","-")),2)</f>
        <v>14.22</v>
      </c>
      <c r="D20" s="162">
        <f>ROUND(VALUE(SUBSTITUTE(実質収支比率等に係る経年分析!H$47,"▲","-")),2)</f>
        <v>16.45</v>
      </c>
      <c r="E20" s="162">
        <f>ROUND(VALUE(SUBSTITUTE(実質収支比率等に係る経年分析!I$47,"▲","-")),2)</f>
        <v>16.7</v>
      </c>
      <c r="F20" s="162">
        <f>ROUND(VALUE(SUBSTITUTE(実質収支比率等に係る経年分析!J$47,"▲","-")),2)</f>
        <v>17.23</v>
      </c>
    </row>
    <row r="21" spans="1:11" x14ac:dyDescent="0.2">
      <c r="A21" s="162" t="s">
        <v>54</v>
      </c>
      <c r="B21" s="162">
        <f>IF(ISNUMBER(VALUE(SUBSTITUTE(実質収支比率等に係る経年分析!F$49,"▲","-"))),ROUND(VALUE(SUBSTITUTE(実質収支比率等に係る経年分析!F$49,"▲","-")),2),NA())</f>
        <v>3.38</v>
      </c>
      <c r="C21" s="162">
        <f>IF(ISNUMBER(VALUE(SUBSTITUTE(実質収支比率等に係る経年分析!G$49,"▲","-"))),ROUND(VALUE(SUBSTITUTE(実質収支比率等に係る経年分析!G$49,"▲","-")),2),NA())</f>
        <v>2.35</v>
      </c>
      <c r="D21" s="162">
        <f>IF(ISNUMBER(VALUE(SUBSTITUTE(実質収支比率等に係る経年分析!H$49,"▲","-"))),ROUND(VALUE(SUBSTITUTE(実質収支比率等に係る経年分析!H$49,"▲","-")),2),NA())</f>
        <v>-0.85</v>
      </c>
      <c r="E21" s="162">
        <f>IF(ISNUMBER(VALUE(SUBSTITUTE(実質収支比率等に係る経年分析!I$49,"▲","-"))),ROUND(VALUE(SUBSTITUTE(実質収支比率等に係る経年分析!I$49,"▲","-")),2),NA())</f>
        <v>1.89</v>
      </c>
      <c r="F21" s="162">
        <f>IF(ISNUMBER(VALUE(SUBSTITUTE(実質収支比率等に係る経年分析!J$49,"▲","-"))),ROUND(VALUE(SUBSTITUTE(実質収支比率等に係る経年分析!J$49,"▲","-")),2),NA())</f>
        <v>-1.46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0.14000000000000001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0.37</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0.11</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0.74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0.96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1.17</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0.68</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0.19</v>
      </c>
    </row>
    <row r="30" spans="1:11" x14ac:dyDescent="0.2">
      <c r="A30" s="163" t="str">
        <f>IF(連結実質赤字比率に係る赤字・黒字の構成分析!C$40="",NA(),連結実質赤字比率に係る赤字・黒字の構成分析!C$40)</f>
        <v>一般会計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3.49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3.97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2.4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0.24</v>
      </c>
    </row>
    <row r="31" spans="1:11" x14ac:dyDescent="0.2">
      <c r="A31" s="163" t="str">
        <f>IF(連結実質赤字比率に係る赤字・黒字の構成分析!C$39="",NA(),連結実質赤字比率に係る赤字・黒字の構成分析!C$39)</f>
        <v>工業用水道事業会計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2">
      <c r="A32" s="163" t="str">
        <f>IF(連結実質赤字比率に係る赤字・黒字の構成分析!C$38="",NA(),連結実質赤字比率に係る赤字・黒字の構成分析!C$38)</f>
        <v>駐車場事業会計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0.14000000000000001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0.27</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1.96</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4.92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4.88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5.19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5.29</v>
      </c>
    </row>
    <row r="35" spans="1:16" x14ac:dyDescent="0.2">
      <c r="A35" s="163" t="str">
        <f>IF(連結実質赤字比率に係る赤字・黒字の構成分析!C$35="",NA(),連結実質赤字比率に係る赤字・黒字の構成分析!C$35)</f>
        <v>モーターボート競走事業会計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10.88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17.559999999999999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24.55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25.63</v>
      </c>
    </row>
    <row r="36" spans="1:16" x14ac:dyDescent="0.2">
      <c r="A36" s="163" t="str">
        <f>IF(連結実質赤字比率に係る赤字・黒字の構成分析!C$34="",NA(),連結実質赤字比率に係る赤字・黒字の構成分析!C$34)</f>
        <v>土地区画整理事業特別会計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12752</v>
      </c>
      <c r="E42" s="164"/>
      <c r="F42" s="164"/>
      <c r="G42" s="164">
        <f>'実質公債費比率（分子）の構造'!L$52</f>
        <v>12751</v>
      </c>
      <c r="H42" s="164"/>
      <c r="I42" s="164"/>
      <c r="J42" s="164">
        <f>'実質公債費比率（分子）の構造'!M$52</f>
        <v>13189</v>
      </c>
      <c r="K42" s="164"/>
      <c r="L42" s="164"/>
      <c r="M42" s="164">
        <f>'実質公債費比率（分子）の構造'!N$52</f>
        <v>13466</v>
      </c>
      <c r="N42" s="164"/>
      <c r="O42" s="164"/>
      <c r="P42" s="164">
        <f>'実質公債費比率（分子）の構造'!O$52</f>
        <v>13073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45</v>
      </c>
      <c r="C44" s="164"/>
      <c r="D44" s="164"/>
      <c r="E44" s="164">
        <f>'実質公債費比率（分子）の構造'!L$50</f>
        <v>33</v>
      </c>
      <c r="F44" s="164"/>
      <c r="G44" s="164"/>
      <c r="H44" s="164">
        <f>'実質公債費比率（分子）の構造'!M$50</f>
        <v>24</v>
      </c>
      <c r="I44" s="164"/>
      <c r="J44" s="164"/>
      <c r="K44" s="164">
        <f>'実質公債費比率（分子）の構造'!N$50</f>
        <v>17</v>
      </c>
      <c r="L44" s="164"/>
      <c r="M44" s="164"/>
      <c r="N44" s="164">
        <f>'実質公債費比率（分子）の構造'!O$50</f>
        <v>9</v>
      </c>
      <c r="O44" s="164"/>
      <c r="P44" s="164"/>
    </row>
    <row r="45" spans="1:16" x14ac:dyDescent="0.2">
      <c r="A45" s="164" t="s">
        <v>63</v>
      </c>
      <c r="B45" s="164">
        <f>'実質公債費比率（分子）の構造'!K$49</f>
        <v>10</v>
      </c>
      <c r="C45" s="164"/>
      <c r="D45" s="164"/>
      <c r="E45" s="164">
        <f>'実質公債費比率（分子）の構造'!L$49</f>
        <v>10</v>
      </c>
      <c r="F45" s="164"/>
      <c r="G45" s="164"/>
      <c r="H45" s="164">
        <f>'実質公債費比率（分子）の構造'!M$49</f>
        <v>10</v>
      </c>
      <c r="I45" s="164"/>
      <c r="J45" s="164"/>
      <c r="K45" s="164">
        <f>'実質公債費比率（分子）の構造'!N$49</f>
        <v>10</v>
      </c>
      <c r="L45" s="164"/>
      <c r="M45" s="164"/>
      <c r="N45" s="164">
        <f>'実質公債費比率（分子）の構造'!O$49</f>
        <v>5</v>
      </c>
      <c r="O45" s="164"/>
      <c r="P45" s="164"/>
    </row>
    <row r="46" spans="1:16" x14ac:dyDescent="0.2">
      <c r="A46" s="164" t="s">
        <v>64</v>
      </c>
      <c r="B46" s="164">
        <f>'実質公債費比率（分子）の構造'!K$48</f>
        <v>4532</v>
      </c>
      <c r="C46" s="164"/>
      <c r="D46" s="164"/>
      <c r="E46" s="164">
        <f>'実質公債費比率（分子）の構造'!L$48</f>
        <v>4416</v>
      </c>
      <c r="F46" s="164"/>
      <c r="G46" s="164"/>
      <c r="H46" s="164">
        <f>'実質公債費比率（分子）の構造'!M$48</f>
        <v>4497</v>
      </c>
      <c r="I46" s="164"/>
      <c r="J46" s="164"/>
      <c r="K46" s="164">
        <f>'実質公債費比率（分子）の構造'!N$48</f>
        <v>4360</v>
      </c>
      <c r="L46" s="164"/>
      <c r="M46" s="164"/>
      <c r="N46" s="164">
        <f>'実質公債費比率（分子）の構造'!O$48</f>
        <v>4489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10854</v>
      </c>
      <c r="C49" s="164"/>
      <c r="D49" s="164"/>
      <c r="E49" s="164">
        <f>'実質公債費比率（分子）の構造'!L$45</f>
        <v>11125</v>
      </c>
      <c r="F49" s="164"/>
      <c r="G49" s="164"/>
      <c r="H49" s="164">
        <f>'実質公債費比率（分子）の構造'!M$45</f>
        <v>11799</v>
      </c>
      <c r="I49" s="164"/>
      <c r="J49" s="164"/>
      <c r="K49" s="164">
        <f>'実質公債費比率（分子）の構造'!N$45</f>
        <v>12382</v>
      </c>
      <c r="L49" s="164"/>
      <c r="M49" s="164"/>
      <c r="N49" s="164">
        <f>'実質公債費比率（分子）の構造'!O$45</f>
        <v>11745</v>
      </c>
      <c r="O49" s="164"/>
      <c r="P49" s="164"/>
    </row>
    <row r="50" spans="1:16" x14ac:dyDescent="0.2">
      <c r="A50" s="164" t="s">
        <v>67</v>
      </c>
      <c r="B50" s="164" t="e">
        <f>NA()</f>
        <v>#N/A</v>
      </c>
      <c r="C50" s="164">
        <f>IF(ISNUMBER('実質公債費比率（分子）の構造'!K$53),'実質公債費比率（分子）の構造'!K$53,NA())</f>
        <v>2689</v>
      </c>
      <c r="D50" s="164" t="e">
        <f>NA()</f>
        <v>#N/A</v>
      </c>
      <c r="E50" s="164" t="e">
        <f>NA()</f>
        <v>#N/A</v>
      </c>
      <c r="F50" s="164">
        <f>IF(ISNUMBER('実質公債費比率（分子）の構造'!L$53),'実質公債費比率（分子）の構造'!L$53,NA())</f>
        <v>2833</v>
      </c>
      <c r="G50" s="164" t="e">
        <f>NA()</f>
        <v>#N/A</v>
      </c>
      <c r="H50" s="164" t="e">
        <f>NA()</f>
        <v>#N/A</v>
      </c>
      <c r="I50" s="164">
        <f>IF(ISNUMBER('実質公債費比率（分子）の構造'!M$53),'実質公債費比率（分子）の構造'!M$53,NA())</f>
        <v>3141</v>
      </c>
      <c r="J50" s="164" t="e">
        <f>NA()</f>
        <v>#N/A</v>
      </c>
      <c r="K50" s="164" t="e">
        <f>NA()</f>
        <v>#N/A</v>
      </c>
      <c r="L50" s="164">
        <f>IF(ISNUMBER('実質公債費比率（分子）の構造'!N$53),'実質公債費比率（分子）の構造'!N$53,NA())</f>
        <v>3303</v>
      </c>
      <c r="M50" s="164" t="e">
        <f>NA()</f>
        <v>#N/A</v>
      </c>
      <c r="N50" s="164" t="e">
        <f>NA()</f>
        <v>#N/A</v>
      </c>
      <c r="O50" s="164">
        <f>IF(ISNUMBER('実質公債費比率（分子）の構造'!O$53),'実質公債費比率（分子）の構造'!O$53,NA())</f>
        <v>3175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123146</v>
      </c>
      <c r="E56" s="163"/>
      <c r="F56" s="163"/>
      <c r="G56" s="163">
        <f>'将来負担比率（分子）の構造'!J$52</f>
        <v>119249</v>
      </c>
      <c r="H56" s="163"/>
      <c r="I56" s="163"/>
      <c r="J56" s="163">
        <f>'将来負担比率（分子）の構造'!K$52</f>
        <v>112850</v>
      </c>
      <c r="K56" s="163"/>
      <c r="L56" s="163"/>
      <c r="M56" s="163">
        <f>'将来負担比率（分子）の構造'!L$52</f>
        <v>105604</v>
      </c>
      <c r="N56" s="163"/>
      <c r="O56" s="163"/>
      <c r="P56" s="163">
        <f>'将来負担比率（分子）の構造'!M$52</f>
        <v>98371</v>
      </c>
    </row>
    <row r="57" spans="1:16" x14ac:dyDescent="0.2">
      <c r="A57" s="163" t="s">
        <v>42</v>
      </c>
      <c r="B57" s="163"/>
      <c r="C57" s="163"/>
      <c r="D57" s="163">
        <f>'将来負担比率（分子）の構造'!I$51</f>
        <v>28009</v>
      </c>
      <c r="E57" s="163"/>
      <c r="F57" s="163"/>
      <c r="G57" s="163">
        <f>'将来負担比率（分子）の構造'!J$51</f>
        <v>29044</v>
      </c>
      <c r="H57" s="163"/>
      <c r="I57" s="163"/>
      <c r="J57" s="163">
        <f>'将来負担比率（分子）の構造'!K$51</f>
        <v>27733</v>
      </c>
      <c r="K57" s="163"/>
      <c r="L57" s="163"/>
      <c r="M57" s="163">
        <f>'将来負担比率（分子）の構造'!L$51</f>
        <v>28330</v>
      </c>
      <c r="N57" s="163"/>
      <c r="O57" s="163"/>
      <c r="P57" s="163">
        <f>'将来負担比率（分子）の構造'!M$51</f>
        <v>30399</v>
      </c>
    </row>
    <row r="58" spans="1:16" x14ac:dyDescent="0.2">
      <c r="A58" s="163" t="s">
        <v>41</v>
      </c>
      <c r="B58" s="163"/>
      <c r="C58" s="163"/>
      <c r="D58" s="163">
        <f>'将来負担比率（分子）の構造'!I$50</f>
        <v>16751</v>
      </c>
      <c r="E58" s="163"/>
      <c r="F58" s="163"/>
      <c r="G58" s="163">
        <f>'将来負担比率（分子）の構造'!J$50</f>
        <v>20577</v>
      </c>
      <c r="H58" s="163"/>
      <c r="I58" s="163"/>
      <c r="J58" s="163">
        <f>'将来負担比率（分子）の構造'!K$50</f>
        <v>21414</v>
      </c>
      <c r="K58" s="163"/>
      <c r="L58" s="163"/>
      <c r="M58" s="163">
        <f>'将来負担比率（分子）の構造'!L$50</f>
        <v>22377</v>
      </c>
      <c r="N58" s="163"/>
      <c r="O58" s="163"/>
      <c r="P58" s="163">
        <f>'将来負担比率（分子）の構造'!M$50</f>
        <v>21620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19211</v>
      </c>
      <c r="C62" s="163"/>
      <c r="D62" s="163"/>
      <c r="E62" s="163">
        <f>'将来負担比率（分子）の構造'!J$45</f>
        <v>18574</v>
      </c>
      <c r="F62" s="163"/>
      <c r="G62" s="163"/>
      <c r="H62" s="163">
        <f>'将来負担比率（分子）の構造'!K$45</f>
        <v>17795</v>
      </c>
      <c r="I62" s="163"/>
      <c r="J62" s="163"/>
      <c r="K62" s="163">
        <f>'将来負担比率（分子）の構造'!L$45</f>
        <v>17214</v>
      </c>
      <c r="L62" s="163"/>
      <c r="M62" s="163"/>
      <c r="N62" s="163">
        <f>'将来負担比率（分子）の構造'!M$45</f>
        <v>16923</v>
      </c>
      <c r="O62" s="163"/>
      <c r="P62" s="163"/>
    </row>
    <row r="63" spans="1:16" x14ac:dyDescent="0.2">
      <c r="A63" s="163" t="s">
        <v>34</v>
      </c>
      <c r="B63" s="163">
        <f>'将来負担比率（分子）の構造'!I$44</f>
        <v>51</v>
      </c>
      <c r="C63" s="163"/>
      <c r="D63" s="163"/>
      <c r="E63" s="163">
        <f>'将来負担比率（分子）の構造'!J$44</f>
        <v>36</v>
      </c>
      <c r="F63" s="163"/>
      <c r="G63" s="163"/>
      <c r="H63" s="163">
        <f>'将来負担比率（分子）の構造'!K$44</f>
        <v>22</v>
      </c>
      <c r="I63" s="163"/>
      <c r="J63" s="163"/>
      <c r="K63" s="163">
        <f>'将来負担比率（分子）の構造'!L$44</f>
        <v>7</v>
      </c>
      <c r="L63" s="163"/>
      <c r="M63" s="163"/>
      <c r="N63" s="163" t="str">
        <f>'将来負担比率（分子）の構造'!M$44</f>
        <v>-</v>
      </c>
      <c r="O63" s="163"/>
      <c r="P63" s="163"/>
    </row>
    <row r="64" spans="1:16" x14ac:dyDescent="0.2">
      <c r="A64" s="163" t="s">
        <v>33</v>
      </c>
      <c r="B64" s="163">
        <f>'将来負担比率（分子）の構造'!I$43</f>
        <v>63541</v>
      </c>
      <c r="C64" s="163"/>
      <c r="D64" s="163"/>
      <c r="E64" s="163">
        <f>'将来負担比率（分子）の構造'!J$43</f>
        <v>62137</v>
      </c>
      <c r="F64" s="163"/>
      <c r="G64" s="163"/>
      <c r="H64" s="163">
        <f>'将来負担比率（分子）の構造'!K$43</f>
        <v>59853</v>
      </c>
      <c r="I64" s="163"/>
      <c r="J64" s="163"/>
      <c r="K64" s="163">
        <f>'将来負担比率（分子）の構造'!L$43</f>
        <v>57654</v>
      </c>
      <c r="L64" s="163"/>
      <c r="M64" s="163"/>
      <c r="N64" s="163">
        <f>'将来負担比率（分子）の構造'!M$43</f>
        <v>58176</v>
      </c>
      <c r="O64" s="163"/>
      <c r="P64" s="163"/>
    </row>
    <row r="65" spans="1:16" x14ac:dyDescent="0.2">
      <c r="A65" s="163" t="s">
        <v>32</v>
      </c>
      <c r="B65" s="163">
        <f>'将来負担比率（分子）の構造'!I$42</f>
        <v>905</v>
      </c>
      <c r="C65" s="163"/>
      <c r="D65" s="163"/>
      <c r="E65" s="163">
        <f>'将来負担比率（分子）の構造'!J$42</f>
        <v>1026</v>
      </c>
      <c r="F65" s="163"/>
      <c r="G65" s="163"/>
      <c r="H65" s="163">
        <f>'将来負担比率（分子）の構造'!K$42</f>
        <v>1023</v>
      </c>
      <c r="I65" s="163"/>
      <c r="J65" s="163"/>
      <c r="K65" s="163">
        <f>'将来負担比率（分子）の構造'!L$42</f>
        <v>1132</v>
      </c>
      <c r="L65" s="163"/>
      <c r="M65" s="163"/>
      <c r="N65" s="163">
        <f>'将来負担比率（分子）の構造'!M$42</f>
        <v>1116</v>
      </c>
      <c r="O65" s="163"/>
      <c r="P65" s="163"/>
    </row>
    <row r="66" spans="1:16" x14ac:dyDescent="0.2">
      <c r="A66" s="163" t="s">
        <v>31</v>
      </c>
      <c r="B66" s="163">
        <f>'将来負担比率（分子）の構造'!I$41</f>
        <v>111338</v>
      </c>
      <c r="C66" s="163"/>
      <c r="D66" s="163"/>
      <c r="E66" s="163">
        <f>'将来負担比率（分子）の構造'!J$41</f>
        <v>108467</v>
      </c>
      <c r="F66" s="163"/>
      <c r="G66" s="163"/>
      <c r="H66" s="163">
        <f>'将来負担比率（分子）の構造'!K$41</f>
        <v>102124</v>
      </c>
      <c r="I66" s="163"/>
      <c r="J66" s="163"/>
      <c r="K66" s="163">
        <f>'将来負担比率（分子）の構造'!L$41</f>
        <v>93817</v>
      </c>
      <c r="L66" s="163"/>
      <c r="M66" s="163"/>
      <c r="N66" s="163">
        <f>'将来負担比率（分子）の構造'!M$41</f>
        <v>87273</v>
      </c>
      <c r="O66" s="163"/>
      <c r="P66" s="163"/>
    </row>
    <row r="67" spans="1:16" x14ac:dyDescent="0.2">
      <c r="A67" s="163" t="s">
        <v>71</v>
      </c>
      <c r="B67" s="163" t="e">
        <f>NA()</f>
        <v>#N/A</v>
      </c>
      <c r="C67" s="163">
        <f>IF(ISNUMBER('将来負担比率（分子）の構造'!I$53), IF('将来負担比率（分子）の構造'!I$53 &lt; 0, 0, '将来負担比率（分子）の構造'!I$53), NA())</f>
        <v>27140</v>
      </c>
      <c r="D67" s="163" t="e">
        <f>NA()</f>
        <v>#N/A</v>
      </c>
      <c r="E67" s="163" t="e">
        <f>NA()</f>
        <v>#N/A</v>
      </c>
      <c r="F67" s="163">
        <f>IF(ISNUMBER('将来負担比率（分子）の構造'!J$53), IF('将来負担比率（分子）の構造'!J$53 &lt; 0, 0, '将来負担比率（分子）の構造'!J$53), NA())</f>
        <v>21370</v>
      </c>
      <c r="G67" s="163" t="e">
        <f>NA()</f>
        <v>#N/A</v>
      </c>
      <c r="H67" s="163" t="e">
        <f>NA()</f>
        <v>#N/A</v>
      </c>
      <c r="I67" s="163">
        <f>IF(ISNUMBER('将来負担比率（分子）の構造'!K$53), IF('将来負担比率（分子）の構造'!K$53 &lt; 0, 0, '将来負担比率（分子）の構造'!K$53), NA())</f>
        <v>18820</v>
      </c>
      <c r="J67" s="163" t="e">
        <f>NA()</f>
        <v>#N/A</v>
      </c>
      <c r="K67" s="163" t="e">
        <f>NA()</f>
        <v>#N/A</v>
      </c>
      <c r="L67" s="163">
        <f>IF(ISNUMBER('将来負担比率（分子）の構造'!L$53), IF('将来負担比率（分子）の構造'!L$53 &lt; 0, 0, '将来負担比率（分子）の構造'!L$53), NA())</f>
        <v>13513</v>
      </c>
      <c r="M67" s="163" t="e">
        <f>NA()</f>
        <v>#N/A</v>
      </c>
      <c r="N67" s="163" t="e">
        <f>NA()</f>
        <v>#N/A</v>
      </c>
      <c r="O67" s="163">
        <f>IF(ISNUMBER('将来負担比率（分子）の構造'!M$53), IF('将来負担比率（分子）の構造'!M$53 &lt; 0, 0, '将来負担比率（分子）の構造'!M$53), NA())</f>
        <v>13098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11477</v>
      </c>
      <c r="C72" s="167">
        <f>基金残高に係る経年分析!G55</f>
        <v>11873</v>
      </c>
      <c r="D72" s="167">
        <f>基金残高に係る経年分析!H55</f>
        <v>12383</v>
      </c>
    </row>
    <row r="73" spans="1:16" x14ac:dyDescent="0.2">
      <c r="A73" s="166" t="s">
        <v>74</v>
      </c>
      <c r="B73" s="167">
        <f>基金残高に係る経年分析!F56</f>
        <v>2585</v>
      </c>
      <c r="C73" s="167">
        <f>基金残高に係る経年分析!G56</f>
        <v>2299</v>
      </c>
      <c r="D73" s="167">
        <f>基金残高に係る経年分析!H56</f>
        <v>2290</v>
      </c>
    </row>
    <row r="74" spans="1:16" x14ac:dyDescent="0.2">
      <c r="A74" s="166" t="s">
        <v>75</v>
      </c>
      <c r="B74" s="167">
        <f>基金残高に係る経年分析!F57</f>
        <v>2978</v>
      </c>
      <c r="C74" s="167">
        <f>基金残高に係る経年分析!G57</f>
        <v>3636</v>
      </c>
      <c r="D74" s="167">
        <f>基金残高に係る経年分析!H57</f>
        <v>2842</v>
      </c>
    </row>
  </sheetData>
  <sheetProtection algorithmName="SHA-512" hashValue="ui6WENUeqP+7qK1f4LsaBi9vfltp+qT4om8+wWq82VatNiZ7775QQxtuEH/11ha8yAx0VoirSUXEKlsmHwLSLw==" saltValue="0VBjTnkXBFOxwc+XBrMm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41971509</v>
      </c>
      <c r="S5" s="613"/>
      <c r="T5" s="613"/>
      <c r="U5" s="613"/>
      <c r="V5" s="613"/>
      <c r="W5" s="613"/>
      <c r="X5" s="613"/>
      <c r="Y5" s="614"/>
      <c r="Z5" s="615">
        <v>34</v>
      </c>
      <c r="AA5" s="615"/>
      <c r="AB5" s="615"/>
      <c r="AC5" s="615"/>
      <c r="AD5" s="616">
        <v>39437669</v>
      </c>
      <c r="AE5" s="616"/>
      <c r="AF5" s="616"/>
      <c r="AG5" s="616"/>
      <c r="AH5" s="616"/>
      <c r="AI5" s="616"/>
      <c r="AJ5" s="616"/>
      <c r="AK5" s="616"/>
      <c r="AL5" s="617">
        <v>53.4</v>
      </c>
      <c r="AM5" s="618"/>
      <c r="AN5" s="618"/>
      <c r="AO5" s="619"/>
      <c r="AP5" s="609" t="s">
        <v>216</v>
      </c>
      <c r="AQ5" s="610"/>
      <c r="AR5" s="610"/>
      <c r="AS5" s="610"/>
      <c r="AT5" s="610"/>
      <c r="AU5" s="610"/>
      <c r="AV5" s="610"/>
      <c r="AW5" s="610"/>
      <c r="AX5" s="610"/>
      <c r="AY5" s="610"/>
      <c r="AZ5" s="610"/>
      <c r="BA5" s="610"/>
      <c r="BB5" s="610"/>
      <c r="BC5" s="610"/>
      <c r="BD5" s="610"/>
      <c r="BE5" s="610"/>
      <c r="BF5" s="611"/>
      <c r="BG5" s="623">
        <v>39670127</v>
      </c>
      <c r="BH5" s="624"/>
      <c r="BI5" s="624"/>
      <c r="BJ5" s="624"/>
      <c r="BK5" s="624"/>
      <c r="BL5" s="624"/>
      <c r="BM5" s="624"/>
      <c r="BN5" s="625"/>
      <c r="BO5" s="626">
        <v>94.5</v>
      </c>
      <c r="BP5" s="626"/>
      <c r="BQ5" s="626"/>
      <c r="BR5" s="626"/>
      <c r="BS5" s="627">
        <v>278993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1164203</v>
      </c>
      <c r="S6" s="624"/>
      <c r="T6" s="624"/>
      <c r="U6" s="624"/>
      <c r="V6" s="624"/>
      <c r="W6" s="624"/>
      <c r="X6" s="624"/>
      <c r="Y6" s="625"/>
      <c r="Z6" s="626">
        <v>0.9</v>
      </c>
      <c r="AA6" s="626"/>
      <c r="AB6" s="626"/>
      <c r="AC6" s="626"/>
      <c r="AD6" s="627">
        <v>1164203</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39670127</v>
      </c>
      <c r="BH6" s="624"/>
      <c r="BI6" s="624"/>
      <c r="BJ6" s="624"/>
      <c r="BK6" s="624"/>
      <c r="BL6" s="624"/>
      <c r="BM6" s="624"/>
      <c r="BN6" s="625"/>
      <c r="BO6" s="626">
        <v>94.5</v>
      </c>
      <c r="BP6" s="626"/>
      <c r="BQ6" s="626"/>
      <c r="BR6" s="626"/>
      <c r="BS6" s="627">
        <v>278993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552707</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552707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19832</v>
      </c>
      <c r="S7" s="624"/>
      <c r="T7" s="624"/>
      <c r="U7" s="624"/>
      <c r="V7" s="624"/>
      <c r="W7" s="624"/>
      <c r="X7" s="624"/>
      <c r="Y7" s="625"/>
      <c r="Z7" s="626">
        <v>0</v>
      </c>
      <c r="AA7" s="626"/>
      <c r="AB7" s="626"/>
      <c r="AC7" s="626"/>
      <c r="AD7" s="627">
        <v>19832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18631926</v>
      </c>
      <c r="BH7" s="624"/>
      <c r="BI7" s="624"/>
      <c r="BJ7" s="624"/>
      <c r="BK7" s="624"/>
      <c r="BL7" s="624"/>
      <c r="BM7" s="624"/>
      <c r="BN7" s="625"/>
      <c r="BO7" s="626">
        <v>44.4</v>
      </c>
      <c r="BP7" s="626"/>
      <c r="BQ7" s="626"/>
      <c r="BR7" s="626"/>
      <c r="BS7" s="627">
        <v>278993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13269867</v>
      </c>
      <c r="CS7" s="624"/>
      <c r="CT7" s="624"/>
      <c r="CU7" s="624"/>
      <c r="CV7" s="624"/>
      <c r="CW7" s="624"/>
      <c r="CX7" s="624"/>
      <c r="CY7" s="625"/>
      <c r="CZ7" s="626">
        <v>10.8</v>
      </c>
      <c r="DA7" s="626"/>
      <c r="DB7" s="626"/>
      <c r="DC7" s="626"/>
      <c r="DD7" s="632">
        <v>249822</v>
      </c>
      <c r="DE7" s="624"/>
      <c r="DF7" s="624"/>
      <c r="DG7" s="624"/>
      <c r="DH7" s="624"/>
      <c r="DI7" s="624"/>
      <c r="DJ7" s="624"/>
      <c r="DK7" s="624"/>
      <c r="DL7" s="624"/>
      <c r="DM7" s="624"/>
      <c r="DN7" s="624"/>
      <c r="DO7" s="624"/>
      <c r="DP7" s="625"/>
      <c r="DQ7" s="632">
        <v>11361660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464073</v>
      </c>
      <c r="S8" s="624"/>
      <c r="T8" s="624"/>
      <c r="U8" s="624"/>
      <c r="V8" s="624"/>
      <c r="W8" s="624"/>
      <c r="X8" s="624"/>
      <c r="Y8" s="625"/>
      <c r="Z8" s="626">
        <v>0.4</v>
      </c>
      <c r="AA8" s="626"/>
      <c r="AB8" s="626"/>
      <c r="AC8" s="626"/>
      <c r="AD8" s="627">
        <v>464073</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433836</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51140208</v>
      </c>
      <c r="CS8" s="624"/>
      <c r="CT8" s="624"/>
      <c r="CU8" s="624"/>
      <c r="CV8" s="624"/>
      <c r="CW8" s="624"/>
      <c r="CX8" s="624"/>
      <c r="CY8" s="625"/>
      <c r="CZ8" s="626">
        <v>41.6</v>
      </c>
      <c r="DA8" s="626"/>
      <c r="DB8" s="626"/>
      <c r="DC8" s="626"/>
      <c r="DD8" s="632">
        <v>399662</v>
      </c>
      <c r="DE8" s="624"/>
      <c r="DF8" s="624"/>
      <c r="DG8" s="624"/>
      <c r="DH8" s="624"/>
      <c r="DI8" s="624"/>
      <c r="DJ8" s="624"/>
      <c r="DK8" s="624"/>
      <c r="DL8" s="624"/>
      <c r="DM8" s="624"/>
      <c r="DN8" s="624"/>
      <c r="DO8" s="624"/>
      <c r="DP8" s="625"/>
      <c r="DQ8" s="632">
        <v>26465704</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642430</v>
      </c>
      <c r="S9" s="624"/>
      <c r="T9" s="624"/>
      <c r="U9" s="624"/>
      <c r="V9" s="624"/>
      <c r="W9" s="624"/>
      <c r="X9" s="624"/>
      <c r="Y9" s="625"/>
      <c r="Z9" s="626">
        <v>0.5</v>
      </c>
      <c r="AA9" s="626"/>
      <c r="AB9" s="626"/>
      <c r="AC9" s="626"/>
      <c r="AD9" s="627">
        <v>642430</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15037296</v>
      </c>
      <c r="BH9" s="624"/>
      <c r="BI9" s="624"/>
      <c r="BJ9" s="624"/>
      <c r="BK9" s="624"/>
      <c r="BL9" s="624"/>
      <c r="BM9" s="624"/>
      <c r="BN9" s="625"/>
      <c r="BO9" s="626">
        <v>35.799999999999997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10346754</v>
      </c>
      <c r="CS9" s="624"/>
      <c r="CT9" s="624"/>
      <c r="CU9" s="624"/>
      <c r="CV9" s="624"/>
      <c r="CW9" s="624"/>
      <c r="CX9" s="624"/>
      <c r="CY9" s="625"/>
      <c r="CZ9" s="626">
        <v>8.4</v>
      </c>
      <c r="DA9" s="626"/>
      <c r="DB9" s="626"/>
      <c r="DC9" s="626"/>
      <c r="DD9" s="632">
        <v>318875</v>
      </c>
      <c r="DE9" s="624"/>
      <c r="DF9" s="624"/>
      <c r="DG9" s="624"/>
      <c r="DH9" s="624"/>
      <c r="DI9" s="624"/>
      <c r="DJ9" s="624"/>
      <c r="DK9" s="624"/>
      <c r="DL9" s="624"/>
      <c r="DM9" s="624"/>
      <c r="DN9" s="624"/>
      <c r="DO9" s="624"/>
      <c r="DP9" s="625"/>
      <c r="DQ9" s="632">
        <v>9276920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905133</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51710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23959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7228679</v>
      </c>
      <c r="S11" s="624"/>
      <c r="T11" s="624"/>
      <c r="U11" s="624"/>
      <c r="V11" s="624"/>
      <c r="W11" s="624"/>
      <c r="X11" s="624"/>
      <c r="Y11" s="625"/>
      <c r="Z11" s="628">
        <v>5.9</v>
      </c>
      <c r="AA11" s="629"/>
      <c r="AB11" s="629"/>
      <c r="AC11" s="635"/>
      <c r="AD11" s="632">
        <v>7228679</v>
      </c>
      <c r="AE11" s="624"/>
      <c r="AF11" s="624"/>
      <c r="AG11" s="624"/>
      <c r="AH11" s="624"/>
      <c r="AI11" s="624"/>
      <c r="AJ11" s="624"/>
      <c r="AK11" s="625"/>
      <c r="AL11" s="628">
        <v>9.8000000000000007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2255661</v>
      </c>
      <c r="BH11" s="624"/>
      <c r="BI11" s="624"/>
      <c r="BJ11" s="624"/>
      <c r="BK11" s="624"/>
      <c r="BL11" s="624"/>
      <c r="BM11" s="624"/>
      <c r="BN11" s="625"/>
      <c r="BO11" s="626">
        <v>5.4</v>
      </c>
      <c r="BP11" s="626"/>
      <c r="BQ11" s="626"/>
      <c r="BR11" s="626"/>
      <c r="BS11" s="627">
        <v>278993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2300268</v>
      </c>
      <c r="CS11" s="624"/>
      <c r="CT11" s="624"/>
      <c r="CU11" s="624"/>
      <c r="CV11" s="624"/>
      <c r="CW11" s="624"/>
      <c r="CX11" s="624"/>
      <c r="CY11" s="625"/>
      <c r="CZ11" s="626">
        <v>1.9</v>
      </c>
      <c r="DA11" s="626"/>
      <c r="DB11" s="626"/>
      <c r="DC11" s="626"/>
      <c r="DD11" s="632">
        <v>954141</v>
      </c>
      <c r="DE11" s="624"/>
      <c r="DF11" s="624"/>
      <c r="DG11" s="624"/>
      <c r="DH11" s="624"/>
      <c r="DI11" s="624"/>
      <c r="DJ11" s="624"/>
      <c r="DK11" s="624"/>
      <c r="DL11" s="624"/>
      <c r="DM11" s="624"/>
      <c r="DN11" s="624"/>
      <c r="DO11" s="624"/>
      <c r="DP11" s="625"/>
      <c r="DQ11" s="632">
        <v>1246123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271285</v>
      </c>
      <c r="S12" s="624"/>
      <c r="T12" s="624"/>
      <c r="U12" s="624"/>
      <c r="V12" s="624"/>
      <c r="W12" s="624"/>
      <c r="X12" s="624"/>
      <c r="Y12" s="625"/>
      <c r="Z12" s="626">
        <v>0.2</v>
      </c>
      <c r="AA12" s="626"/>
      <c r="AB12" s="626"/>
      <c r="AC12" s="626"/>
      <c r="AD12" s="627">
        <v>271285</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18315081</v>
      </c>
      <c r="BH12" s="624"/>
      <c r="BI12" s="624"/>
      <c r="BJ12" s="624"/>
      <c r="BK12" s="624"/>
      <c r="BL12" s="624"/>
      <c r="BM12" s="624"/>
      <c r="BN12" s="625"/>
      <c r="BO12" s="626">
        <v>43.6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1129824</v>
      </c>
      <c r="CS12" s="624"/>
      <c r="CT12" s="624"/>
      <c r="CU12" s="624"/>
      <c r="CV12" s="624"/>
      <c r="CW12" s="624"/>
      <c r="CX12" s="624"/>
      <c r="CY12" s="625"/>
      <c r="CZ12" s="626">
        <v>0.9</v>
      </c>
      <c r="DA12" s="626"/>
      <c r="DB12" s="626"/>
      <c r="DC12" s="626"/>
      <c r="DD12" s="632">
        <v>29096</v>
      </c>
      <c r="DE12" s="624"/>
      <c r="DF12" s="624"/>
      <c r="DG12" s="624"/>
      <c r="DH12" s="624"/>
      <c r="DI12" s="624"/>
      <c r="DJ12" s="624"/>
      <c r="DK12" s="624"/>
      <c r="DL12" s="624"/>
      <c r="DM12" s="624"/>
      <c r="DN12" s="624"/>
      <c r="DO12" s="624"/>
      <c r="DP12" s="625"/>
      <c r="DQ12" s="632">
        <v>1052153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18267206</v>
      </c>
      <c r="BH13" s="624"/>
      <c r="BI13" s="624"/>
      <c r="BJ13" s="624"/>
      <c r="BK13" s="624"/>
      <c r="BL13" s="624"/>
      <c r="BM13" s="624"/>
      <c r="BN13" s="625"/>
      <c r="BO13" s="626">
        <v>43.5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15933879</v>
      </c>
      <c r="CS13" s="624"/>
      <c r="CT13" s="624"/>
      <c r="CU13" s="624"/>
      <c r="CV13" s="624"/>
      <c r="CW13" s="624"/>
      <c r="CX13" s="624"/>
      <c r="CY13" s="625"/>
      <c r="CZ13" s="626">
        <v>13</v>
      </c>
      <c r="DA13" s="626"/>
      <c r="DB13" s="626"/>
      <c r="DC13" s="626"/>
      <c r="DD13" s="632">
        <v>6373625</v>
      </c>
      <c r="DE13" s="624"/>
      <c r="DF13" s="624"/>
      <c r="DG13" s="624"/>
      <c r="DH13" s="624"/>
      <c r="DI13" s="624"/>
      <c r="DJ13" s="624"/>
      <c r="DK13" s="624"/>
      <c r="DL13" s="624"/>
      <c r="DM13" s="624"/>
      <c r="DN13" s="624"/>
      <c r="DO13" s="624"/>
      <c r="DP13" s="625"/>
      <c r="DQ13" s="632">
        <v>10613466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984614</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4381538</v>
      </c>
      <c r="CS14" s="624"/>
      <c r="CT14" s="624"/>
      <c r="CU14" s="624"/>
      <c r="CV14" s="624"/>
      <c r="CW14" s="624"/>
      <c r="CX14" s="624"/>
      <c r="CY14" s="625"/>
      <c r="CZ14" s="626">
        <v>3.6</v>
      </c>
      <c r="DA14" s="626"/>
      <c r="DB14" s="626"/>
      <c r="DC14" s="626"/>
      <c r="DD14" s="632">
        <v>560142</v>
      </c>
      <c r="DE14" s="624"/>
      <c r="DF14" s="624"/>
      <c r="DG14" s="624"/>
      <c r="DH14" s="624"/>
      <c r="DI14" s="624"/>
      <c r="DJ14" s="624"/>
      <c r="DK14" s="624"/>
      <c r="DL14" s="624"/>
      <c r="DM14" s="624"/>
      <c r="DN14" s="624"/>
      <c r="DO14" s="624"/>
      <c r="DP14" s="625"/>
      <c r="DQ14" s="632">
        <v>3803620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179430</v>
      </c>
      <c r="S15" s="624"/>
      <c r="T15" s="624"/>
      <c r="U15" s="624"/>
      <c r="V15" s="624"/>
      <c r="W15" s="624"/>
      <c r="X15" s="624"/>
      <c r="Y15" s="625"/>
      <c r="Z15" s="626">
        <v>0.1</v>
      </c>
      <c r="AA15" s="626"/>
      <c r="AB15" s="626"/>
      <c r="AC15" s="626"/>
      <c r="AD15" s="627">
        <v>179430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1738506</v>
      </c>
      <c r="BH15" s="624"/>
      <c r="BI15" s="624"/>
      <c r="BJ15" s="624"/>
      <c r="BK15" s="624"/>
      <c r="BL15" s="624"/>
      <c r="BM15" s="624"/>
      <c r="BN15" s="625"/>
      <c r="BO15" s="626">
        <v>4.0999999999999996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12047571</v>
      </c>
      <c r="CS15" s="624"/>
      <c r="CT15" s="624"/>
      <c r="CU15" s="624"/>
      <c r="CV15" s="624"/>
      <c r="CW15" s="624"/>
      <c r="CX15" s="624"/>
      <c r="CY15" s="625"/>
      <c r="CZ15" s="626">
        <v>9.8000000000000007</v>
      </c>
      <c r="DA15" s="626"/>
      <c r="DB15" s="626"/>
      <c r="DC15" s="626"/>
      <c r="DD15" s="632">
        <v>1951903</v>
      </c>
      <c r="DE15" s="624"/>
      <c r="DF15" s="624"/>
      <c r="DG15" s="624"/>
      <c r="DH15" s="624"/>
      <c r="DI15" s="624"/>
      <c r="DJ15" s="624"/>
      <c r="DK15" s="624"/>
      <c r="DL15" s="624"/>
      <c r="DM15" s="624"/>
      <c r="DN15" s="624"/>
      <c r="DO15" s="624"/>
      <c r="DP15" s="625"/>
      <c r="DQ15" s="632">
        <v>9035328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901144</v>
      </c>
      <c r="S16" s="624"/>
      <c r="T16" s="624"/>
      <c r="U16" s="624"/>
      <c r="V16" s="624"/>
      <c r="W16" s="624"/>
      <c r="X16" s="624"/>
      <c r="Y16" s="625"/>
      <c r="Z16" s="626">
        <v>0.7</v>
      </c>
      <c r="AA16" s="626"/>
      <c r="AB16" s="626"/>
      <c r="AC16" s="626"/>
      <c r="AD16" s="627">
        <v>901144</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22153</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13852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1639614</v>
      </c>
      <c r="S17" s="624"/>
      <c r="T17" s="624"/>
      <c r="U17" s="624"/>
      <c r="V17" s="624"/>
      <c r="W17" s="624"/>
      <c r="X17" s="624"/>
      <c r="Y17" s="625"/>
      <c r="Z17" s="626">
        <v>1.3</v>
      </c>
      <c r="AA17" s="626"/>
      <c r="AB17" s="626"/>
      <c r="AC17" s="626"/>
      <c r="AD17" s="627">
        <v>1639614</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11744994</v>
      </c>
      <c r="CS17" s="624"/>
      <c r="CT17" s="624"/>
      <c r="CU17" s="624"/>
      <c r="CV17" s="624"/>
      <c r="CW17" s="624"/>
      <c r="CX17" s="624"/>
      <c r="CY17" s="625"/>
      <c r="CZ17" s="626">
        <v>9.6</v>
      </c>
      <c r="DA17" s="626"/>
      <c r="DB17" s="626"/>
      <c r="DC17" s="626"/>
      <c r="DD17" s="632" t="s">
        <v>122</v>
      </c>
      <c r="DE17" s="624"/>
      <c r="DF17" s="624"/>
      <c r="DG17" s="624"/>
      <c r="DH17" s="624"/>
      <c r="DI17" s="624"/>
      <c r="DJ17" s="624"/>
      <c r="DK17" s="624"/>
      <c r="DL17" s="624"/>
      <c r="DM17" s="624"/>
      <c r="DN17" s="624"/>
      <c r="DO17" s="624"/>
      <c r="DP17" s="625"/>
      <c r="DQ17" s="632">
        <v>11693973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276728</v>
      </c>
      <c r="S18" s="624"/>
      <c r="T18" s="624"/>
      <c r="U18" s="624"/>
      <c r="V18" s="624"/>
      <c r="W18" s="624"/>
      <c r="X18" s="624"/>
      <c r="Y18" s="625"/>
      <c r="Z18" s="626">
        <v>0.2</v>
      </c>
      <c r="AA18" s="626"/>
      <c r="AB18" s="626"/>
      <c r="AC18" s="626"/>
      <c r="AD18" s="627">
        <v>276728</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1218369</v>
      </c>
      <c r="S19" s="624"/>
      <c r="T19" s="624"/>
      <c r="U19" s="624"/>
      <c r="V19" s="624"/>
      <c r="W19" s="624"/>
      <c r="X19" s="624"/>
      <c r="Y19" s="625"/>
      <c r="Z19" s="626">
        <v>1</v>
      </c>
      <c r="AA19" s="626"/>
      <c r="AB19" s="626"/>
      <c r="AC19" s="626"/>
      <c r="AD19" s="627">
        <v>1218369</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2301382</v>
      </c>
      <c r="BH19" s="624"/>
      <c r="BI19" s="624"/>
      <c r="BJ19" s="624"/>
      <c r="BK19" s="624"/>
      <c r="BL19" s="624"/>
      <c r="BM19" s="624"/>
      <c r="BN19" s="625"/>
      <c r="BO19" s="626">
        <v>5.5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144517</v>
      </c>
      <c r="S20" s="624"/>
      <c r="T20" s="624"/>
      <c r="U20" s="624"/>
      <c r="V20" s="624"/>
      <c r="W20" s="624"/>
      <c r="X20" s="624"/>
      <c r="Y20" s="625"/>
      <c r="Z20" s="626">
        <v>0.1</v>
      </c>
      <c r="AA20" s="626"/>
      <c r="AB20" s="626"/>
      <c r="AC20" s="626"/>
      <c r="AD20" s="627">
        <v>144517</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2301382</v>
      </c>
      <c r="BH20" s="624"/>
      <c r="BI20" s="624"/>
      <c r="BJ20" s="624"/>
      <c r="BK20" s="624"/>
      <c r="BL20" s="624"/>
      <c r="BM20" s="624"/>
      <c r="BN20" s="625"/>
      <c r="BO20" s="626">
        <v>5.5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122921473</v>
      </c>
      <c r="CS20" s="624"/>
      <c r="CT20" s="624"/>
      <c r="CU20" s="624"/>
      <c r="CV20" s="624"/>
      <c r="CW20" s="624"/>
      <c r="CX20" s="624"/>
      <c r="CY20" s="625"/>
      <c r="CZ20" s="626">
        <v>100</v>
      </c>
      <c r="DA20" s="626"/>
      <c r="DB20" s="626"/>
      <c r="DC20" s="626"/>
      <c r="DD20" s="632">
        <v>10837266</v>
      </c>
      <c r="DE20" s="624"/>
      <c r="DF20" s="624"/>
      <c r="DG20" s="624"/>
      <c r="DH20" s="624"/>
      <c r="DI20" s="624"/>
      <c r="DJ20" s="624"/>
      <c r="DK20" s="624"/>
      <c r="DL20" s="624"/>
      <c r="DM20" s="624"/>
      <c r="DN20" s="624"/>
      <c r="DO20" s="624"/>
      <c r="DP20" s="625"/>
      <c r="DQ20" s="632">
        <v>85139465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22553686</v>
      </c>
      <c r="S21" s="624"/>
      <c r="T21" s="624"/>
      <c r="U21" s="624"/>
      <c r="V21" s="624"/>
      <c r="W21" s="624"/>
      <c r="X21" s="624"/>
      <c r="Y21" s="625"/>
      <c r="Z21" s="626">
        <v>18.3</v>
      </c>
      <c r="AA21" s="626"/>
      <c r="AB21" s="626"/>
      <c r="AC21" s="626"/>
      <c r="AD21" s="627">
        <v>21196505</v>
      </c>
      <c r="AE21" s="627"/>
      <c r="AF21" s="627"/>
      <c r="AG21" s="627"/>
      <c r="AH21" s="627"/>
      <c r="AI21" s="627"/>
      <c r="AJ21" s="627"/>
      <c r="AK21" s="627"/>
      <c r="AL21" s="628">
        <v>28.7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46563</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21196505</v>
      </c>
      <c r="S22" s="624"/>
      <c r="T22" s="624"/>
      <c r="U22" s="624"/>
      <c r="V22" s="624"/>
      <c r="W22" s="624"/>
      <c r="X22" s="624"/>
      <c r="Y22" s="625"/>
      <c r="Z22" s="626">
        <v>17.2</v>
      </c>
      <c r="AA22" s="626"/>
      <c r="AB22" s="626"/>
      <c r="AC22" s="626"/>
      <c r="AD22" s="627">
        <v>21196505</v>
      </c>
      <c r="AE22" s="627"/>
      <c r="AF22" s="627"/>
      <c r="AG22" s="627"/>
      <c r="AH22" s="627"/>
      <c r="AI22" s="627"/>
      <c r="AJ22" s="627"/>
      <c r="AK22" s="627"/>
      <c r="AL22" s="628">
        <v>28.7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1357181</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2254819</v>
      </c>
      <c r="BH23" s="624"/>
      <c r="BI23" s="624"/>
      <c r="BJ23" s="624"/>
      <c r="BK23" s="624"/>
      <c r="BL23" s="624"/>
      <c r="BM23" s="624"/>
      <c r="BN23" s="625"/>
      <c r="BO23" s="626">
        <v>5.4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68636248</v>
      </c>
      <c r="CS24" s="613"/>
      <c r="CT24" s="613"/>
      <c r="CU24" s="613"/>
      <c r="CV24" s="613"/>
      <c r="CW24" s="613"/>
      <c r="CX24" s="613"/>
      <c r="CY24" s="614"/>
      <c r="CZ24" s="617">
        <v>55.8</v>
      </c>
      <c r="DA24" s="618"/>
      <c r="DB24" s="618"/>
      <c r="DC24" s="634"/>
      <c r="DD24" s="658">
        <v>45743566</v>
      </c>
      <c r="DE24" s="613"/>
      <c r="DF24" s="613"/>
      <c r="DG24" s="613"/>
      <c r="DH24" s="613"/>
      <c r="DI24" s="613"/>
      <c r="DJ24" s="613"/>
      <c r="DK24" s="614"/>
      <c r="DL24" s="658">
        <v>41841314</v>
      </c>
      <c r="DM24" s="613"/>
      <c r="DN24" s="613"/>
      <c r="DO24" s="613"/>
      <c r="DP24" s="613"/>
      <c r="DQ24" s="613"/>
      <c r="DR24" s="613"/>
      <c r="DS24" s="613"/>
      <c r="DT24" s="613"/>
      <c r="DU24" s="613"/>
      <c r="DV24" s="614"/>
      <c r="DW24" s="617">
        <v>56.4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77035885</v>
      </c>
      <c r="S25" s="624"/>
      <c r="T25" s="624"/>
      <c r="U25" s="624"/>
      <c r="V25" s="624"/>
      <c r="W25" s="624"/>
      <c r="X25" s="624"/>
      <c r="Y25" s="625"/>
      <c r="Z25" s="626">
        <v>62.4</v>
      </c>
      <c r="AA25" s="626"/>
      <c r="AB25" s="626"/>
      <c r="AC25" s="626"/>
      <c r="AD25" s="627">
        <v>73144864</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24007280</v>
      </c>
      <c r="CS25" s="655"/>
      <c r="CT25" s="655"/>
      <c r="CU25" s="655"/>
      <c r="CV25" s="655"/>
      <c r="CW25" s="655"/>
      <c r="CX25" s="655"/>
      <c r="CY25" s="656"/>
      <c r="CZ25" s="628">
        <v>19.5</v>
      </c>
      <c r="DA25" s="653"/>
      <c r="DB25" s="653"/>
      <c r="DC25" s="657"/>
      <c r="DD25" s="632">
        <v>22631377</v>
      </c>
      <c r="DE25" s="655"/>
      <c r="DF25" s="655"/>
      <c r="DG25" s="655"/>
      <c r="DH25" s="655"/>
      <c r="DI25" s="655"/>
      <c r="DJ25" s="655"/>
      <c r="DK25" s="656"/>
      <c r="DL25" s="632">
        <v>22169354</v>
      </c>
      <c r="DM25" s="655"/>
      <c r="DN25" s="655"/>
      <c r="DO25" s="655"/>
      <c r="DP25" s="655"/>
      <c r="DQ25" s="655"/>
      <c r="DR25" s="655"/>
      <c r="DS25" s="655"/>
      <c r="DT25" s="655"/>
      <c r="DU25" s="655"/>
      <c r="DV25" s="656"/>
      <c r="DW25" s="628">
        <v>29.9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27541</v>
      </c>
      <c r="S26" s="624"/>
      <c r="T26" s="624"/>
      <c r="U26" s="624"/>
      <c r="V26" s="624"/>
      <c r="W26" s="624"/>
      <c r="X26" s="624"/>
      <c r="Y26" s="625"/>
      <c r="Z26" s="626">
        <v>0</v>
      </c>
      <c r="AA26" s="626"/>
      <c r="AB26" s="626"/>
      <c r="AC26" s="626"/>
      <c r="AD26" s="627">
        <v>27541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14516551</v>
      </c>
      <c r="CS26" s="624"/>
      <c r="CT26" s="624"/>
      <c r="CU26" s="624"/>
      <c r="CV26" s="624"/>
      <c r="CW26" s="624"/>
      <c r="CX26" s="624"/>
      <c r="CY26" s="625"/>
      <c r="CZ26" s="628">
        <v>11.8</v>
      </c>
      <c r="DA26" s="653"/>
      <c r="DB26" s="653"/>
      <c r="DC26" s="657"/>
      <c r="DD26" s="632">
        <v>13567514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556767</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41971509</v>
      </c>
      <c r="BH27" s="624"/>
      <c r="BI27" s="624"/>
      <c r="BJ27" s="624"/>
      <c r="BK27" s="624"/>
      <c r="BL27" s="624"/>
      <c r="BM27" s="624"/>
      <c r="BN27" s="625"/>
      <c r="BO27" s="626">
        <v>100</v>
      </c>
      <c r="BP27" s="626"/>
      <c r="BQ27" s="626"/>
      <c r="BR27" s="626"/>
      <c r="BS27" s="627">
        <v>278993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32883974</v>
      </c>
      <c r="CS27" s="655"/>
      <c r="CT27" s="655"/>
      <c r="CU27" s="655"/>
      <c r="CV27" s="655"/>
      <c r="CW27" s="655"/>
      <c r="CX27" s="655"/>
      <c r="CY27" s="656"/>
      <c r="CZ27" s="628">
        <v>26.8</v>
      </c>
      <c r="DA27" s="653"/>
      <c r="DB27" s="653"/>
      <c r="DC27" s="657"/>
      <c r="DD27" s="632">
        <v>11418216</v>
      </c>
      <c r="DE27" s="655"/>
      <c r="DF27" s="655"/>
      <c r="DG27" s="655"/>
      <c r="DH27" s="655"/>
      <c r="DI27" s="655"/>
      <c r="DJ27" s="655"/>
      <c r="DK27" s="656"/>
      <c r="DL27" s="632">
        <v>7977987</v>
      </c>
      <c r="DM27" s="655"/>
      <c r="DN27" s="655"/>
      <c r="DO27" s="655"/>
      <c r="DP27" s="655"/>
      <c r="DQ27" s="655"/>
      <c r="DR27" s="655"/>
      <c r="DS27" s="655"/>
      <c r="DT27" s="655"/>
      <c r="DU27" s="655"/>
      <c r="DV27" s="656"/>
      <c r="DW27" s="628">
        <v>10.8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1763360</v>
      </c>
      <c r="S28" s="624"/>
      <c r="T28" s="624"/>
      <c r="U28" s="624"/>
      <c r="V28" s="624"/>
      <c r="W28" s="624"/>
      <c r="X28" s="624"/>
      <c r="Y28" s="625"/>
      <c r="Z28" s="626">
        <v>1.4</v>
      </c>
      <c r="AA28" s="626"/>
      <c r="AB28" s="626"/>
      <c r="AC28" s="626"/>
      <c r="AD28" s="627">
        <v>266343</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11744994</v>
      </c>
      <c r="CS28" s="624"/>
      <c r="CT28" s="624"/>
      <c r="CU28" s="624"/>
      <c r="CV28" s="624"/>
      <c r="CW28" s="624"/>
      <c r="CX28" s="624"/>
      <c r="CY28" s="625"/>
      <c r="CZ28" s="628">
        <v>9.6</v>
      </c>
      <c r="DA28" s="653"/>
      <c r="DB28" s="653"/>
      <c r="DC28" s="657"/>
      <c r="DD28" s="632">
        <v>11693973</v>
      </c>
      <c r="DE28" s="624"/>
      <c r="DF28" s="624"/>
      <c r="DG28" s="624"/>
      <c r="DH28" s="624"/>
      <c r="DI28" s="624"/>
      <c r="DJ28" s="624"/>
      <c r="DK28" s="625"/>
      <c r="DL28" s="632">
        <v>11693973</v>
      </c>
      <c r="DM28" s="624"/>
      <c r="DN28" s="624"/>
      <c r="DO28" s="624"/>
      <c r="DP28" s="624"/>
      <c r="DQ28" s="624"/>
      <c r="DR28" s="624"/>
      <c r="DS28" s="624"/>
      <c r="DT28" s="624"/>
      <c r="DU28" s="624"/>
      <c r="DV28" s="625"/>
      <c r="DW28" s="628">
        <v>15.8</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270114</v>
      </c>
      <c r="S29" s="624"/>
      <c r="T29" s="624"/>
      <c r="U29" s="624"/>
      <c r="V29" s="624"/>
      <c r="W29" s="624"/>
      <c r="X29" s="624"/>
      <c r="Y29" s="625"/>
      <c r="Z29" s="626">
        <v>0.2</v>
      </c>
      <c r="AA29" s="626"/>
      <c r="AB29" s="626"/>
      <c r="AC29" s="626"/>
      <c r="AD29" s="627">
        <v>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11744994</v>
      </c>
      <c r="CS29" s="655"/>
      <c r="CT29" s="655"/>
      <c r="CU29" s="655"/>
      <c r="CV29" s="655"/>
      <c r="CW29" s="655"/>
      <c r="CX29" s="655"/>
      <c r="CY29" s="656"/>
      <c r="CZ29" s="628">
        <v>9.6</v>
      </c>
      <c r="DA29" s="653"/>
      <c r="DB29" s="653"/>
      <c r="DC29" s="657"/>
      <c r="DD29" s="632">
        <v>11693973</v>
      </c>
      <c r="DE29" s="655"/>
      <c r="DF29" s="655"/>
      <c r="DG29" s="655"/>
      <c r="DH29" s="655"/>
      <c r="DI29" s="655"/>
      <c r="DJ29" s="655"/>
      <c r="DK29" s="656"/>
      <c r="DL29" s="632">
        <v>11693973</v>
      </c>
      <c r="DM29" s="655"/>
      <c r="DN29" s="655"/>
      <c r="DO29" s="655"/>
      <c r="DP29" s="655"/>
      <c r="DQ29" s="655"/>
      <c r="DR29" s="655"/>
      <c r="DS29" s="655"/>
      <c r="DT29" s="655"/>
      <c r="DU29" s="655"/>
      <c r="DV29" s="656"/>
      <c r="DW29" s="628">
        <v>15.8</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23678341</v>
      </c>
      <c r="S30" s="624"/>
      <c r="T30" s="624"/>
      <c r="U30" s="624"/>
      <c r="V30" s="624"/>
      <c r="W30" s="624"/>
      <c r="X30" s="624"/>
      <c r="Y30" s="625"/>
      <c r="Z30" s="626">
        <v>19.2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11478167</v>
      </c>
      <c r="CS30" s="624"/>
      <c r="CT30" s="624"/>
      <c r="CU30" s="624"/>
      <c r="CV30" s="624"/>
      <c r="CW30" s="624"/>
      <c r="CX30" s="624"/>
      <c r="CY30" s="625"/>
      <c r="CZ30" s="628">
        <v>9.3000000000000007</v>
      </c>
      <c r="DA30" s="653"/>
      <c r="DB30" s="653"/>
      <c r="DC30" s="657"/>
      <c r="DD30" s="632">
        <v>11429288</v>
      </c>
      <c r="DE30" s="624"/>
      <c r="DF30" s="624"/>
      <c r="DG30" s="624"/>
      <c r="DH30" s="624"/>
      <c r="DI30" s="624"/>
      <c r="DJ30" s="624"/>
      <c r="DK30" s="625"/>
      <c r="DL30" s="632">
        <v>11429288</v>
      </c>
      <c r="DM30" s="624"/>
      <c r="DN30" s="624"/>
      <c r="DO30" s="624"/>
      <c r="DP30" s="624"/>
      <c r="DQ30" s="624"/>
      <c r="DR30" s="624"/>
      <c r="DS30" s="624"/>
      <c r="DT30" s="624"/>
      <c r="DU30" s="624"/>
      <c r="DV30" s="625"/>
      <c r="DW30" s="628">
        <v>15.4</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43608</v>
      </c>
      <c r="S31" s="624"/>
      <c r="T31" s="624"/>
      <c r="U31" s="624"/>
      <c r="V31" s="624"/>
      <c r="W31" s="624"/>
      <c r="X31" s="624"/>
      <c r="Y31" s="625"/>
      <c r="Z31" s="626">
        <v>0</v>
      </c>
      <c r="AA31" s="626"/>
      <c r="AB31" s="626"/>
      <c r="AC31" s="626"/>
      <c r="AD31" s="627">
        <v>43608</v>
      </c>
      <c r="AE31" s="627"/>
      <c r="AF31" s="627"/>
      <c r="AG31" s="627"/>
      <c r="AH31" s="627"/>
      <c r="AI31" s="627"/>
      <c r="AJ31" s="627"/>
      <c r="AK31" s="627"/>
      <c r="AL31" s="628">
        <v>0.1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v>
      </c>
      <c r="BN31" s="667"/>
      <c r="BO31" s="667"/>
      <c r="BP31" s="667"/>
      <c r="BQ31" s="668"/>
      <c r="BR31" s="679">
        <v>99.3</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266827</v>
      </c>
      <c r="CS31" s="655"/>
      <c r="CT31" s="655"/>
      <c r="CU31" s="655"/>
      <c r="CV31" s="655"/>
      <c r="CW31" s="655"/>
      <c r="CX31" s="655"/>
      <c r="CY31" s="656"/>
      <c r="CZ31" s="628">
        <v>0.2</v>
      </c>
      <c r="DA31" s="653"/>
      <c r="DB31" s="653"/>
      <c r="DC31" s="657"/>
      <c r="DD31" s="632">
        <v>264685</v>
      </c>
      <c r="DE31" s="655"/>
      <c r="DF31" s="655"/>
      <c r="DG31" s="655"/>
      <c r="DH31" s="655"/>
      <c r="DI31" s="655"/>
      <c r="DJ31" s="655"/>
      <c r="DK31" s="656"/>
      <c r="DL31" s="632">
        <v>264685</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8915172</v>
      </c>
      <c r="S32" s="624"/>
      <c r="T32" s="624"/>
      <c r="U32" s="624"/>
      <c r="V32" s="624"/>
      <c r="W32" s="624"/>
      <c r="X32" s="624"/>
      <c r="Y32" s="625"/>
      <c r="Z32" s="626">
        <v>7.2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5"/>
      <c r="BI32" s="655"/>
      <c r="BJ32" s="655"/>
      <c r="BK32" s="655"/>
      <c r="BL32" s="655"/>
      <c r="BM32" s="629">
        <v>98</v>
      </c>
      <c r="BN32" s="655"/>
      <c r="BO32" s="655"/>
      <c r="BP32" s="655"/>
      <c r="BQ32" s="678"/>
      <c r="BR32" s="680">
        <v>99.2</v>
      </c>
      <c r="BS32" s="655"/>
      <c r="BT32" s="655"/>
      <c r="BU32" s="655"/>
      <c r="BV32" s="655"/>
      <c r="BW32" s="655"/>
      <c r="BX32" s="629">
        <v>98.1</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250442</v>
      </c>
      <c r="S33" s="624"/>
      <c r="T33" s="624"/>
      <c r="U33" s="624"/>
      <c r="V33" s="624"/>
      <c r="W33" s="624"/>
      <c r="X33" s="624"/>
      <c r="Y33" s="625"/>
      <c r="Z33" s="626">
        <v>0.2</v>
      </c>
      <c r="AA33" s="626"/>
      <c r="AB33" s="626"/>
      <c r="AC33" s="626"/>
      <c r="AD33" s="627">
        <v>100218</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97.9</v>
      </c>
      <c r="BN33" s="682"/>
      <c r="BO33" s="682"/>
      <c r="BP33" s="682"/>
      <c r="BQ33" s="684"/>
      <c r="BR33" s="681">
        <v>99.4</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43425806</v>
      </c>
      <c r="CS33" s="655"/>
      <c r="CT33" s="655"/>
      <c r="CU33" s="655"/>
      <c r="CV33" s="655"/>
      <c r="CW33" s="655"/>
      <c r="CX33" s="655"/>
      <c r="CY33" s="656"/>
      <c r="CZ33" s="628">
        <v>35.299999999999997</v>
      </c>
      <c r="DA33" s="653"/>
      <c r="DB33" s="653"/>
      <c r="DC33" s="657"/>
      <c r="DD33" s="632">
        <v>36598797</v>
      </c>
      <c r="DE33" s="655"/>
      <c r="DF33" s="655"/>
      <c r="DG33" s="655"/>
      <c r="DH33" s="655"/>
      <c r="DI33" s="655"/>
      <c r="DJ33" s="655"/>
      <c r="DK33" s="656"/>
      <c r="DL33" s="632">
        <v>30565638</v>
      </c>
      <c r="DM33" s="655"/>
      <c r="DN33" s="655"/>
      <c r="DO33" s="655"/>
      <c r="DP33" s="655"/>
      <c r="DQ33" s="655"/>
      <c r="DR33" s="655"/>
      <c r="DS33" s="655"/>
      <c r="DT33" s="655"/>
      <c r="DU33" s="655"/>
      <c r="DV33" s="656"/>
      <c r="DW33" s="628">
        <v>41.2</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310890</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17355562</v>
      </c>
      <c r="CS34" s="624"/>
      <c r="CT34" s="624"/>
      <c r="CU34" s="624"/>
      <c r="CV34" s="624"/>
      <c r="CW34" s="624"/>
      <c r="CX34" s="624"/>
      <c r="CY34" s="625"/>
      <c r="CZ34" s="628">
        <v>14.1</v>
      </c>
      <c r="DA34" s="653"/>
      <c r="DB34" s="653"/>
      <c r="DC34" s="657"/>
      <c r="DD34" s="632">
        <v>14711203</v>
      </c>
      <c r="DE34" s="624"/>
      <c r="DF34" s="624"/>
      <c r="DG34" s="624"/>
      <c r="DH34" s="624"/>
      <c r="DI34" s="624"/>
      <c r="DJ34" s="624"/>
      <c r="DK34" s="625"/>
      <c r="DL34" s="632">
        <v>13529890</v>
      </c>
      <c r="DM34" s="624"/>
      <c r="DN34" s="624"/>
      <c r="DO34" s="624"/>
      <c r="DP34" s="624"/>
      <c r="DQ34" s="624"/>
      <c r="DR34" s="624"/>
      <c r="DS34" s="624"/>
      <c r="DT34" s="624"/>
      <c r="DU34" s="624"/>
      <c r="DV34" s="625"/>
      <c r="DW34" s="628">
        <v>18.3</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2027119</v>
      </c>
      <c r="S35" s="624"/>
      <c r="T35" s="624"/>
      <c r="U35" s="624"/>
      <c r="V35" s="624"/>
      <c r="W35" s="624"/>
      <c r="X35" s="624"/>
      <c r="Y35" s="625"/>
      <c r="Z35" s="626">
        <v>1.6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1274862</v>
      </c>
      <c r="CS35" s="655"/>
      <c r="CT35" s="655"/>
      <c r="CU35" s="655"/>
      <c r="CV35" s="655"/>
      <c r="CW35" s="655"/>
      <c r="CX35" s="655"/>
      <c r="CY35" s="656"/>
      <c r="CZ35" s="628">
        <v>1</v>
      </c>
      <c r="DA35" s="653"/>
      <c r="DB35" s="653"/>
      <c r="DC35" s="657"/>
      <c r="DD35" s="632">
        <v>1079639</v>
      </c>
      <c r="DE35" s="655"/>
      <c r="DF35" s="655"/>
      <c r="DG35" s="655"/>
      <c r="DH35" s="655"/>
      <c r="DI35" s="655"/>
      <c r="DJ35" s="655"/>
      <c r="DK35" s="656"/>
      <c r="DL35" s="632">
        <v>1076953</v>
      </c>
      <c r="DM35" s="655"/>
      <c r="DN35" s="655"/>
      <c r="DO35" s="655"/>
      <c r="DP35" s="655"/>
      <c r="DQ35" s="655"/>
      <c r="DR35" s="655"/>
      <c r="DS35" s="655"/>
      <c r="DT35" s="655"/>
      <c r="DU35" s="655"/>
      <c r="DV35" s="656"/>
      <c r="DW35" s="628">
        <v>1.5</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2095245</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17040940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26870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12582474</v>
      </c>
      <c r="CS36" s="624"/>
      <c r="CT36" s="624"/>
      <c r="CU36" s="624"/>
      <c r="CV36" s="624"/>
      <c r="CW36" s="624"/>
      <c r="CX36" s="624"/>
      <c r="CY36" s="625"/>
      <c r="CZ36" s="628">
        <v>10.199999999999999</v>
      </c>
      <c r="DA36" s="653"/>
      <c r="DB36" s="653"/>
      <c r="DC36" s="657"/>
      <c r="DD36" s="632">
        <v>10928864</v>
      </c>
      <c r="DE36" s="624"/>
      <c r="DF36" s="624"/>
      <c r="DG36" s="624"/>
      <c r="DH36" s="624"/>
      <c r="DI36" s="624"/>
      <c r="DJ36" s="624"/>
      <c r="DK36" s="625"/>
      <c r="DL36" s="632">
        <v>7814149</v>
      </c>
      <c r="DM36" s="624"/>
      <c r="DN36" s="624"/>
      <c r="DO36" s="624"/>
      <c r="DP36" s="624"/>
      <c r="DQ36" s="624"/>
      <c r="DR36" s="624"/>
      <c r="DS36" s="624"/>
      <c r="DT36" s="624"/>
      <c r="DU36" s="624"/>
      <c r="DV36" s="625"/>
      <c r="DW36" s="628">
        <v>10.5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1475391</v>
      </c>
      <c r="S37" s="624"/>
      <c r="T37" s="624"/>
      <c r="U37" s="624"/>
      <c r="V37" s="624"/>
      <c r="W37" s="624"/>
      <c r="X37" s="624"/>
      <c r="Y37" s="625"/>
      <c r="Z37" s="626">
        <v>1.2</v>
      </c>
      <c r="AA37" s="626"/>
      <c r="AB37" s="626"/>
      <c r="AC37" s="626"/>
      <c r="AD37" s="627">
        <v>211050</v>
      </c>
      <c r="AE37" s="627"/>
      <c r="AF37" s="627"/>
      <c r="AG37" s="627"/>
      <c r="AH37" s="627"/>
      <c r="AI37" s="627"/>
      <c r="AJ37" s="627"/>
      <c r="AK37" s="627"/>
      <c r="AL37" s="628">
        <v>0.3</v>
      </c>
      <c r="AM37" s="629"/>
      <c r="AN37" s="629"/>
      <c r="AO37" s="630"/>
      <c r="AQ37" s="686" t="s">
        <v>319</v>
      </c>
      <c r="AR37" s="687"/>
      <c r="AS37" s="687"/>
      <c r="AT37" s="687"/>
      <c r="AU37" s="687"/>
      <c r="AV37" s="687"/>
      <c r="AW37" s="687"/>
      <c r="AX37" s="687"/>
      <c r="AY37" s="688"/>
      <c r="AZ37" s="623">
        <v>6285179</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55797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60485</v>
      </c>
      <c r="CS37" s="655"/>
      <c r="CT37" s="655"/>
      <c r="CU37" s="655"/>
      <c r="CV37" s="655"/>
      <c r="CW37" s="655"/>
      <c r="CX37" s="655"/>
      <c r="CY37" s="656"/>
      <c r="CZ37" s="628">
        <v>0</v>
      </c>
      <c r="DA37" s="653"/>
      <c r="DB37" s="653"/>
      <c r="DC37" s="657"/>
      <c r="DD37" s="632">
        <v>60485</v>
      </c>
      <c r="DE37" s="655"/>
      <c r="DF37" s="655"/>
      <c r="DG37" s="655"/>
      <c r="DH37" s="655"/>
      <c r="DI37" s="655"/>
      <c r="DJ37" s="655"/>
      <c r="DK37" s="656"/>
      <c r="DL37" s="632">
        <v>55612</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4940800</v>
      </c>
      <c r="S38" s="624"/>
      <c r="T38" s="624"/>
      <c r="U38" s="624"/>
      <c r="V38" s="624"/>
      <c r="W38" s="624"/>
      <c r="X38" s="624"/>
      <c r="Y38" s="625"/>
      <c r="Z38" s="626">
        <v>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292390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29891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10463371</v>
      </c>
      <c r="CS38" s="624"/>
      <c r="CT38" s="624"/>
      <c r="CU38" s="624"/>
      <c r="CV38" s="624"/>
      <c r="CW38" s="624"/>
      <c r="CX38" s="624"/>
      <c r="CY38" s="625"/>
      <c r="CZ38" s="628">
        <v>8.5</v>
      </c>
      <c r="DA38" s="653"/>
      <c r="DB38" s="653"/>
      <c r="DC38" s="657"/>
      <c r="DD38" s="632">
        <v>8541026</v>
      </c>
      <c r="DE38" s="624"/>
      <c r="DF38" s="624"/>
      <c r="DG38" s="624"/>
      <c r="DH38" s="624"/>
      <c r="DI38" s="624"/>
      <c r="DJ38" s="624"/>
      <c r="DK38" s="625"/>
      <c r="DL38" s="632">
        <v>8144646</v>
      </c>
      <c r="DM38" s="624"/>
      <c r="DN38" s="624"/>
      <c r="DO38" s="624"/>
      <c r="DP38" s="624"/>
      <c r="DQ38" s="624"/>
      <c r="DR38" s="624"/>
      <c r="DS38" s="624"/>
      <c r="DT38" s="624"/>
      <c r="DU38" s="624"/>
      <c r="DV38" s="625"/>
      <c r="DW38" s="628">
        <v>11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42656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1720037</v>
      </c>
      <c r="CS39" s="655"/>
      <c r="CT39" s="655"/>
      <c r="CU39" s="655"/>
      <c r="CV39" s="655"/>
      <c r="CW39" s="655"/>
      <c r="CX39" s="655"/>
      <c r="CY39" s="656"/>
      <c r="CZ39" s="628">
        <v>1.4</v>
      </c>
      <c r="DA39" s="653"/>
      <c r="DB39" s="653"/>
      <c r="DC39" s="657"/>
      <c r="DD39" s="632">
        <v>1338065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338400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29500</v>
      </c>
      <c r="CS40" s="624"/>
      <c r="CT40" s="624"/>
      <c r="CU40" s="624"/>
      <c r="CV40" s="624"/>
      <c r="CW40" s="624"/>
      <c r="CX40" s="624"/>
      <c r="CY40" s="625"/>
      <c r="CZ40" s="628">
        <v>0</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123390675</v>
      </c>
      <c r="S41" s="696"/>
      <c r="T41" s="696"/>
      <c r="U41" s="696"/>
      <c r="V41" s="696"/>
      <c r="W41" s="696"/>
      <c r="X41" s="696"/>
      <c r="Y41" s="700"/>
      <c r="Z41" s="701">
        <v>100</v>
      </c>
      <c r="AA41" s="701"/>
      <c r="AB41" s="701"/>
      <c r="AC41" s="701"/>
      <c r="AD41" s="702">
        <v>73793626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1824179</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8639192</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420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10859419</v>
      </c>
      <c r="CS42" s="655"/>
      <c r="CT42" s="655"/>
      <c r="CU42" s="655"/>
      <c r="CV42" s="655"/>
      <c r="CW42" s="655"/>
      <c r="CX42" s="655"/>
      <c r="CY42" s="656"/>
      <c r="CZ42" s="628">
        <v>8.8000000000000007</v>
      </c>
      <c r="DA42" s="653"/>
      <c r="DB42" s="653"/>
      <c r="DC42" s="657"/>
      <c r="DD42" s="632">
        <v>2797102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1098349</v>
      </c>
      <c r="CS43" s="655"/>
      <c r="CT43" s="655"/>
      <c r="CU43" s="655"/>
      <c r="CV43" s="655"/>
      <c r="CW43" s="655"/>
      <c r="CX43" s="655"/>
      <c r="CY43" s="656"/>
      <c r="CZ43" s="628">
        <v>0.9</v>
      </c>
      <c r="DA43" s="653"/>
      <c r="DB43" s="653"/>
      <c r="DC43" s="657"/>
      <c r="DD43" s="632">
        <v>1039397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10837266</v>
      </c>
      <c r="CS44" s="624"/>
      <c r="CT44" s="624"/>
      <c r="CU44" s="624"/>
      <c r="CV44" s="624"/>
      <c r="CW44" s="624"/>
      <c r="CX44" s="624"/>
      <c r="CY44" s="625"/>
      <c r="CZ44" s="628">
        <v>8.8000000000000007</v>
      </c>
      <c r="DA44" s="629"/>
      <c r="DB44" s="629"/>
      <c r="DC44" s="635"/>
      <c r="DD44" s="632">
        <v>2783250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5019935</v>
      </c>
      <c r="CS45" s="655"/>
      <c r="CT45" s="655"/>
      <c r="CU45" s="655"/>
      <c r="CV45" s="655"/>
      <c r="CW45" s="655"/>
      <c r="CX45" s="655"/>
      <c r="CY45" s="656"/>
      <c r="CZ45" s="628">
        <v>4.0999999999999996</v>
      </c>
      <c r="DA45" s="653"/>
      <c r="DB45" s="653"/>
      <c r="DC45" s="657"/>
      <c r="DD45" s="632">
        <v>284422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5624005</v>
      </c>
      <c r="CS46" s="624"/>
      <c r="CT46" s="624"/>
      <c r="CU46" s="624"/>
      <c r="CV46" s="624"/>
      <c r="CW46" s="624"/>
      <c r="CX46" s="624"/>
      <c r="CY46" s="625"/>
      <c r="CZ46" s="628">
        <v>4.5999999999999996</v>
      </c>
      <c r="DA46" s="629"/>
      <c r="DB46" s="629"/>
      <c r="DC46" s="635"/>
      <c r="DD46" s="632">
        <v>2480099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22153</v>
      </c>
      <c r="CS47" s="655"/>
      <c r="CT47" s="655"/>
      <c r="CU47" s="655"/>
      <c r="CV47" s="655"/>
      <c r="CW47" s="655"/>
      <c r="CX47" s="655"/>
      <c r="CY47" s="656"/>
      <c r="CZ47" s="628">
        <v>0</v>
      </c>
      <c r="DA47" s="653"/>
      <c r="DB47" s="653"/>
      <c r="DC47" s="657"/>
      <c r="DD47" s="632">
        <v>13852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122921473</v>
      </c>
      <c r="CS49" s="682"/>
      <c r="CT49" s="682"/>
      <c r="CU49" s="682"/>
      <c r="CV49" s="682"/>
      <c r="CW49" s="682"/>
      <c r="CX49" s="682"/>
      <c r="CY49" s="711"/>
      <c r="CZ49" s="703">
        <v>100</v>
      </c>
      <c r="DA49" s="712"/>
      <c r="DB49" s="712"/>
      <c r="DC49" s="713"/>
      <c r="DD49" s="714">
        <v>85139465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8VYybc7ERMlBPyNauZubjK5kmKkVwoV/FdjLD1LNYeYou+m7XdKnXb5S33Nfl4nbs2kN8wdzvxzkOo7flJojw==" saltValue="kGgOPgNbcC42wd48McmJ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vertic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123308</v>
      </c>
      <c r="R7" s="753"/>
      <c r="S7" s="753"/>
      <c r="T7" s="753"/>
      <c r="U7" s="753"/>
      <c r="V7" s="753">
        <v>122841</v>
      </c>
      <c r="W7" s="753"/>
      <c r="X7" s="753"/>
      <c r="Y7" s="753"/>
      <c r="Z7" s="753"/>
      <c r="AA7" s="753">
        <v>467</v>
      </c>
      <c r="AB7" s="753"/>
      <c r="AC7" s="753"/>
      <c r="AD7" s="753"/>
      <c r="AE7" s="754"/>
      <c r="AF7" s="755">
        <v>176</v>
      </c>
      <c r="AG7" s="756"/>
      <c r="AH7" s="756"/>
      <c r="AI7" s="756"/>
      <c r="AJ7" s="757"/>
      <c r="AK7" s="758">
        <v>2046</v>
      </c>
      <c r="AL7" s="759"/>
      <c r="AM7" s="759"/>
      <c r="AN7" s="759"/>
      <c r="AO7" s="759"/>
      <c r="AP7" s="759">
        <v>86604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564</v>
      </c>
      <c r="BT7" s="747"/>
      <c r="BU7" s="747"/>
      <c r="BV7" s="747"/>
      <c r="BW7" s="747"/>
      <c r="BX7" s="747"/>
      <c r="BY7" s="747"/>
      <c r="BZ7" s="747"/>
      <c r="CA7" s="747"/>
      <c r="CB7" s="747"/>
      <c r="CC7" s="747"/>
      <c r="CD7" s="747"/>
      <c r="CE7" s="747"/>
      <c r="CF7" s="747"/>
      <c r="CG7" s="762"/>
      <c r="CH7" s="743">
        <v>-10</v>
      </c>
      <c r="CI7" s="744"/>
      <c r="CJ7" s="744"/>
      <c r="CK7" s="744"/>
      <c r="CL7" s="745"/>
      <c r="CM7" s="743">
        <v>66</v>
      </c>
      <c r="CN7" s="744"/>
      <c r="CO7" s="744"/>
      <c r="CP7" s="744"/>
      <c r="CQ7" s="745"/>
      <c r="CR7" s="743">
        <v>10</v>
      </c>
      <c r="CS7" s="744"/>
      <c r="CT7" s="744"/>
      <c r="CU7" s="744"/>
      <c r="CV7" s="745"/>
      <c r="CW7" s="743">
        <v>30</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255</v>
      </c>
      <c r="R8" s="784"/>
      <c r="S8" s="784"/>
      <c r="T8" s="784"/>
      <c r="U8" s="784"/>
      <c r="V8" s="784">
        <v>257</v>
      </c>
      <c r="W8" s="784"/>
      <c r="X8" s="784"/>
      <c r="Y8" s="784"/>
      <c r="Z8" s="784"/>
      <c r="AA8" s="784">
        <v>-2</v>
      </c>
      <c r="AB8" s="784"/>
      <c r="AC8" s="784"/>
      <c r="AD8" s="784"/>
      <c r="AE8" s="785"/>
      <c r="AF8" s="786">
        <v>-2</v>
      </c>
      <c r="AG8" s="787"/>
      <c r="AH8" s="787"/>
      <c r="AI8" s="787"/>
      <c r="AJ8" s="788"/>
      <c r="AK8" s="769">
        <v>184</v>
      </c>
      <c r="AL8" s="770"/>
      <c r="AM8" s="770"/>
      <c r="AN8" s="770"/>
      <c r="AO8" s="770"/>
      <c r="AP8" s="770">
        <v>669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565</v>
      </c>
      <c r="BT8" s="774"/>
      <c r="BU8" s="774"/>
      <c r="BV8" s="774"/>
      <c r="BW8" s="774"/>
      <c r="BX8" s="774"/>
      <c r="BY8" s="774"/>
      <c r="BZ8" s="774"/>
      <c r="CA8" s="774"/>
      <c r="CB8" s="774"/>
      <c r="CC8" s="774"/>
      <c r="CD8" s="774"/>
      <c r="CE8" s="774"/>
      <c r="CF8" s="774"/>
      <c r="CG8" s="775"/>
      <c r="CH8" s="776">
        <v>168</v>
      </c>
      <c r="CI8" s="777"/>
      <c r="CJ8" s="777"/>
      <c r="CK8" s="777"/>
      <c r="CL8" s="778"/>
      <c r="CM8" s="776">
        <v>2310</v>
      </c>
      <c r="CN8" s="777"/>
      <c r="CO8" s="777"/>
      <c r="CP8" s="777"/>
      <c r="CQ8" s="778"/>
      <c r="CR8" s="776">
        <v>120</v>
      </c>
      <c r="CS8" s="777"/>
      <c r="CT8" s="777"/>
      <c r="CU8" s="777"/>
      <c r="CV8" s="778"/>
      <c r="CW8" s="776" t="s">
        <v>552</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36</v>
      </c>
      <c r="R9" s="784"/>
      <c r="S9" s="784"/>
      <c r="T9" s="784"/>
      <c r="U9" s="784"/>
      <c r="V9" s="784">
        <v>31</v>
      </c>
      <c r="W9" s="784"/>
      <c r="X9" s="784"/>
      <c r="Y9" s="784"/>
      <c r="Z9" s="784"/>
      <c r="AA9" s="784">
        <v>5</v>
      </c>
      <c r="AB9" s="784"/>
      <c r="AC9" s="784"/>
      <c r="AD9" s="784"/>
      <c r="AE9" s="785"/>
      <c r="AF9" s="786">
        <v>5</v>
      </c>
      <c r="AG9" s="787"/>
      <c r="AH9" s="787"/>
      <c r="AI9" s="787"/>
      <c r="AJ9" s="788"/>
      <c r="AK9" s="769" t="s">
        <v>491</v>
      </c>
      <c r="AL9" s="770"/>
      <c r="AM9" s="770"/>
      <c r="AN9" s="770"/>
      <c r="AO9" s="770"/>
      <c r="AP9" s="770" t="s">
        <v>491</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566</v>
      </c>
      <c r="BT9" s="774"/>
      <c r="BU9" s="774"/>
      <c r="BV9" s="774"/>
      <c r="BW9" s="774"/>
      <c r="BX9" s="774"/>
      <c r="BY9" s="774"/>
      <c r="BZ9" s="774"/>
      <c r="CA9" s="774"/>
      <c r="CB9" s="774"/>
      <c r="CC9" s="774"/>
      <c r="CD9" s="774"/>
      <c r="CE9" s="774"/>
      <c r="CF9" s="774"/>
      <c r="CG9" s="775"/>
      <c r="CH9" s="776">
        <v>-2</v>
      </c>
      <c r="CI9" s="777"/>
      <c r="CJ9" s="777"/>
      <c r="CK9" s="777"/>
      <c r="CL9" s="778"/>
      <c r="CM9" s="776">
        <v>126</v>
      </c>
      <c r="CN9" s="777"/>
      <c r="CO9" s="777"/>
      <c r="CP9" s="777"/>
      <c r="CQ9" s="778"/>
      <c r="CR9" s="776">
        <v>52</v>
      </c>
      <c r="CS9" s="777"/>
      <c r="CT9" s="777"/>
      <c r="CU9" s="777"/>
      <c r="CV9" s="778"/>
      <c r="CW9" s="776" t="s">
        <v>552</v>
      </c>
      <c r="CX9" s="777"/>
      <c r="CY9" s="777"/>
      <c r="CZ9" s="777"/>
      <c r="DA9" s="778"/>
      <c r="DB9" s="776" t="s">
        <v>552</v>
      </c>
      <c r="DC9" s="777"/>
      <c r="DD9" s="777"/>
      <c r="DE9" s="777"/>
      <c r="DF9" s="778"/>
      <c r="DG9" s="776" t="s">
        <v>552</v>
      </c>
      <c r="DH9" s="777"/>
      <c r="DI9" s="777"/>
      <c r="DJ9" s="777"/>
      <c r="DK9" s="778"/>
      <c r="DL9" s="776" t="s">
        <v>552</v>
      </c>
      <c r="DM9" s="777"/>
      <c r="DN9" s="777"/>
      <c r="DO9" s="777"/>
      <c r="DP9" s="778"/>
      <c r="DQ9" s="776" t="s">
        <v>552</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567</v>
      </c>
      <c r="BT10" s="774"/>
      <c r="BU10" s="774"/>
      <c r="BV10" s="774"/>
      <c r="BW10" s="774"/>
      <c r="BX10" s="774"/>
      <c r="BY10" s="774"/>
      <c r="BZ10" s="774"/>
      <c r="CA10" s="774"/>
      <c r="CB10" s="774"/>
      <c r="CC10" s="774"/>
      <c r="CD10" s="774"/>
      <c r="CE10" s="774"/>
      <c r="CF10" s="774"/>
      <c r="CG10" s="775"/>
      <c r="CH10" s="776">
        <v>1</v>
      </c>
      <c r="CI10" s="777"/>
      <c r="CJ10" s="777"/>
      <c r="CK10" s="777"/>
      <c r="CL10" s="778"/>
      <c r="CM10" s="776">
        <v>36</v>
      </c>
      <c r="CN10" s="777"/>
      <c r="CO10" s="777"/>
      <c r="CP10" s="777"/>
      <c r="CQ10" s="778"/>
      <c r="CR10" s="776">
        <v>15</v>
      </c>
      <c r="CS10" s="777"/>
      <c r="CT10" s="777"/>
      <c r="CU10" s="777"/>
      <c r="CV10" s="778"/>
      <c r="CW10" s="776" t="s">
        <v>552</v>
      </c>
      <c r="CX10" s="777"/>
      <c r="CY10" s="777"/>
      <c r="CZ10" s="777"/>
      <c r="DA10" s="778"/>
      <c r="DB10" s="776" t="s">
        <v>552</v>
      </c>
      <c r="DC10" s="777"/>
      <c r="DD10" s="777"/>
      <c r="DE10" s="777"/>
      <c r="DF10" s="778"/>
      <c r="DG10" s="776" t="s">
        <v>552</v>
      </c>
      <c r="DH10" s="777"/>
      <c r="DI10" s="777"/>
      <c r="DJ10" s="777"/>
      <c r="DK10" s="778"/>
      <c r="DL10" s="776" t="s">
        <v>552</v>
      </c>
      <c r="DM10" s="777"/>
      <c r="DN10" s="777"/>
      <c r="DO10" s="777"/>
      <c r="DP10" s="778"/>
      <c r="DQ10" s="776" t="s">
        <v>552</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568</v>
      </c>
      <c r="BT11" s="774"/>
      <c r="BU11" s="774"/>
      <c r="BV11" s="774"/>
      <c r="BW11" s="774"/>
      <c r="BX11" s="774"/>
      <c r="BY11" s="774"/>
      <c r="BZ11" s="774"/>
      <c r="CA11" s="774"/>
      <c r="CB11" s="774"/>
      <c r="CC11" s="774"/>
      <c r="CD11" s="774"/>
      <c r="CE11" s="774"/>
      <c r="CF11" s="774"/>
      <c r="CG11" s="775"/>
      <c r="CH11" s="776">
        <v>-15</v>
      </c>
      <c r="CI11" s="777"/>
      <c r="CJ11" s="777"/>
      <c r="CK11" s="777"/>
      <c r="CL11" s="778"/>
      <c r="CM11" s="776">
        <v>1594</v>
      </c>
      <c r="CN11" s="777"/>
      <c r="CO11" s="777"/>
      <c r="CP11" s="777"/>
      <c r="CQ11" s="778"/>
      <c r="CR11" s="776">
        <v>351</v>
      </c>
      <c r="CS11" s="777"/>
      <c r="CT11" s="777"/>
      <c r="CU11" s="777"/>
      <c r="CV11" s="778"/>
      <c r="CW11" s="776" t="s">
        <v>552</v>
      </c>
      <c r="CX11" s="777"/>
      <c r="CY11" s="777"/>
      <c r="CZ11" s="777"/>
      <c r="DA11" s="778"/>
      <c r="DB11" s="776" t="s">
        <v>552</v>
      </c>
      <c r="DC11" s="777"/>
      <c r="DD11" s="777"/>
      <c r="DE11" s="777"/>
      <c r="DF11" s="778"/>
      <c r="DG11" s="776" t="s">
        <v>552</v>
      </c>
      <c r="DH11" s="777"/>
      <c r="DI11" s="777"/>
      <c r="DJ11" s="777"/>
      <c r="DK11" s="778"/>
      <c r="DL11" s="776" t="s">
        <v>552</v>
      </c>
      <c r="DM11" s="777"/>
      <c r="DN11" s="777"/>
      <c r="DO11" s="777"/>
      <c r="DP11" s="778"/>
      <c r="DQ11" s="776" t="s">
        <v>552</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569</v>
      </c>
      <c r="BT12" s="774"/>
      <c r="BU12" s="774"/>
      <c r="BV12" s="774"/>
      <c r="BW12" s="774"/>
      <c r="BX12" s="774"/>
      <c r="BY12" s="774"/>
      <c r="BZ12" s="774"/>
      <c r="CA12" s="774"/>
      <c r="CB12" s="774"/>
      <c r="CC12" s="774"/>
      <c r="CD12" s="774"/>
      <c r="CE12" s="774"/>
      <c r="CF12" s="774"/>
      <c r="CG12" s="775"/>
      <c r="CH12" s="776">
        <v>13</v>
      </c>
      <c r="CI12" s="777"/>
      <c r="CJ12" s="777"/>
      <c r="CK12" s="777"/>
      <c r="CL12" s="778"/>
      <c r="CM12" s="776">
        <v>1464</v>
      </c>
      <c r="CN12" s="777"/>
      <c r="CO12" s="777"/>
      <c r="CP12" s="777"/>
      <c r="CQ12" s="778"/>
      <c r="CR12" s="776">
        <v>520</v>
      </c>
      <c r="CS12" s="777"/>
      <c r="CT12" s="777"/>
      <c r="CU12" s="777"/>
      <c r="CV12" s="778"/>
      <c r="CW12" s="776" t="s">
        <v>552</v>
      </c>
      <c r="CX12" s="777"/>
      <c r="CY12" s="777"/>
      <c r="CZ12" s="777"/>
      <c r="DA12" s="778"/>
      <c r="DB12" s="776" t="s">
        <v>552</v>
      </c>
      <c r="DC12" s="777"/>
      <c r="DD12" s="777"/>
      <c r="DE12" s="777"/>
      <c r="DF12" s="778"/>
      <c r="DG12" s="776" t="s">
        <v>552</v>
      </c>
      <c r="DH12" s="777"/>
      <c r="DI12" s="777"/>
      <c r="DJ12" s="777"/>
      <c r="DK12" s="778"/>
      <c r="DL12" s="776" t="s">
        <v>552</v>
      </c>
      <c r="DM12" s="777"/>
      <c r="DN12" s="777"/>
      <c r="DO12" s="777"/>
      <c r="DP12" s="778"/>
      <c r="DQ12" s="776" t="s">
        <v>552</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570</v>
      </c>
      <c r="BT13" s="774"/>
      <c r="BU13" s="774"/>
      <c r="BV13" s="774"/>
      <c r="BW13" s="774"/>
      <c r="BX13" s="774"/>
      <c r="BY13" s="774"/>
      <c r="BZ13" s="774"/>
      <c r="CA13" s="774"/>
      <c r="CB13" s="774"/>
      <c r="CC13" s="774"/>
      <c r="CD13" s="774"/>
      <c r="CE13" s="774"/>
      <c r="CF13" s="774"/>
      <c r="CG13" s="775"/>
      <c r="CH13" s="776">
        <v>33</v>
      </c>
      <c r="CI13" s="777"/>
      <c r="CJ13" s="777"/>
      <c r="CK13" s="777"/>
      <c r="CL13" s="778"/>
      <c r="CM13" s="776">
        <v>1967</v>
      </c>
      <c r="CN13" s="777"/>
      <c r="CO13" s="777"/>
      <c r="CP13" s="777"/>
      <c r="CQ13" s="778"/>
      <c r="CR13" s="776">
        <v>10</v>
      </c>
      <c r="CS13" s="777"/>
      <c r="CT13" s="777"/>
      <c r="CU13" s="777"/>
      <c r="CV13" s="778"/>
      <c r="CW13" s="776" t="s">
        <v>552</v>
      </c>
      <c r="CX13" s="777"/>
      <c r="CY13" s="777"/>
      <c r="CZ13" s="777"/>
      <c r="DA13" s="778"/>
      <c r="DB13" s="776" t="s">
        <v>552</v>
      </c>
      <c r="DC13" s="777"/>
      <c r="DD13" s="777"/>
      <c r="DE13" s="777"/>
      <c r="DF13" s="778"/>
      <c r="DG13" s="776">
        <v>370</v>
      </c>
      <c r="DH13" s="777"/>
      <c r="DI13" s="777"/>
      <c r="DJ13" s="777"/>
      <c r="DK13" s="778"/>
      <c r="DL13" s="776" t="s">
        <v>552</v>
      </c>
      <c r="DM13" s="777"/>
      <c r="DN13" s="777"/>
      <c r="DO13" s="777"/>
      <c r="DP13" s="778"/>
      <c r="DQ13" s="776" t="s">
        <v>552</v>
      </c>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571</v>
      </c>
      <c r="BT14" s="774"/>
      <c r="BU14" s="774"/>
      <c r="BV14" s="774"/>
      <c r="BW14" s="774"/>
      <c r="BX14" s="774"/>
      <c r="BY14" s="774"/>
      <c r="BZ14" s="774"/>
      <c r="CA14" s="774"/>
      <c r="CB14" s="774"/>
      <c r="CC14" s="774"/>
      <c r="CD14" s="774"/>
      <c r="CE14" s="774"/>
      <c r="CF14" s="774"/>
      <c r="CG14" s="775"/>
      <c r="CH14" s="776">
        <v>1</v>
      </c>
      <c r="CI14" s="777"/>
      <c r="CJ14" s="777"/>
      <c r="CK14" s="777"/>
      <c r="CL14" s="778"/>
      <c r="CM14" s="776">
        <v>59</v>
      </c>
      <c r="CN14" s="777"/>
      <c r="CO14" s="777"/>
      <c r="CP14" s="777"/>
      <c r="CQ14" s="778"/>
      <c r="CR14" s="776">
        <v>20</v>
      </c>
      <c r="CS14" s="777"/>
      <c r="CT14" s="777"/>
      <c r="CU14" s="777"/>
      <c r="CV14" s="778"/>
      <c r="CW14" s="776" t="s">
        <v>552</v>
      </c>
      <c r="CX14" s="777"/>
      <c r="CY14" s="777"/>
      <c r="CZ14" s="777"/>
      <c r="DA14" s="778"/>
      <c r="DB14" s="776" t="s">
        <v>552</v>
      </c>
      <c r="DC14" s="777"/>
      <c r="DD14" s="777"/>
      <c r="DE14" s="777"/>
      <c r="DF14" s="778"/>
      <c r="DG14" s="776" t="s">
        <v>552</v>
      </c>
      <c r="DH14" s="777"/>
      <c r="DI14" s="777"/>
      <c r="DJ14" s="777"/>
      <c r="DK14" s="778"/>
      <c r="DL14" s="776" t="s">
        <v>552</v>
      </c>
      <c r="DM14" s="777"/>
      <c r="DN14" s="777"/>
      <c r="DO14" s="777"/>
      <c r="DP14" s="778"/>
      <c r="DQ14" s="776" t="s">
        <v>552</v>
      </c>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572</v>
      </c>
      <c r="BT15" s="774"/>
      <c r="BU15" s="774"/>
      <c r="BV15" s="774"/>
      <c r="BW15" s="774"/>
      <c r="BX15" s="774"/>
      <c r="BY15" s="774"/>
      <c r="BZ15" s="774"/>
      <c r="CA15" s="774"/>
      <c r="CB15" s="774"/>
      <c r="CC15" s="774"/>
      <c r="CD15" s="774"/>
      <c r="CE15" s="774"/>
      <c r="CF15" s="774"/>
      <c r="CG15" s="775"/>
      <c r="CH15" s="776">
        <v>-2</v>
      </c>
      <c r="CI15" s="777"/>
      <c r="CJ15" s="777"/>
      <c r="CK15" s="777"/>
      <c r="CL15" s="778"/>
      <c r="CM15" s="776">
        <v>-27</v>
      </c>
      <c r="CN15" s="777"/>
      <c r="CO15" s="777"/>
      <c r="CP15" s="777"/>
      <c r="CQ15" s="778"/>
      <c r="CR15" s="776">
        <v>0</v>
      </c>
      <c r="CS15" s="777"/>
      <c r="CT15" s="777"/>
      <c r="CU15" s="777"/>
      <c r="CV15" s="778"/>
      <c r="CW15" s="776" t="s">
        <v>552</v>
      </c>
      <c r="CX15" s="777"/>
      <c r="CY15" s="777"/>
      <c r="CZ15" s="777"/>
      <c r="DA15" s="778"/>
      <c r="DB15" s="776" t="s">
        <v>552</v>
      </c>
      <c r="DC15" s="777"/>
      <c r="DD15" s="777"/>
      <c r="DE15" s="777"/>
      <c r="DF15" s="778"/>
      <c r="DG15" s="776" t="s">
        <v>552</v>
      </c>
      <c r="DH15" s="777"/>
      <c r="DI15" s="777"/>
      <c r="DJ15" s="777"/>
      <c r="DK15" s="778"/>
      <c r="DL15" s="776" t="s">
        <v>552</v>
      </c>
      <c r="DM15" s="777"/>
      <c r="DN15" s="777"/>
      <c r="DO15" s="777"/>
      <c r="DP15" s="778"/>
      <c r="DQ15" s="776" t="s">
        <v>552</v>
      </c>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123599</v>
      </c>
      <c r="R23" s="793"/>
      <c r="S23" s="793"/>
      <c r="T23" s="793"/>
      <c r="U23" s="793"/>
      <c r="V23" s="793">
        <v>123129</v>
      </c>
      <c r="W23" s="793"/>
      <c r="X23" s="793"/>
      <c r="Y23" s="793"/>
      <c r="Z23" s="793"/>
      <c r="AA23" s="793">
        <v>470</v>
      </c>
      <c r="AB23" s="793"/>
      <c r="AC23" s="793"/>
      <c r="AD23" s="793"/>
      <c r="AE23" s="794"/>
      <c r="AF23" s="795">
        <v>178</v>
      </c>
      <c r="AG23" s="793"/>
      <c r="AH23" s="793"/>
      <c r="AI23" s="793"/>
      <c r="AJ23" s="796"/>
      <c r="AK23" s="797"/>
      <c r="AL23" s="798"/>
      <c r="AM23" s="798"/>
      <c r="AN23" s="798"/>
      <c r="AO23" s="798"/>
      <c r="AP23" s="793">
        <v>87273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25465</v>
      </c>
      <c r="R28" s="823"/>
      <c r="S28" s="823"/>
      <c r="T28" s="823"/>
      <c r="U28" s="823"/>
      <c r="V28" s="823">
        <v>25434</v>
      </c>
      <c r="W28" s="823"/>
      <c r="X28" s="823"/>
      <c r="Y28" s="823"/>
      <c r="Z28" s="823"/>
      <c r="AA28" s="823">
        <v>32</v>
      </c>
      <c r="AB28" s="823"/>
      <c r="AC28" s="823"/>
      <c r="AD28" s="823"/>
      <c r="AE28" s="824"/>
      <c r="AF28" s="825">
        <v>32</v>
      </c>
      <c r="AG28" s="823"/>
      <c r="AH28" s="823"/>
      <c r="AI28" s="823"/>
      <c r="AJ28" s="826"/>
      <c r="AK28" s="827">
        <v>2174</v>
      </c>
      <c r="AL28" s="828"/>
      <c r="AM28" s="828"/>
      <c r="AN28" s="828"/>
      <c r="AO28" s="828"/>
      <c r="AP28" s="828">
        <v>5</v>
      </c>
      <c r="AQ28" s="828"/>
      <c r="AR28" s="828"/>
      <c r="AS28" s="828"/>
      <c r="AT28" s="828"/>
      <c r="AU28" s="828" t="s">
        <v>552</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31265</v>
      </c>
      <c r="R29" s="784"/>
      <c r="S29" s="784"/>
      <c r="T29" s="784"/>
      <c r="U29" s="784"/>
      <c r="V29" s="784">
        <v>31127</v>
      </c>
      <c r="W29" s="784"/>
      <c r="X29" s="784"/>
      <c r="Y29" s="784"/>
      <c r="Z29" s="784"/>
      <c r="AA29" s="784">
        <v>138</v>
      </c>
      <c r="AB29" s="784"/>
      <c r="AC29" s="784"/>
      <c r="AD29" s="784"/>
      <c r="AE29" s="785"/>
      <c r="AF29" s="786">
        <v>138</v>
      </c>
      <c r="AG29" s="787"/>
      <c r="AH29" s="787"/>
      <c r="AI29" s="787"/>
      <c r="AJ29" s="788"/>
      <c r="AK29" s="834">
        <v>4691</v>
      </c>
      <c r="AL29" s="830"/>
      <c r="AM29" s="830"/>
      <c r="AN29" s="830"/>
      <c r="AO29" s="830"/>
      <c r="AP29" s="830" t="s">
        <v>552</v>
      </c>
      <c r="AQ29" s="830"/>
      <c r="AR29" s="830"/>
      <c r="AS29" s="830"/>
      <c r="AT29" s="830"/>
      <c r="AU29" s="830" t="s">
        <v>552</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8332</v>
      </c>
      <c r="R30" s="784"/>
      <c r="S30" s="784"/>
      <c r="T30" s="784"/>
      <c r="U30" s="784"/>
      <c r="V30" s="784">
        <v>8289</v>
      </c>
      <c r="W30" s="784"/>
      <c r="X30" s="784"/>
      <c r="Y30" s="784"/>
      <c r="Z30" s="784"/>
      <c r="AA30" s="784">
        <v>43</v>
      </c>
      <c r="AB30" s="784"/>
      <c r="AC30" s="784"/>
      <c r="AD30" s="784"/>
      <c r="AE30" s="785"/>
      <c r="AF30" s="786">
        <v>43</v>
      </c>
      <c r="AG30" s="787"/>
      <c r="AH30" s="787"/>
      <c r="AI30" s="787"/>
      <c r="AJ30" s="788"/>
      <c r="AK30" s="834">
        <v>4104</v>
      </c>
      <c r="AL30" s="830"/>
      <c r="AM30" s="830"/>
      <c r="AN30" s="830"/>
      <c r="AO30" s="830"/>
      <c r="AP30" s="830" t="s">
        <v>552</v>
      </c>
      <c r="AQ30" s="830"/>
      <c r="AR30" s="830"/>
      <c r="AS30" s="830"/>
      <c r="AT30" s="830"/>
      <c r="AU30" s="830" t="s">
        <v>552</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8036</v>
      </c>
      <c r="R31" s="784"/>
      <c r="S31" s="784"/>
      <c r="T31" s="784"/>
      <c r="U31" s="784"/>
      <c r="V31" s="784">
        <v>7227</v>
      </c>
      <c r="W31" s="784"/>
      <c r="X31" s="784"/>
      <c r="Y31" s="784"/>
      <c r="Z31" s="784"/>
      <c r="AA31" s="784">
        <v>809</v>
      </c>
      <c r="AB31" s="784"/>
      <c r="AC31" s="784"/>
      <c r="AD31" s="784"/>
      <c r="AE31" s="785"/>
      <c r="AF31" s="786">
        <v>3806</v>
      </c>
      <c r="AG31" s="787"/>
      <c r="AH31" s="787"/>
      <c r="AI31" s="787"/>
      <c r="AJ31" s="788"/>
      <c r="AK31" s="834">
        <v>292</v>
      </c>
      <c r="AL31" s="830"/>
      <c r="AM31" s="830"/>
      <c r="AN31" s="830"/>
      <c r="AO31" s="830"/>
      <c r="AP31" s="830">
        <v>16144</v>
      </c>
      <c r="AQ31" s="830"/>
      <c r="AR31" s="830"/>
      <c r="AS31" s="830"/>
      <c r="AT31" s="830"/>
      <c r="AU31" s="830">
        <v>3116</v>
      </c>
      <c r="AV31" s="830"/>
      <c r="AW31" s="830"/>
      <c r="AX31" s="830"/>
      <c r="AY31" s="830"/>
      <c r="AZ31" s="831"/>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23</v>
      </c>
      <c r="R32" s="784"/>
      <c r="S32" s="784"/>
      <c r="T32" s="784"/>
      <c r="U32" s="784"/>
      <c r="V32" s="784">
        <v>17</v>
      </c>
      <c r="W32" s="784"/>
      <c r="X32" s="784"/>
      <c r="Y32" s="784"/>
      <c r="Z32" s="784"/>
      <c r="AA32" s="784">
        <v>6</v>
      </c>
      <c r="AB32" s="784"/>
      <c r="AC32" s="784"/>
      <c r="AD32" s="784"/>
      <c r="AE32" s="785"/>
      <c r="AF32" s="786">
        <v>201</v>
      </c>
      <c r="AG32" s="787"/>
      <c r="AH32" s="787"/>
      <c r="AI32" s="787"/>
      <c r="AJ32" s="788"/>
      <c r="AK32" s="834" t="s">
        <v>552</v>
      </c>
      <c r="AL32" s="830"/>
      <c r="AM32" s="830"/>
      <c r="AN32" s="830"/>
      <c r="AO32" s="830"/>
      <c r="AP32" s="830" t="s">
        <v>552</v>
      </c>
      <c r="AQ32" s="830"/>
      <c r="AR32" s="830"/>
      <c r="AS32" s="830"/>
      <c r="AT32" s="830"/>
      <c r="AU32" s="830" t="s">
        <v>552</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12538</v>
      </c>
      <c r="R33" s="784"/>
      <c r="S33" s="784"/>
      <c r="T33" s="784"/>
      <c r="U33" s="784"/>
      <c r="V33" s="784">
        <v>11355</v>
      </c>
      <c r="W33" s="784"/>
      <c r="X33" s="784"/>
      <c r="Y33" s="784"/>
      <c r="Z33" s="784"/>
      <c r="AA33" s="784">
        <v>1183</v>
      </c>
      <c r="AB33" s="784"/>
      <c r="AC33" s="784"/>
      <c r="AD33" s="784"/>
      <c r="AE33" s="785"/>
      <c r="AF33" s="786">
        <v>1411</v>
      </c>
      <c r="AG33" s="787"/>
      <c r="AH33" s="787"/>
      <c r="AI33" s="787"/>
      <c r="AJ33" s="788"/>
      <c r="AK33" s="834">
        <v>6285</v>
      </c>
      <c r="AL33" s="830"/>
      <c r="AM33" s="830"/>
      <c r="AN33" s="830"/>
      <c r="AO33" s="830"/>
      <c r="AP33" s="830">
        <v>62144</v>
      </c>
      <c r="AQ33" s="830"/>
      <c r="AR33" s="830"/>
      <c r="AS33" s="830"/>
      <c r="AT33" s="830"/>
      <c r="AU33" s="830">
        <v>55060</v>
      </c>
      <c r="AV33" s="830"/>
      <c r="AW33" s="830"/>
      <c r="AX33" s="830"/>
      <c r="AY33" s="830"/>
      <c r="AZ33" s="831"/>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397</v>
      </c>
      <c r="C34" s="781"/>
      <c r="D34" s="781"/>
      <c r="E34" s="781"/>
      <c r="F34" s="781"/>
      <c r="G34" s="781"/>
      <c r="H34" s="781"/>
      <c r="I34" s="781"/>
      <c r="J34" s="781"/>
      <c r="K34" s="781"/>
      <c r="L34" s="781"/>
      <c r="M34" s="781"/>
      <c r="N34" s="781"/>
      <c r="O34" s="781"/>
      <c r="P34" s="782"/>
      <c r="Q34" s="783">
        <v>223</v>
      </c>
      <c r="R34" s="784"/>
      <c r="S34" s="784"/>
      <c r="T34" s="784"/>
      <c r="U34" s="784"/>
      <c r="V34" s="784">
        <v>170</v>
      </c>
      <c r="W34" s="784"/>
      <c r="X34" s="784"/>
      <c r="Y34" s="784"/>
      <c r="Z34" s="784"/>
      <c r="AA34" s="784">
        <v>53</v>
      </c>
      <c r="AB34" s="784"/>
      <c r="AC34" s="784"/>
      <c r="AD34" s="784"/>
      <c r="AE34" s="785"/>
      <c r="AF34" s="786">
        <v>201</v>
      </c>
      <c r="AG34" s="787"/>
      <c r="AH34" s="787"/>
      <c r="AI34" s="787"/>
      <c r="AJ34" s="788"/>
      <c r="AK34" s="834" t="s">
        <v>552</v>
      </c>
      <c r="AL34" s="830"/>
      <c r="AM34" s="830"/>
      <c r="AN34" s="830"/>
      <c r="AO34" s="830"/>
      <c r="AP34" s="830" t="s">
        <v>552</v>
      </c>
      <c r="AQ34" s="830"/>
      <c r="AR34" s="830"/>
      <c r="AS34" s="830"/>
      <c r="AT34" s="830"/>
      <c r="AU34" s="830" t="s">
        <v>552</v>
      </c>
      <c r="AV34" s="830"/>
      <c r="AW34" s="830"/>
      <c r="AX34" s="830"/>
      <c r="AY34" s="830"/>
      <c r="AZ34" s="831"/>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398</v>
      </c>
      <c r="C35" s="781"/>
      <c r="D35" s="781"/>
      <c r="E35" s="781"/>
      <c r="F35" s="781"/>
      <c r="G35" s="781"/>
      <c r="H35" s="781"/>
      <c r="I35" s="781"/>
      <c r="J35" s="781"/>
      <c r="K35" s="781"/>
      <c r="L35" s="781"/>
      <c r="M35" s="781"/>
      <c r="N35" s="781"/>
      <c r="O35" s="781"/>
      <c r="P35" s="782"/>
      <c r="Q35" s="783">
        <v>68666</v>
      </c>
      <c r="R35" s="784"/>
      <c r="S35" s="784"/>
      <c r="T35" s="784"/>
      <c r="U35" s="784"/>
      <c r="V35" s="784">
        <v>64468</v>
      </c>
      <c r="W35" s="784"/>
      <c r="X35" s="784"/>
      <c r="Y35" s="784"/>
      <c r="Z35" s="784"/>
      <c r="AA35" s="784">
        <v>4198</v>
      </c>
      <c r="AB35" s="784"/>
      <c r="AC35" s="784"/>
      <c r="AD35" s="784"/>
      <c r="AE35" s="785"/>
      <c r="AF35" s="786">
        <v>18426</v>
      </c>
      <c r="AG35" s="787"/>
      <c r="AH35" s="787"/>
      <c r="AI35" s="787"/>
      <c r="AJ35" s="788"/>
      <c r="AK35" s="834" t="s">
        <v>552</v>
      </c>
      <c r="AL35" s="830"/>
      <c r="AM35" s="830"/>
      <c r="AN35" s="830"/>
      <c r="AO35" s="830"/>
      <c r="AP35" s="830" t="s">
        <v>552</v>
      </c>
      <c r="AQ35" s="830"/>
      <c r="AR35" s="830"/>
      <c r="AS35" s="830"/>
      <c r="AT35" s="830"/>
      <c r="AU35" s="830" t="s">
        <v>552</v>
      </c>
      <c r="AV35" s="830"/>
      <c r="AW35" s="830"/>
      <c r="AX35" s="830"/>
      <c r="AY35" s="830"/>
      <c r="AZ35" s="831"/>
      <c r="BA35" s="831"/>
      <c r="BB35" s="831"/>
      <c r="BC35" s="831"/>
      <c r="BD35" s="831"/>
      <c r="BE35" s="832" t="s">
        <v>394</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24257</v>
      </c>
      <c r="AG63" s="844"/>
      <c r="AH63" s="844"/>
      <c r="AI63" s="844"/>
      <c r="AJ63" s="845"/>
      <c r="AK63" s="846"/>
      <c r="AL63" s="841"/>
      <c r="AM63" s="841"/>
      <c r="AN63" s="841"/>
      <c r="AO63" s="841"/>
      <c r="AP63" s="844">
        <v>78293</v>
      </c>
      <c r="AQ63" s="844"/>
      <c r="AR63" s="844"/>
      <c r="AS63" s="844"/>
      <c r="AT63" s="844"/>
      <c r="AU63" s="844">
        <v>58176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313</v>
      </c>
      <c r="R68" s="866"/>
      <c r="S68" s="866"/>
      <c r="T68" s="866"/>
      <c r="U68" s="866"/>
      <c r="V68" s="866">
        <v>303</v>
      </c>
      <c r="W68" s="866"/>
      <c r="X68" s="866"/>
      <c r="Y68" s="866"/>
      <c r="Z68" s="866"/>
      <c r="AA68" s="866">
        <v>10</v>
      </c>
      <c r="AB68" s="866"/>
      <c r="AC68" s="866"/>
      <c r="AD68" s="866"/>
      <c r="AE68" s="866"/>
      <c r="AF68" s="866">
        <v>10</v>
      </c>
      <c r="AG68" s="866"/>
      <c r="AH68" s="866"/>
      <c r="AI68" s="866"/>
      <c r="AJ68" s="866"/>
      <c r="AK68" s="866">
        <v>82</v>
      </c>
      <c r="AL68" s="866"/>
      <c r="AM68" s="866"/>
      <c r="AN68" s="866"/>
      <c r="AO68" s="866"/>
      <c r="AP68" s="866" t="s">
        <v>552</v>
      </c>
      <c r="AQ68" s="866"/>
      <c r="AR68" s="866"/>
      <c r="AS68" s="866"/>
      <c r="AT68" s="866"/>
      <c r="AU68" s="866" t="s">
        <v>552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6749</v>
      </c>
      <c r="R69" s="830"/>
      <c r="S69" s="830"/>
      <c r="T69" s="830"/>
      <c r="U69" s="830"/>
      <c r="V69" s="830">
        <v>5729</v>
      </c>
      <c r="W69" s="830"/>
      <c r="X69" s="830"/>
      <c r="Y69" s="830"/>
      <c r="Z69" s="830"/>
      <c r="AA69" s="830">
        <v>1019</v>
      </c>
      <c r="AB69" s="830"/>
      <c r="AC69" s="830"/>
      <c r="AD69" s="830"/>
      <c r="AE69" s="830"/>
      <c r="AF69" s="830">
        <v>1019</v>
      </c>
      <c r="AG69" s="830"/>
      <c r="AH69" s="830"/>
      <c r="AI69" s="830"/>
      <c r="AJ69" s="830"/>
      <c r="AK69" s="830">
        <v>17</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555</v>
      </c>
      <c r="C70" s="874"/>
      <c r="D70" s="874"/>
      <c r="E70" s="874"/>
      <c r="F70" s="874"/>
      <c r="G70" s="874"/>
      <c r="H70" s="874"/>
      <c r="I70" s="874"/>
      <c r="J70" s="874"/>
      <c r="K70" s="874"/>
      <c r="L70" s="874"/>
      <c r="M70" s="874"/>
      <c r="N70" s="874"/>
      <c r="O70" s="874"/>
      <c r="P70" s="875"/>
      <c r="Q70" s="876">
        <v>134</v>
      </c>
      <c r="R70" s="830"/>
      <c r="S70" s="830"/>
      <c r="T70" s="830"/>
      <c r="U70" s="830"/>
      <c r="V70" s="830">
        <v>120</v>
      </c>
      <c r="W70" s="830"/>
      <c r="X70" s="830"/>
      <c r="Y70" s="830"/>
      <c r="Z70" s="830"/>
      <c r="AA70" s="830">
        <v>14</v>
      </c>
      <c r="AB70" s="830"/>
      <c r="AC70" s="830"/>
      <c r="AD70" s="830"/>
      <c r="AE70" s="830"/>
      <c r="AF70" s="830">
        <v>14</v>
      </c>
      <c r="AG70" s="830"/>
      <c r="AH70" s="830"/>
      <c r="AI70" s="830"/>
      <c r="AJ70" s="830"/>
      <c r="AK70" s="830" t="s">
        <v>552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556</v>
      </c>
      <c r="C71" s="874"/>
      <c r="D71" s="874"/>
      <c r="E71" s="874"/>
      <c r="F71" s="874"/>
      <c r="G71" s="874"/>
      <c r="H71" s="874"/>
      <c r="I71" s="874"/>
      <c r="J71" s="874"/>
      <c r="K71" s="874"/>
      <c r="L71" s="874"/>
      <c r="M71" s="874"/>
      <c r="N71" s="874"/>
      <c r="O71" s="874"/>
      <c r="P71" s="875"/>
      <c r="Q71" s="876">
        <v>64</v>
      </c>
      <c r="R71" s="830"/>
      <c r="S71" s="830"/>
      <c r="T71" s="830"/>
      <c r="U71" s="830"/>
      <c r="V71" s="830">
        <v>62</v>
      </c>
      <c r="W71" s="830"/>
      <c r="X71" s="830"/>
      <c r="Y71" s="830"/>
      <c r="Z71" s="830"/>
      <c r="AA71" s="830">
        <v>2</v>
      </c>
      <c r="AB71" s="830"/>
      <c r="AC71" s="830"/>
      <c r="AD71" s="830"/>
      <c r="AE71" s="830"/>
      <c r="AF71" s="830">
        <v>2</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557</v>
      </c>
      <c r="C72" s="874"/>
      <c r="D72" s="874"/>
      <c r="E72" s="874"/>
      <c r="F72" s="874"/>
      <c r="G72" s="874"/>
      <c r="H72" s="874"/>
      <c r="I72" s="874"/>
      <c r="J72" s="874"/>
      <c r="K72" s="874"/>
      <c r="L72" s="874"/>
      <c r="M72" s="874"/>
      <c r="N72" s="874"/>
      <c r="O72" s="874"/>
      <c r="P72" s="875"/>
      <c r="Q72" s="876">
        <v>7</v>
      </c>
      <c r="R72" s="830"/>
      <c r="S72" s="830"/>
      <c r="T72" s="830"/>
      <c r="U72" s="830"/>
      <c r="V72" s="830">
        <v>5</v>
      </c>
      <c r="W72" s="830"/>
      <c r="X72" s="830"/>
      <c r="Y72" s="830"/>
      <c r="Z72" s="830"/>
      <c r="AA72" s="830">
        <v>2</v>
      </c>
      <c r="AB72" s="830"/>
      <c r="AC72" s="830"/>
      <c r="AD72" s="830"/>
      <c r="AE72" s="830"/>
      <c r="AF72" s="830">
        <v>2</v>
      </c>
      <c r="AG72" s="830"/>
      <c r="AH72" s="830"/>
      <c r="AI72" s="830"/>
      <c r="AJ72" s="830"/>
      <c r="AK72" s="830" t="s">
        <v>552</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558</v>
      </c>
      <c r="C73" s="874"/>
      <c r="D73" s="874"/>
      <c r="E73" s="874"/>
      <c r="F73" s="874"/>
      <c r="G73" s="874"/>
      <c r="H73" s="874"/>
      <c r="I73" s="874"/>
      <c r="J73" s="874"/>
      <c r="K73" s="874"/>
      <c r="L73" s="874"/>
      <c r="M73" s="874"/>
      <c r="N73" s="874"/>
      <c r="O73" s="874"/>
      <c r="P73" s="875"/>
      <c r="Q73" s="876">
        <v>5</v>
      </c>
      <c r="R73" s="830"/>
      <c r="S73" s="830"/>
      <c r="T73" s="830"/>
      <c r="U73" s="830"/>
      <c r="V73" s="830">
        <v>2</v>
      </c>
      <c r="W73" s="830"/>
      <c r="X73" s="830"/>
      <c r="Y73" s="830"/>
      <c r="Z73" s="830"/>
      <c r="AA73" s="830">
        <v>2</v>
      </c>
      <c r="AB73" s="830"/>
      <c r="AC73" s="830"/>
      <c r="AD73" s="830"/>
      <c r="AE73" s="830"/>
      <c r="AF73" s="830">
        <v>2</v>
      </c>
      <c r="AG73" s="830"/>
      <c r="AH73" s="830"/>
      <c r="AI73" s="830"/>
      <c r="AJ73" s="830"/>
      <c r="AK73" s="830" t="s">
        <v>552</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559</v>
      </c>
      <c r="C74" s="874"/>
      <c r="D74" s="874"/>
      <c r="E74" s="874"/>
      <c r="F74" s="874"/>
      <c r="G74" s="874"/>
      <c r="H74" s="874"/>
      <c r="I74" s="874"/>
      <c r="J74" s="874"/>
      <c r="K74" s="874"/>
      <c r="L74" s="874"/>
      <c r="M74" s="874"/>
      <c r="N74" s="874"/>
      <c r="O74" s="874"/>
      <c r="P74" s="875"/>
      <c r="Q74" s="876">
        <v>223</v>
      </c>
      <c r="R74" s="830"/>
      <c r="S74" s="830"/>
      <c r="T74" s="830"/>
      <c r="U74" s="830"/>
      <c r="V74" s="830">
        <v>213</v>
      </c>
      <c r="W74" s="830"/>
      <c r="X74" s="830"/>
      <c r="Y74" s="830"/>
      <c r="Z74" s="830"/>
      <c r="AA74" s="830">
        <v>10</v>
      </c>
      <c r="AB74" s="830"/>
      <c r="AC74" s="830"/>
      <c r="AD74" s="830"/>
      <c r="AE74" s="830"/>
      <c r="AF74" s="830">
        <v>10</v>
      </c>
      <c r="AG74" s="830"/>
      <c r="AH74" s="830"/>
      <c r="AI74" s="830"/>
      <c r="AJ74" s="830"/>
      <c r="AK74" s="830" t="s">
        <v>552</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560</v>
      </c>
      <c r="C75" s="874"/>
      <c r="D75" s="874"/>
      <c r="E75" s="874"/>
      <c r="F75" s="874"/>
      <c r="G75" s="874"/>
      <c r="H75" s="874"/>
      <c r="I75" s="874"/>
      <c r="J75" s="874"/>
      <c r="K75" s="874"/>
      <c r="L75" s="874"/>
      <c r="M75" s="874"/>
      <c r="N75" s="874"/>
      <c r="O75" s="874"/>
      <c r="P75" s="875"/>
      <c r="Q75" s="876">
        <v>258</v>
      </c>
      <c r="R75" s="830"/>
      <c r="S75" s="830"/>
      <c r="T75" s="830"/>
      <c r="U75" s="830"/>
      <c r="V75" s="830">
        <v>174</v>
      </c>
      <c r="W75" s="830"/>
      <c r="X75" s="830"/>
      <c r="Y75" s="830"/>
      <c r="Z75" s="830"/>
      <c r="AA75" s="830">
        <v>84</v>
      </c>
      <c r="AB75" s="830"/>
      <c r="AC75" s="830"/>
      <c r="AD75" s="830"/>
      <c r="AE75" s="830"/>
      <c r="AF75" s="830">
        <v>84</v>
      </c>
      <c r="AG75" s="830"/>
      <c r="AH75" s="830"/>
      <c r="AI75" s="830"/>
      <c r="AJ75" s="830"/>
      <c r="AK75" s="830" t="s">
        <v>552</v>
      </c>
      <c r="AL75" s="830"/>
      <c r="AM75" s="830"/>
      <c r="AN75" s="830"/>
      <c r="AO75" s="830"/>
      <c r="AP75" s="830" t="s">
        <v>552</v>
      </c>
      <c r="AQ75" s="830"/>
      <c r="AR75" s="830"/>
      <c r="AS75" s="830"/>
      <c r="AT75" s="830"/>
      <c r="AU75" s="830" t="s">
        <v>552</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561</v>
      </c>
      <c r="C76" s="874"/>
      <c r="D76" s="874"/>
      <c r="E76" s="874"/>
      <c r="F76" s="874"/>
      <c r="G76" s="874"/>
      <c r="H76" s="874"/>
      <c r="I76" s="874"/>
      <c r="J76" s="874"/>
      <c r="K76" s="874"/>
      <c r="L76" s="874"/>
      <c r="M76" s="874"/>
      <c r="N76" s="874"/>
      <c r="O76" s="874"/>
      <c r="P76" s="875"/>
      <c r="Q76" s="876">
        <v>46</v>
      </c>
      <c r="R76" s="830"/>
      <c r="S76" s="830"/>
      <c r="T76" s="830"/>
      <c r="U76" s="830"/>
      <c r="V76" s="830">
        <v>25</v>
      </c>
      <c r="W76" s="830"/>
      <c r="X76" s="830"/>
      <c r="Y76" s="830"/>
      <c r="Z76" s="830"/>
      <c r="AA76" s="830">
        <v>22</v>
      </c>
      <c r="AB76" s="830"/>
      <c r="AC76" s="830"/>
      <c r="AD76" s="830"/>
      <c r="AE76" s="830"/>
      <c r="AF76" s="830">
        <v>22</v>
      </c>
      <c r="AG76" s="830"/>
      <c r="AH76" s="830"/>
      <c r="AI76" s="830"/>
      <c r="AJ76" s="830"/>
      <c r="AK76" s="830" t="s">
        <v>552</v>
      </c>
      <c r="AL76" s="830"/>
      <c r="AM76" s="830"/>
      <c r="AN76" s="830"/>
      <c r="AO76" s="830"/>
      <c r="AP76" s="830" t="s">
        <v>552</v>
      </c>
      <c r="AQ76" s="830"/>
      <c r="AR76" s="830"/>
      <c r="AS76" s="830"/>
      <c r="AT76" s="830"/>
      <c r="AU76" s="830" t="s">
        <v>552</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562</v>
      </c>
      <c r="C77" s="874"/>
      <c r="D77" s="874"/>
      <c r="E77" s="874"/>
      <c r="F77" s="874"/>
      <c r="G77" s="874"/>
      <c r="H77" s="874"/>
      <c r="I77" s="874"/>
      <c r="J77" s="874"/>
      <c r="K77" s="874"/>
      <c r="L77" s="874"/>
      <c r="M77" s="874"/>
      <c r="N77" s="874"/>
      <c r="O77" s="874"/>
      <c r="P77" s="875"/>
      <c r="Q77" s="876">
        <v>247</v>
      </c>
      <c r="R77" s="830"/>
      <c r="S77" s="830"/>
      <c r="T77" s="830"/>
      <c r="U77" s="830"/>
      <c r="V77" s="830">
        <v>243</v>
      </c>
      <c r="W77" s="830"/>
      <c r="X77" s="830"/>
      <c r="Y77" s="830"/>
      <c r="Z77" s="830"/>
      <c r="AA77" s="830">
        <v>4</v>
      </c>
      <c r="AB77" s="830"/>
      <c r="AC77" s="830"/>
      <c r="AD77" s="830"/>
      <c r="AE77" s="830"/>
      <c r="AF77" s="830">
        <v>4</v>
      </c>
      <c r="AG77" s="830"/>
      <c r="AH77" s="830"/>
      <c r="AI77" s="830"/>
      <c r="AJ77" s="830"/>
      <c r="AK77" s="830">
        <v>12</v>
      </c>
      <c r="AL77" s="830"/>
      <c r="AM77" s="830"/>
      <c r="AN77" s="830"/>
      <c r="AO77" s="830"/>
      <c r="AP77" s="830" t="s">
        <v>552</v>
      </c>
      <c r="AQ77" s="830"/>
      <c r="AR77" s="830"/>
      <c r="AS77" s="830"/>
      <c r="AT77" s="830"/>
      <c r="AU77" s="830" t="s">
        <v>552</v>
      </c>
      <c r="AV77" s="830"/>
      <c r="AW77" s="830"/>
      <c r="AX77" s="830"/>
      <c r="AY77" s="830"/>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563</v>
      </c>
      <c r="C78" s="874"/>
      <c r="D78" s="874"/>
      <c r="E78" s="874"/>
      <c r="F78" s="874"/>
      <c r="G78" s="874"/>
      <c r="H78" s="874"/>
      <c r="I78" s="874"/>
      <c r="J78" s="874"/>
      <c r="K78" s="874"/>
      <c r="L78" s="874"/>
      <c r="M78" s="874"/>
      <c r="N78" s="874"/>
      <c r="O78" s="874"/>
      <c r="P78" s="875"/>
      <c r="Q78" s="876">
        <v>261956</v>
      </c>
      <c r="R78" s="830"/>
      <c r="S78" s="830"/>
      <c r="T78" s="830"/>
      <c r="U78" s="830"/>
      <c r="V78" s="830">
        <v>256155</v>
      </c>
      <c r="W78" s="830"/>
      <c r="X78" s="830"/>
      <c r="Y78" s="830"/>
      <c r="Z78" s="830"/>
      <c r="AA78" s="830">
        <v>5801</v>
      </c>
      <c r="AB78" s="830"/>
      <c r="AC78" s="830"/>
      <c r="AD78" s="830"/>
      <c r="AE78" s="830"/>
      <c r="AF78" s="830">
        <v>5801</v>
      </c>
      <c r="AG78" s="830"/>
      <c r="AH78" s="830"/>
      <c r="AI78" s="830"/>
      <c r="AJ78" s="830"/>
      <c r="AK78" s="830" t="s">
        <v>552</v>
      </c>
      <c r="AL78" s="830"/>
      <c r="AM78" s="830"/>
      <c r="AN78" s="830"/>
      <c r="AO78" s="830"/>
      <c r="AP78" s="830" t="s">
        <v>552</v>
      </c>
      <c r="AQ78" s="830"/>
      <c r="AR78" s="830"/>
      <c r="AS78" s="830"/>
      <c r="AT78" s="830"/>
      <c r="AU78" s="830" t="s">
        <v>552</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77"/>
      <c r="W79" s="878"/>
      <c r="X79" s="878"/>
      <c r="Y79" s="878"/>
      <c r="Z79" s="834"/>
      <c r="AA79" s="877"/>
      <c r="AB79" s="878"/>
      <c r="AC79" s="878"/>
      <c r="AD79" s="878"/>
      <c r="AE79" s="834"/>
      <c r="AF79" s="877"/>
      <c r="AG79" s="878"/>
      <c r="AH79" s="878"/>
      <c r="AI79" s="878"/>
      <c r="AJ79" s="834"/>
      <c r="AK79" s="877"/>
      <c r="AL79" s="878"/>
      <c r="AM79" s="878"/>
      <c r="AN79" s="878"/>
      <c r="AO79" s="834"/>
      <c r="AP79" s="877"/>
      <c r="AQ79" s="878"/>
      <c r="AR79" s="878"/>
      <c r="AS79" s="878"/>
      <c r="AT79" s="834"/>
      <c r="AU79" s="877"/>
      <c r="AV79" s="878"/>
      <c r="AW79" s="878"/>
      <c r="AX79" s="878"/>
      <c r="AY79" s="834"/>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77"/>
      <c r="W80" s="878"/>
      <c r="X80" s="878"/>
      <c r="Y80" s="878"/>
      <c r="Z80" s="834"/>
      <c r="AA80" s="877"/>
      <c r="AB80" s="878"/>
      <c r="AC80" s="878"/>
      <c r="AD80" s="878"/>
      <c r="AE80" s="834"/>
      <c r="AF80" s="877"/>
      <c r="AG80" s="878"/>
      <c r="AH80" s="878"/>
      <c r="AI80" s="878"/>
      <c r="AJ80" s="834"/>
      <c r="AK80" s="877"/>
      <c r="AL80" s="878"/>
      <c r="AM80" s="878"/>
      <c r="AN80" s="878"/>
      <c r="AO80" s="834"/>
      <c r="AP80" s="877"/>
      <c r="AQ80" s="878"/>
      <c r="AR80" s="878"/>
      <c r="AS80" s="878"/>
      <c r="AT80" s="834"/>
      <c r="AU80" s="877"/>
      <c r="AV80" s="878"/>
      <c r="AW80" s="878"/>
      <c r="AX80" s="878"/>
      <c r="AY80" s="834"/>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77"/>
      <c r="W81" s="878"/>
      <c r="X81" s="878"/>
      <c r="Y81" s="878"/>
      <c r="Z81" s="834"/>
      <c r="AA81" s="877"/>
      <c r="AB81" s="878"/>
      <c r="AC81" s="878"/>
      <c r="AD81" s="878"/>
      <c r="AE81" s="834"/>
      <c r="AF81" s="877"/>
      <c r="AG81" s="878"/>
      <c r="AH81" s="878"/>
      <c r="AI81" s="878"/>
      <c r="AJ81" s="834"/>
      <c r="AK81" s="877"/>
      <c r="AL81" s="878"/>
      <c r="AM81" s="878"/>
      <c r="AN81" s="878"/>
      <c r="AO81" s="834"/>
      <c r="AP81" s="877"/>
      <c r="AQ81" s="878"/>
      <c r="AR81" s="878"/>
      <c r="AS81" s="878"/>
      <c r="AT81" s="834"/>
      <c r="AU81" s="877"/>
      <c r="AV81" s="878"/>
      <c r="AW81" s="878"/>
      <c r="AX81" s="878"/>
      <c r="AY81" s="834"/>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77"/>
      <c r="W82" s="878"/>
      <c r="X82" s="878"/>
      <c r="Y82" s="878"/>
      <c r="Z82" s="834"/>
      <c r="AA82" s="877"/>
      <c r="AB82" s="878"/>
      <c r="AC82" s="878"/>
      <c r="AD82" s="878"/>
      <c r="AE82" s="834"/>
      <c r="AF82" s="877"/>
      <c r="AG82" s="878"/>
      <c r="AH82" s="878"/>
      <c r="AI82" s="878"/>
      <c r="AJ82" s="834"/>
      <c r="AK82" s="877"/>
      <c r="AL82" s="878"/>
      <c r="AM82" s="878"/>
      <c r="AN82" s="878"/>
      <c r="AO82" s="834"/>
      <c r="AP82" s="877"/>
      <c r="AQ82" s="878"/>
      <c r="AR82" s="878"/>
      <c r="AS82" s="878"/>
      <c r="AT82" s="834"/>
      <c r="AU82" s="877"/>
      <c r="AV82" s="878"/>
      <c r="AW82" s="878"/>
      <c r="AX82" s="878"/>
      <c r="AY82" s="834"/>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77"/>
      <c r="W83" s="878"/>
      <c r="X83" s="878"/>
      <c r="Y83" s="878"/>
      <c r="Z83" s="834"/>
      <c r="AA83" s="877"/>
      <c r="AB83" s="878"/>
      <c r="AC83" s="878"/>
      <c r="AD83" s="878"/>
      <c r="AE83" s="834"/>
      <c r="AF83" s="877"/>
      <c r="AG83" s="878"/>
      <c r="AH83" s="878"/>
      <c r="AI83" s="878"/>
      <c r="AJ83" s="834"/>
      <c r="AK83" s="877"/>
      <c r="AL83" s="878"/>
      <c r="AM83" s="878"/>
      <c r="AN83" s="878"/>
      <c r="AO83" s="834"/>
      <c r="AP83" s="877"/>
      <c r="AQ83" s="878"/>
      <c r="AR83" s="878"/>
      <c r="AS83" s="878"/>
      <c r="AT83" s="834"/>
      <c r="AU83" s="877"/>
      <c r="AV83" s="878"/>
      <c r="AW83" s="878"/>
      <c r="AX83" s="878"/>
      <c r="AY83" s="834"/>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77"/>
      <c r="W84" s="878"/>
      <c r="X84" s="878"/>
      <c r="Y84" s="878"/>
      <c r="Z84" s="834"/>
      <c r="AA84" s="877"/>
      <c r="AB84" s="878"/>
      <c r="AC84" s="878"/>
      <c r="AD84" s="878"/>
      <c r="AE84" s="834"/>
      <c r="AF84" s="877"/>
      <c r="AG84" s="878"/>
      <c r="AH84" s="878"/>
      <c r="AI84" s="878"/>
      <c r="AJ84" s="834"/>
      <c r="AK84" s="877"/>
      <c r="AL84" s="878"/>
      <c r="AM84" s="878"/>
      <c r="AN84" s="878"/>
      <c r="AO84" s="834"/>
      <c r="AP84" s="877"/>
      <c r="AQ84" s="878"/>
      <c r="AR84" s="878"/>
      <c r="AS84" s="878"/>
      <c r="AT84" s="834"/>
      <c r="AU84" s="877"/>
      <c r="AV84" s="878"/>
      <c r="AW84" s="878"/>
      <c r="AX84" s="878"/>
      <c r="AY84" s="834"/>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77"/>
      <c r="W85" s="878"/>
      <c r="X85" s="878"/>
      <c r="Y85" s="878"/>
      <c r="Z85" s="834"/>
      <c r="AA85" s="877"/>
      <c r="AB85" s="878"/>
      <c r="AC85" s="878"/>
      <c r="AD85" s="878"/>
      <c r="AE85" s="834"/>
      <c r="AF85" s="877"/>
      <c r="AG85" s="878"/>
      <c r="AH85" s="878"/>
      <c r="AI85" s="878"/>
      <c r="AJ85" s="834"/>
      <c r="AK85" s="877"/>
      <c r="AL85" s="878"/>
      <c r="AM85" s="878"/>
      <c r="AN85" s="878"/>
      <c r="AO85" s="834"/>
      <c r="AP85" s="877"/>
      <c r="AQ85" s="878"/>
      <c r="AR85" s="878"/>
      <c r="AS85" s="878"/>
      <c r="AT85" s="834"/>
      <c r="AU85" s="877"/>
      <c r="AV85" s="878"/>
      <c r="AW85" s="878"/>
      <c r="AX85" s="878"/>
      <c r="AY85" s="834"/>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77"/>
      <c r="W86" s="878"/>
      <c r="X86" s="878"/>
      <c r="Y86" s="878"/>
      <c r="Z86" s="834"/>
      <c r="AA86" s="877"/>
      <c r="AB86" s="878"/>
      <c r="AC86" s="878"/>
      <c r="AD86" s="878"/>
      <c r="AE86" s="834"/>
      <c r="AF86" s="877"/>
      <c r="AG86" s="878"/>
      <c r="AH86" s="878"/>
      <c r="AI86" s="878"/>
      <c r="AJ86" s="834"/>
      <c r="AK86" s="877"/>
      <c r="AL86" s="878"/>
      <c r="AM86" s="878"/>
      <c r="AN86" s="878"/>
      <c r="AO86" s="834"/>
      <c r="AP86" s="877"/>
      <c r="AQ86" s="878"/>
      <c r="AR86" s="878"/>
      <c r="AS86" s="878"/>
      <c r="AT86" s="834"/>
      <c r="AU86" s="877"/>
      <c r="AV86" s="878"/>
      <c r="AW86" s="878"/>
      <c r="AX86" s="878"/>
      <c r="AY86" s="834"/>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79"/>
      <c r="C87" s="880"/>
      <c r="D87" s="880"/>
      <c r="E87" s="880"/>
      <c r="F87" s="880"/>
      <c r="G87" s="880"/>
      <c r="H87" s="880"/>
      <c r="I87" s="880"/>
      <c r="J87" s="880"/>
      <c r="K87" s="880"/>
      <c r="L87" s="880"/>
      <c r="M87" s="880"/>
      <c r="N87" s="880"/>
      <c r="O87" s="880"/>
      <c r="P87" s="881"/>
      <c r="Q87" s="882"/>
      <c r="R87" s="883"/>
      <c r="S87" s="883"/>
      <c r="T87" s="883"/>
      <c r="U87" s="883"/>
      <c r="V87" s="884"/>
      <c r="W87" s="885"/>
      <c r="X87" s="885"/>
      <c r="Y87" s="885"/>
      <c r="Z87" s="886"/>
      <c r="AA87" s="884"/>
      <c r="AB87" s="885"/>
      <c r="AC87" s="885"/>
      <c r="AD87" s="885"/>
      <c r="AE87" s="886"/>
      <c r="AF87" s="884"/>
      <c r="AG87" s="885"/>
      <c r="AH87" s="885"/>
      <c r="AI87" s="885"/>
      <c r="AJ87" s="886"/>
      <c r="AK87" s="884"/>
      <c r="AL87" s="885"/>
      <c r="AM87" s="885"/>
      <c r="AN87" s="885"/>
      <c r="AO87" s="886"/>
      <c r="AP87" s="884"/>
      <c r="AQ87" s="885"/>
      <c r="AR87" s="885"/>
      <c r="AS87" s="885"/>
      <c r="AT87" s="886"/>
      <c r="AU87" s="884"/>
      <c r="AV87" s="885"/>
      <c r="AW87" s="885"/>
      <c r="AX87" s="885"/>
      <c r="AY87" s="886"/>
      <c r="AZ87" s="887"/>
      <c r="BA87" s="887"/>
      <c r="BB87" s="887"/>
      <c r="BC87" s="887"/>
      <c r="BD87" s="888"/>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404</v>
      </c>
      <c r="C88" s="790"/>
      <c r="D88" s="790"/>
      <c r="E88" s="790"/>
      <c r="F88" s="790"/>
      <c r="G88" s="790"/>
      <c r="H88" s="790"/>
      <c r="I88" s="790"/>
      <c r="J88" s="790"/>
      <c r="K88" s="790"/>
      <c r="L88" s="790"/>
      <c r="M88" s="790"/>
      <c r="N88" s="790"/>
      <c r="O88" s="790"/>
      <c r="P88" s="791"/>
      <c r="Q88" s="840"/>
      <c r="R88" s="841"/>
      <c r="S88" s="841"/>
      <c r="T88" s="841"/>
      <c r="U88" s="841"/>
      <c r="V88" s="842"/>
      <c r="W88" s="891"/>
      <c r="X88" s="891"/>
      <c r="Y88" s="891"/>
      <c r="Z88" s="846"/>
      <c r="AA88" s="842"/>
      <c r="AB88" s="891"/>
      <c r="AC88" s="891"/>
      <c r="AD88" s="891"/>
      <c r="AE88" s="846"/>
      <c r="AF88" s="889">
        <v>6970</v>
      </c>
      <c r="AG88" s="852"/>
      <c r="AH88" s="852"/>
      <c r="AI88" s="852"/>
      <c r="AJ88" s="890"/>
      <c r="AK88" s="842"/>
      <c r="AL88" s="891"/>
      <c r="AM88" s="891"/>
      <c r="AN88" s="891"/>
      <c r="AO88" s="846"/>
      <c r="AP88" s="889"/>
      <c r="AQ88" s="852"/>
      <c r="AR88" s="852"/>
      <c r="AS88" s="852"/>
      <c r="AT88" s="890"/>
      <c r="AU88" s="889"/>
      <c r="AV88" s="852"/>
      <c r="AW88" s="852"/>
      <c r="AX88" s="852"/>
      <c r="AY88" s="890"/>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405</v>
      </c>
      <c r="BS102" s="790"/>
      <c r="BT102" s="790"/>
      <c r="BU102" s="790"/>
      <c r="BV102" s="790"/>
      <c r="BW102" s="790"/>
      <c r="BX102" s="790"/>
      <c r="BY102" s="790"/>
      <c r="BZ102" s="790"/>
      <c r="CA102" s="790"/>
      <c r="CB102" s="790"/>
      <c r="CC102" s="790"/>
      <c r="CD102" s="790"/>
      <c r="CE102" s="790"/>
      <c r="CF102" s="790"/>
      <c r="CG102" s="791"/>
      <c r="CH102" s="892"/>
      <c r="CI102" s="891"/>
      <c r="CJ102" s="891"/>
      <c r="CK102" s="891"/>
      <c r="CL102" s="893"/>
      <c r="CM102" s="892"/>
      <c r="CN102" s="891"/>
      <c r="CO102" s="891"/>
      <c r="CP102" s="891"/>
      <c r="CQ102" s="893"/>
      <c r="CR102" s="894">
        <v>1188</v>
      </c>
      <c r="CS102" s="852"/>
      <c r="CT102" s="852"/>
      <c r="CU102" s="852"/>
      <c r="CV102" s="895"/>
      <c r="CW102" s="894">
        <v>30</v>
      </c>
      <c r="CX102" s="852"/>
      <c r="CY102" s="852"/>
      <c r="CZ102" s="852"/>
      <c r="DA102" s="895"/>
      <c r="DB102" s="894"/>
      <c r="DC102" s="852"/>
      <c r="DD102" s="852"/>
      <c r="DE102" s="852"/>
      <c r="DF102" s="895"/>
      <c r="DG102" s="894"/>
      <c r="DH102" s="852"/>
      <c r="DI102" s="852"/>
      <c r="DJ102" s="852"/>
      <c r="DK102" s="895"/>
      <c r="DL102" s="894"/>
      <c r="DM102" s="852"/>
      <c r="DN102" s="852"/>
      <c r="DO102" s="852"/>
      <c r="DP102" s="895"/>
      <c r="DQ102" s="894"/>
      <c r="DR102" s="852"/>
      <c r="DS102" s="852"/>
      <c r="DT102" s="852"/>
      <c r="DU102" s="895"/>
      <c r="DV102" s="789"/>
      <c r="DW102" s="790"/>
      <c r="DX102" s="790"/>
      <c r="DY102" s="790"/>
      <c r="DZ102" s="918"/>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9" t="s">
        <v>406</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20" t="s">
        <v>407</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21" t="s">
        <v>410</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411</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18" customFormat="1" ht="26.25" customHeight="1" x14ac:dyDescent="0.2">
      <c r="A109" s="916" t="s">
        <v>412</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413</v>
      </c>
      <c r="AB109" s="897"/>
      <c r="AC109" s="897"/>
      <c r="AD109" s="897"/>
      <c r="AE109" s="898"/>
      <c r="AF109" s="896" t="s">
        <v>414</v>
      </c>
      <c r="AG109" s="897"/>
      <c r="AH109" s="897"/>
      <c r="AI109" s="897"/>
      <c r="AJ109" s="898"/>
      <c r="AK109" s="896" t="s">
        <v>294</v>
      </c>
      <c r="AL109" s="897"/>
      <c r="AM109" s="897"/>
      <c r="AN109" s="897"/>
      <c r="AO109" s="898"/>
      <c r="AP109" s="896" t="s">
        <v>415</v>
      </c>
      <c r="AQ109" s="897"/>
      <c r="AR109" s="897"/>
      <c r="AS109" s="897"/>
      <c r="AT109" s="899"/>
      <c r="AU109" s="916" t="s">
        <v>412</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413</v>
      </c>
      <c r="BR109" s="897"/>
      <c r="BS109" s="897"/>
      <c r="BT109" s="897"/>
      <c r="BU109" s="898"/>
      <c r="BV109" s="896" t="s">
        <v>414</v>
      </c>
      <c r="BW109" s="897"/>
      <c r="BX109" s="897"/>
      <c r="BY109" s="897"/>
      <c r="BZ109" s="898"/>
      <c r="CA109" s="896" t="s">
        <v>294</v>
      </c>
      <c r="CB109" s="897"/>
      <c r="CC109" s="897"/>
      <c r="CD109" s="897"/>
      <c r="CE109" s="898"/>
      <c r="CF109" s="917" t="s">
        <v>415</v>
      </c>
      <c r="CG109" s="917"/>
      <c r="CH109" s="917"/>
      <c r="CI109" s="917"/>
      <c r="CJ109" s="917"/>
      <c r="CK109" s="896" t="s">
        <v>416</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413</v>
      </c>
      <c r="DH109" s="897"/>
      <c r="DI109" s="897"/>
      <c r="DJ109" s="897"/>
      <c r="DK109" s="898"/>
      <c r="DL109" s="896" t="s">
        <v>414</v>
      </c>
      <c r="DM109" s="897"/>
      <c r="DN109" s="897"/>
      <c r="DO109" s="897"/>
      <c r="DP109" s="898"/>
      <c r="DQ109" s="896" t="s">
        <v>294</v>
      </c>
      <c r="DR109" s="897"/>
      <c r="DS109" s="897"/>
      <c r="DT109" s="897"/>
      <c r="DU109" s="898"/>
      <c r="DV109" s="896" t="s">
        <v>415</v>
      </c>
      <c r="DW109" s="897"/>
      <c r="DX109" s="897"/>
      <c r="DY109" s="897"/>
      <c r="DZ109" s="899"/>
    </row>
    <row r="110" spans="1:131" s="218" customFormat="1" ht="26.25" customHeight="1" x14ac:dyDescent="0.2">
      <c r="A110" s="900" t="s">
        <v>417</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11798687</v>
      </c>
      <c r="AB110" s="904"/>
      <c r="AC110" s="904"/>
      <c r="AD110" s="904"/>
      <c r="AE110" s="905"/>
      <c r="AF110" s="906">
        <v>12382309</v>
      </c>
      <c r="AG110" s="904"/>
      <c r="AH110" s="904"/>
      <c r="AI110" s="904"/>
      <c r="AJ110" s="905"/>
      <c r="AK110" s="906">
        <v>11744994</v>
      </c>
      <c r="AL110" s="904"/>
      <c r="AM110" s="904"/>
      <c r="AN110" s="904"/>
      <c r="AO110" s="905"/>
      <c r="AP110" s="907">
        <v>19.2</v>
      </c>
      <c r="AQ110" s="908"/>
      <c r="AR110" s="908"/>
      <c r="AS110" s="908"/>
      <c r="AT110" s="909"/>
      <c r="AU110" s="910" t="s">
        <v>69</v>
      </c>
      <c r="AV110" s="911"/>
      <c r="AW110" s="911"/>
      <c r="AX110" s="911"/>
      <c r="AY110" s="911"/>
      <c r="AZ110" s="933" t="s">
        <v>418</v>
      </c>
      <c r="BA110" s="901"/>
      <c r="BB110" s="901"/>
      <c r="BC110" s="901"/>
      <c r="BD110" s="901"/>
      <c r="BE110" s="901"/>
      <c r="BF110" s="901"/>
      <c r="BG110" s="901"/>
      <c r="BH110" s="901"/>
      <c r="BI110" s="901"/>
      <c r="BJ110" s="901"/>
      <c r="BK110" s="901"/>
      <c r="BL110" s="901"/>
      <c r="BM110" s="901"/>
      <c r="BN110" s="901"/>
      <c r="BO110" s="901"/>
      <c r="BP110" s="902"/>
      <c r="BQ110" s="934">
        <v>102123892</v>
      </c>
      <c r="BR110" s="935"/>
      <c r="BS110" s="935"/>
      <c r="BT110" s="935"/>
      <c r="BU110" s="935"/>
      <c r="BV110" s="935">
        <v>93817116</v>
      </c>
      <c r="BW110" s="935"/>
      <c r="BX110" s="935"/>
      <c r="BY110" s="935"/>
      <c r="BZ110" s="935"/>
      <c r="CA110" s="935">
        <v>87272950</v>
      </c>
      <c r="CB110" s="935"/>
      <c r="CC110" s="935"/>
      <c r="CD110" s="935"/>
      <c r="CE110" s="935"/>
      <c r="CF110" s="948">
        <v>142.80000000000001</v>
      </c>
      <c r="CG110" s="949"/>
      <c r="CH110" s="949"/>
      <c r="CI110" s="949"/>
      <c r="CJ110" s="949"/>
      <c r="CK110" s="950" t="s">
        <v>419</v>
      </c>
      <c r="CL110" s="951"/>
      <c r="CM110" s="933" t="s">
        <v>420</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34" t="s">
        <v>122</v>
      </c>
      <c r="DH110" s="935"/>
      <c r="DI110" s="935"/>
      <c r="DJ110" s="935"/>
      <c r="DK110" s="935"/>
      <c r="DL110" s="935" t="s">
        <v>122</v>
      </c>
      <c r="DM110" s="935"/>
      <c r="DN110" s="935"/>
      <c r="DO110" s="935"/>
      <c r="DP110" s="935"/>
      <c r="DQ110" s="935" t="s">
        <v>122</v>
      </c>
      <c r="DR110" s="935"/>
      <c r="DS110" s="935"/>
      <c r="DT110" s="935"/>
      <c r="DU110" s="935"/>
      <c r="DV110" s="936" t="s">
        <v>122</v>
      </c>
      <c r="DW110" s="936"/>
      <c r="DX110" s="936"/>
      <c r="DY110" s="936"/>
      <c r="DZ110" s="937"/>
    </row>
    <row r="111" spans="1:131" s="218" customFormat="1" ht="26.25" customHeight="1" x14ac:dyDescent="0.2">
      <c r="A111" s="938" t="s">
        <v>421</v>
      </c>
      <c r="B111" s="939"/>
      <c r="C111" s="939"/>
      <c r="D111" s="939"/>
      <c r="E111" s="939"/>
      <c r="F111" s="939"/>
      <c r="G111" s="939"/>
      <c r="H111" s="939"/>
      <c r="I111" s="939"/>
      <c r="J111" s="939"/>
      <c r="K111" s="939"/>
      <c r="L111" s="939"/>
      <c r="M111" s="939"/>
      <c r="N111" s="939"/>
      <c r="O111" s="939"/>
      <c r="P111" s="939"/>
      <c r="Q111" s="939"/>
      <c r="R111" s="939"/>
      <c r="S111" s="939"/>
      <c r="T111" s="939"/>
      <c r="U111" s="939"/>
      <c r="V111" s="939"/>
      <c r="W111" s="939"/>
      <c r="X111" s="939"/>
      <c r="Y111" s="939"/>
      <c r="Z111" s="940"/>
      <c r="AA111" s="941" t="s">
        <v>122</v>
      </c>
      <c r="AB111" s="942"/>
      <c r="AC111" s="942"/>
      <c r="AD111" s="942"/>
      <c r="AE111" s="943"/>
      <c r="AF111" s="944" t="s">
        <v>122</v>
      </c>
      <c r="AG111" s="942"/>
      <c r="AH111" s="942"/>
      <c r="AI111" s="942"/>
      <c r="AJ111" s="943"/>
      <c r="AK111" s="944" t="s">
        <v>122</v>
      </c>
      <c r="AL111" s="942"/>
      <c r="AM111" s="942"/>
      <c r="AN111" s="942"/>
      <c r="AO111" s="943"/>
      <c r="AP111" s="945" t="s">
        <v>122</v>
      </c>
      <c r="AQ111" s="946"/>
      <c r="AR111" s="946"/>
      <c r="AS111" s="946"/>
      <c r="AT111" s="947"/>
      <c r="AU111" s="912"/>
      <c r="AV111" s="913"/>
      <c r="AW111" s="913"/>
      <c r="AX111" s="913"/>
      <c r="AY111" s="913"/>
      <c r="AZ111" s="926" t="s">
        <v>422</v>
      </c>
      <c r="BA111" s="927"/>
      <c r="BB111" s="927"/>
      <c r="BC111" s="927"/>
      <c r="BD111" s="927"/>
      <c r="BE111" s="927"/>
      <c r="BF111" s="927"/>
      <c r="BG111" s="927"/>
      <c r="BH111" s="927"/>
      <c r="BI111" s="927"/>
      <c r="BJ111" s="927"/>
      <c r="BK111" s="927"/>
      <c r="BL111" s="927"/>
      <c r="BM111" s="927"/>
      <c r="BN111" s="927"/>
      <c r="BO111" s="927"/>
      <c r="BP111" s="928"/>
      <c r="BQ111" s="929">
        <v>1022850</v>
      </c>
      <c r="BR111" s="930"/>
      <c r="BS111" s="930"/>
      <c r="BT111" s="930"/>
      <c r="BU111" s="930"/>
      <c r="BV111" s="930">
        <v>1132266</v>
      </c>
      <c r="BW111" s="930"/>
      <c r="BX111" s="930"/>
      <c r="BY111" s="930"/>
      <c r="BZ111" s="930"/>
      <c r="CA111" s="930">
        <v>1116060</v>
      </c>
      <c r="CB111" s="930"/>
      <c r="CC111" s="930"/>
      <c r="CD111" s="930"/>
      <c r="CE111" s="930"/>
      <c r="CF111" s="924">
        <v>1.8</v>
      </c>
      <c r="CG111" s="925"/>
      <c r="CH111" s="925"/>
      <c r="CI111" s="925"/>
      <c r="CJ111" s="925"/>
      <c r="CK111" s="952"/>
      <c r="CL111" s="953"/>
      <c r="CM111" s="926" t="s">
        <v>423</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t="s">
        <v>122</v>
      </c>
      <c r="DH111" s="930"/>
      <c r="DI111" s="930"/>
      <c r="DJ111" s="930"/>
      <c r="DK111" s="930"/>
      <c r="DL111" s="930" t="s">
        <v>122</v>
      </c>
      <c r="DM111" s="930"/>
      <c r="DN111" s="930"/>
      <c r="DO111" s="930"/>
      <c r="DP111" s="930"/>
      <c r="DQ111" s="930" t="s">
        <v>122</v>
      </c>
      <c r="DR111" s="930"/>
      <c r="DS111" s="930"/>
      <c r="DT111" s="930"/>
      <c r="DU111" s="930"/>
      <c r="DV111" s="931" t="s">
        <v>122</v>
      </c>
      <c r="DW111" s="931"/>
      <c r="DX111" s="931"/>
      <c r="DY111" s="931"/>
      <c r="DZ111" s="932"/>
    </row>
    <row r="112" spans="1:131" s="218" customFormat="1" ht="26.25" customHeight="1" x14ac:dyDescent="0.2">
      <c r="A112" s="956" t="s">
        <v>424</v>
      </c>
      <c r="B112" s="957"/>
      <c r="C112" s="927" t="s">
        <v>425</v>
      </c>
      <c r="D112" s="927"/>
      <c r="E112" s="927"/>
      <c r="F112" s="927"/>
      <c r="G112" s="927"/>
      <c r="H112" s="927"/>
      <c r="I112" s="927"/>
      <c r="J112" s="927"/>
      <c r="K112" s="927"/>
      <c r="L112" s="927"/>
      <c r="M112" s="927"/>
      <c r="N112" s="927"/>
      <c r="O112" s="927"/>
      <c r="P112" s="927"/>
      <c r="Q112" s="927"/>
      <c r="R112" s="927"/>
      <c r="S112" s="927"/>
      <c r="T112" s="927"/>
      <c r="U112" s="927"/>
      <c r="V112" s="927"/>
      <c r="W112" s="927"/>
      <c r="X112" s="927"/>
      <c r="Y112" s="927"/>
      <c r="Z112" s="928"/>
      <c r="AA112" s="962" t="s">
        <v>122</v>
      </c>
      <c r="AB112" s="963"/>
      <c r="AC112" s="963"/>
      <c r="AD112" s="963"/>
      <c r="AE112" s="964"/>
      <c r="AF112" s="965" t="s">
        <v>122</v>
      </c>
      <c r="AG112" s="963"/>
      <c r="AH112" s="963"/>
      <c r="AI112" s="963"/>
      <c r="AJ112" s="964"/>
      <c r="AK112" s="965" t="s">
        <v>122</v>
      </c>
      <c r="AL112" s="963"/>
      <c r="AM112" s="963"/>
      <c r="AN112" s="963"/>
      <c r="AO112" s="964"/>
      <c r="AP112" s="966" t="s">
        <v>122</v>
      </c>
      <c r="AQ112" s="967"/>
      <c r="AR112" s="967"/>
      <c r="AS112" s="967"/>
      <c r="AT112" s="968"/>
      <c r="AU112" s="912"/>
      <c r="AV112" s="913"/>
      <c r="AW112" s="913"/>
      <c r="AX112" s="913"/>
      <c r="AY112" s="913"/>
      <c r="AZ112" s="926" t="s">
        <v>426</v>
      </c>
      <c r="BA112" s="927"/>
      <c r="BB112" s="927"/>
      <c r="BC112" s="927"/>
      <c r="BD112" s="927"/>
      <c r="BE112" s="927"/>
      <c r="BF112" s="927"/>
      <c r="BG112" s="927"/>
      <c r="BH112" s="927"/>
      <c r="BI112" s="927"/>
      <c r="BJ112" s="927"/>
      <c r="BK112" s="927"/>
      <c r="BL112" s="927"/>
      <c r="BM112" s="927"/>
      <c r="BN112" s="927"/>
      <c r="BO112" s="927"/>
      <c r="BP112" s="928"/>
      <c r="BQ112" s="929">
        <v>59853432</v>
      </c>
      <c r="BR112" s="930"/>
      <c r="BS112" s="930"/>
      <c r="BT112" s="930"/>
      <c r="BU112" s="930"/>
      <c r="BV112" s="930">
        <v>57653954</v>
      </c>
      <c r="BW112" s="930"/>
      <c r="BX112" s="930"/>
      <c r="BY112" s="930"/>
      <c r="BZ112" s="930"/>
      <c r="CA112" s="930">
        <v>58175567</v>
      </c>
      <c r="CB112" s="930"/>
      <c r="CC112" s="930"/>
      <c r="CD112" s="930"/>
      <c r="CE112" s="930"/>
      <c r="CF112" s="924">
        <v>95.2</v>
      </c>
      <c r="CG112" s="925"/>
      <c r="CH112" s="925"/>
      <c r="CI112" s="925"/>
      <c r="CJ112" s="925"/>
      <c r="CK112" s="952"/>
      <c r="CL112" s="953"/>
      <c r="CM112" s="926" t="s">
        <v>427</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t="s">
        <v>122</v>
      </c>
      <c r="DH112" s="930"/>
      <c r="DI112" s="930"/>
      <c r="DJ112" s="930"/>
      <c r="DK112" s="930"/>
      <c r="DL112" s="930" t="s">
        <v>122</v>
      </c>
      <c r="DM112" s="930"/>
      <c r="DN112" s="930"/>
      <c r="DO112" s="930"/>
      <c r="DP112" s="930"/>
      <c r="DQ112" s="930" t="s">
        <v>122</v>
      </c>
      <c r="DR112" s="930"/>
      <c r="DS112" s="930"/>
      <c r="DT112" s="930"/>
      <c r="DU112" s="930"/>
      <c r="DV112" s="931" t="s">
        <v>122</v>
      </c>
      <c r="DW112" s="931"/>
      <c r="DX112" s="931"/>
      <c r="DY112" s="931"/>
      <c r="DZ112" s="932"/>
    </row>
    <row r="113" spans="1:130" s="218" customFormat="1" ht="26.25" customHeight="1" x14ac:dyDescent="0.2">
      <c r="A113" s="958"/>
      <c r="B113" s="959"/>
      <c r="C113" s="927" t="s">
        <v>428</v>
      </c>
      <c r="D113" s="927"/>
      <c r="E113" s="927"/>
      <c r="F113" s="927"/>
      <c r="G113" s="927"/>
      <c r="H113" s="927"/>
      <c r="I113" s="927"/>
      <c r="J113" s="927"/>
      <c r="K113" s="927"/>
      <c r="L113" s="927"/>
      <c r="M113" s="927"/>
      <c r="N113" s="927"/>
      <c r="O113" s="927"/>
      <c r="P113" s="927"/>
      <c r="Q113" s="927"/>
      <c r="R113" s="927"/>
      <c r="S113" s="927"/>
      <c r="T113" s="927"/>
      <c r="U113" s="927"/>
      <c r="V113" s="927"/>
      <c r="W113" s="927"/>
      <c r="X113" s="927"/>
      <c r="Y113" s="927"/>
      <c r="Z113" s="928"/>
      <c r="AA113" s="941">
        <v>4496546</v>
      </c>
      <c r="AB113" s="942"/>
      <c r="AC113" s="942"/>
      <c r="AD113" s="942"/>
      <c r="AE113" s="943"/>
      <c r="AF113" s="944">
        <v>4359641</v>
      </c>
      <c r="AG113" s="942"/>
      <c r="AH113" s="942"/>
      <c r="AI113" s="942"/>
      <c r="AJ113" s="943"/>
      <c r="AK113" s="944">
        <v>4488807</v>
      </c>
      <c r="AL113" s="942"/>
      <c r="AM113" s="942"/>
      <c r="AN113" s="942"/>
      <c r="AO113" s="943"/>
      <c r="AP113" s="945">
        <v>7.3</v>
      </c>
      <c r="AQ113" s="946"/>
      <c r="AR113" s="946"/>
      <c r="AS113" s="946"/>
      <c r="AT113" s="947"/>
      <c r="AU113" s="912"/>
      <c r="AV113" s="913"/>
      <c r="AW113" s="913"/>
      <c r="AX113" s="913"/>
      <c r="AY113" s="913"/>
      <c r="AZ113" s="926" t="s">
        <v>429</v>
      </c>
      <c r="BA113" s="927"/>
      <c r="BB113" s="927"/>
      <c r="BC113" s="927"/>
      <c r="BD113" s="927"/>
      <c r="BE113" s="927"/>
      <c r="BF113" s="927"/>
      <c r="BG113" s="927"/>
      <c r="BH113" s="927"/>
      <c r="BI113" s="927"/>
      <c r="BJ113" s="927"/>
      <c r="BK113" s="927"/>
      <c r="BL113" s="927"/>
      <c r="BM113" s="927"/>
      <c r="BN113" s="927"/>
      <c r="BO113" s="927"/>
      <c r="BP113" s="928"/>
      <c r="BQ113" s="929">
        <v>21733</v>
      </c>
      <c r="BR113" s="930"/>
      <c r="BS113" s="930"/>
      <c r="BT113" s="930"/>
      <c r="BU113" s="930"/>
      <c r="BV113" s="930">
        <v>6978</v>
      </c>
      <c r="BW113" s="930"/>
      <c r="BX113" s="930"/>
      <c r="BY113" s="930"/>
      <c r="BZ113" s="930"/>
      <c r="CA113" s="930" t="s">
        <v>122</v>
      </c>
      <c r="CB113" s="930"/>
      <c r="CC113" s="930"/>
      <c r="CD113" s="930"/>
      <c r="CE113" s="930"/>
      <c r="CF113" s="924" t="s">
        <v>122</v>
      </c>
      <c r="CG113" s="925"/>
      <c r="CH113" s="925"/>
      <c r="CI113" s="925"/>
      <c r="CJ113" s="925"/>
      <c r="CK113" s="952"/>
      <c r="CL113" s="953"/>
      <c r="CM113" s="926" t="s">
        <v>430</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62" t="s">
        <v>122</v>
      </c>
      <c r="DH113" s="963"/>
      <c r="DI113" s="963"/>
      <c r="DJ113" s="963"/>
      <c r="DK113" s="964"/>
      <c r="DL113" s="965" t="s">
        <v>122</v>
      </c>
      <c r="DM113" s="963"/>
      <c r="DN113" s="963"/>
      <c r="DO113" s="963"/>
      <c r="DP113" s="964"/>
      <c r="DQ113" s="965" t="s">
        <v>122</v>
      </c>
      <c r="DR113" s="963"/>
      <c r="DS113" s="963"/>
      <c r="DT113" s="963"/>
      <c r="DU113" s="964"/>
      <c r="DV113" s="966" t="s">
        <v>122</v>
      </c>
      <c r="DW113" s="967"/>
      <c r="DX113" s="967"/>
      <c r="DY113" s="967"/>
      <c r="DZ113" s="968"/>
    </row>
    <row r="114" spans="1:130" s="218" customFormat="1" ht="26.25" customHeight="1" x14ac:dyDescent="0.2">
      <c r="A114" s="958"/>
      <c r="B114" s="959"/>
      <c r="C114" s="927" t="s">
        <v>431</v>
      </c>
      <c r="D114" s="927"/>
      <c r="E114" s="927"/>
      <c r="F114" s="927"/>
      <c r="G114" s="927"/>
      <c r="H114" s="927"/>
      <c r="I114" s="927"/>
      <c r="J114" s="927"/>
      <c r="K114" s="927"/>
      <c r="L114" s="927"/>
      <c r="M114" s="927"/>
      <c r="N114" s="927"/>
      <c r="O114" s="927"/>
      <c r="P114" s="927"/>
      <c r="Q114" s="927"/>
      <c r="R114" s="927"/>
      <c r="S114" s="927"/>
      <c r="T114" s="927"/>
      <c r="U114" s="927"/>
      <c r="V114" s="927"/>
      <c r="W114" s="927"/>
      <c r="X114" s="927"/>
      <c r="Y114" s="927"/>
      <c r="Z114" s="928"/>
      <c r="AA114" s="962">
        <v>10301</v>
      </c>
      <c r="AB114" s="963"/>
      <c r="AC114" s="963"/>
      <c r="AD114" s="963"/>
      <c r="AE114" s="964"/>
      <c r="AF114" s="965">
        <v>10301</v>
      </c>
      <c r="AG114" s="963"/>
      <c r="AH114" s="963"/>
      <c r="AI114" s="963"/>
      <c r="AJ114" s="964"/>
      <c r="AK114" s="965">
        <v>4873</v>
      </c>
      <c r="AL114" s="963"/>
      <c r="AM114" s="963"/>
      <c r="AN114" s="963"/>
      <c r="AO114" s="964"/>
      <c r="AP114" s="966">
        <v>0</v>
      </c>
      <c r="AQ114" s="967"/>
      <c r="AR114" s="967"/>
      <c r="AS114" s="967"/>
      <c r="AT114" s="968"/>
      <c r="AU114" s="912"/>
      <c r="AV114" s="913"/>
      <c r="AW114" s="913"/>
      <c r="AX114" s="913"/>
      <c r="AY114" s="913"/>
      <c r="AZ114" s="926" t="s">
        <v>432</v>
      </c>
      <c r="BA114" s="927"/>
      <c r="BB114" s="927"/>
      <c r="BC114" s="927"/>
      <c r="BD114" s="927"/>
      <c r="BE114" s="927"/>
      <c r="BF114" s="927"/>
      <c r="BG114" s="927"/>
      <c r="BH114" s="927"/>
      <c r="BI114" s="927"/>
      <c r="BJ114" s="927"/>
      <c r="BK114" s="927"/>
      <c r="BL114" s="927"/>
      <c r="BM114" s="927"/>
      <c r="BN114" s="927"/>
      <c r="BO114" s="927"/>
      <c r="BP114" s="928"/>
      <c r="BQ114" s="929">
        <v>17795025</v>
      </c>
      <c r="BR114" s="930"/>
      <c r="BS114" s="930"/>
      <c r="BT114" s="930"/>
      <c r="BU114" s="930"/>
      <c r="BV114" s="930">
        <v>17213801</v>
      </c>
      <c r="BW114" s="930"/>
      <c r="BX114" s="930"/>
      <c r="BY114" s="930"/>
      <c r="BZ114" s="930"/>
      <c r="CA114" s="930">
        <v>16923005</v>
      </c>
      <c r="CB114" s="930"/>
      <c r="CC114" s="930"/>
      <c r="CD114" s="930"/>
      <c r="CE114" s="930"/>
      <c r="CF114" s="924">
        <v>27.7</v>
      </c>
      <c r="CG114" s="925"/>
      <c r="CH114" s="925"/>
      <c r="CI114" s="925"/>
      <c r="CJ114" s="925"/>
      <c r="CK114" s="952"/>
      <c r="CL114" s="953"/>
      <c r="CM114" s="926" t="s">
        <v>433</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62" t="s">
        <v>122</v>
      </c>
      <c r="DH114" s="963"/>
      <c r="DI114" s="963"/>
      <c r="DJ114" s="963"/>
      <c r="DK114" s="964"/>
      <c r="DL114" s="965" t="s">
        <v>122</v>
      </c>
      <c r="DM114" s="963"/>
      <c r="DN114" s="963"/>
      <c r="DO114" s="963"/>
      <c r="DP114" s="964"/>
      <c r="DQ114" s="965" t="s">
        <v>122</v>
      </c>
      <c r="DR114" s="963"/>
      <c r="DS114" s="963"/>
      <c r="DT114" s="963"/>
      <c r="DU114" s="964"/>
      <c r="DV114" s="966" t="s">
        <v>122</v>
      </c>
      <c r="DW114" s="967"/>
      <c r="DX114" s="967"/>
      <c r="DY114" s="967"/>
      <c r="DZ114" s="968"/>
    </row>
    <row r="115" spans="1:130" s="218" customFormat="1" ht="26.25" customHeight="1" x14ac:dyDescent="0.2">
      <c r="A115" s="958"/>
      <c r="B115" s="959"/>
      <c r="C115" s="927" t="s">
        <v>434</v>
      </c>
      <c r="D115" s="927"/>
      <c r="E115" s="927"/>
      <c r="F115" s="927"/>
      <c r="G115" s="927"/>
      <c r="H115" s="927"/>
      <c r="I115" s="927"/>
      <c r="J115" s="927"/>
      <c r="K115" s="927"/>
      <c r="L115" s="927"/>
      <c r="M115" s="927"/>
      <c r="N115" s="927"/>
      <c r="O115" s="927"/>
      <c r="P115" s="927"/>
      <c r="Q115" s="927"/>
      <c r="R115" s="927"/>
      <c r="S115" s="927"/>
      <c r="T115" s="927"/>
      <c r="U115" s="927"/>
      <c r="V115" s="927"/>
      <c r="W115" s="927"/>
      <c r="X115" s="927"/>
      <c r="Y115" s="927"/>
      <c r="Z115" s="928"/>
      <c r="AA115" s="941">
        <v>23893</v>
      </c>
      <c r="AB115" s="942"/>
      <c r="AC115" s="942"/>
      <c r="AD115" s="942"/>
      <c r="AE115" s="943"/>
      <c r="AF115" s="944">
        <v>16640</v>
      </c>
      <c r="AG115" s="942"/>
      <c r="AH115" s="942"/>
      <c r="AI115" s="942"/>
      <c r="AJ115" s="943"/>
      <c r="AK115" s="944">
        <v>8553</v>
      </c>
      <c r="AL115" s="942"/>
      <c r="AM115" s="942"/>
      <c r="AN115" s="942"/>
      <c r="AO115" s="943"/>
      <c r="AP115" s="945">
        <v>0</v>
      </c>
      <c r="AQ115" s="946"/>
      <c r="AR115" s="946"/>
      <c r="AS115" s="946"/>
      <c r="AT115" s="947"/>
      <c r="AU115" s="912"/>
      <c r="AV115" s="913"/>
      <c r="AW115" s="913"/>
      <c r="AX115" s="913"/>
      <c r="AY115" s="913"/>
      <c r="AZ115" s="926" t="s">
        <v>435</v>
      </c>
      <c r="BA115" s="927"/>
      <c r="BB115" s="927"/>
      <c r="BC115" s="927"/>
      <c r="BD115" s="927"/>
      <c r="BE115" s="927"/>
      <c r="BF115" s="927"/>
      <c r="BG115" s="927"/>
      <c r="BH115" s="927"/>
      <c r="BI115" s="927"/>
      <c r="BJ115" s="927"/>
      <c r="BK115" s="927"/>
      <c r="BL115" s="927"/>
      <c r="BM115" s="927"/>
      <c r="BN115" s="927"/>
      <c r="BO115" s="927"/>
      <c r="BP115" s="928"/>
      <c r="BQ115" s="929" t="s">
        <v>122</v>
      </c>
      <c r="BR115" s="930"/>
      <c r="BS115" s="930"/>
      <c r="BT115" s="930"/>
      <c r="BU115" s="930"/>
      <c r="BV115" s="930" t="s">
        <v>122</v>
      </c>
      <c r="BW115" s="930"/>
      <c r="BX115" s="930"/>
      <c r="BY115" s="930"/>
      <c r="BZ115" s="930"/>
      <c r="CA115" s="930" t="s">
        <v>122</v>
      </c>
      <c r="CB115" s="930"/>
      <c r="CC115" s="930"/>
      <c r="CD115" s="930"/>
      <c r="CE115" s="930"/>
      <c r="CF115" s="924" t="s">
        <v>122</v>
      </c>
      <c r="CG115" s="925"/>
      <c r="CH115" s="925"/>
      <c r="CI115" s="925"/>
      <c r="CJ115" s="925"/>
      <c r="CK115" s="952"/>
      <c r="CL115" s="953"/>
      <c r="CM115" s="926" t="s">
        <v>436</v>
      </c>
      <c r="CN115" s="927"/>
      <c r="CO115" s="927"/>
      <c r="CP115" s="927"/>
      <c r="CQ115" s="927"/>
      <c r="CR115" s="927"/>
      <c r="CS115" s="927"/>
      <c r="CT115" s="927"/>
      <c r="CU115" s="927"/>
      <c r="CV115" s="927"/>
      <c r="CW115" s="927"/>
      <c r="CX115" s="927"/>
      <c r="CY115" s="927"/>
      <c r="CZ115" s="927"/>
      <c r="DA115" s="927"/>
      <c r="DB115" s="927"/>
      <c r="DC115" s="927"/>
      <c r="DD115" s="927"/>
      <c r="DE115" s="927"/>
      <c r="DF115" s="928"/>
      <c r="DG115" s="962">
        <v>988281</v>
      </c>
      <c r="DH115" s="963"/>
      <c r="DI115" s="963"/>
      <c r="DJ115" s="963"/>
      <c r="DK115" s="964"/>
      <c r="DL115" s="965">
        <v>1113810</v>
      </c>
      <c r="DM115" s="963"/>
      <c r="DN115" s="963"/>
      <c r="DO115" s="963"/>
      <c r="DP115" s="964"/>
      <c r="DQ115" s="965">
        <v>1106569</v>
      </c>
      <c r="DR115" s="963"/>
      <c r="DS115" s="963"/>
      <c r="DT115" s="963"/>
      <c r="DU115" s="964"/>
      <c r="DV115" s="966">
        <v>1.8</v>
      </c>
      <c r="DW115" s="967"/>
      <c r="DX115" s="967"/>
      <c r="DY115" s="967"/>
      <c r="DZ115" s="968"/>
    </row>
    <row r="116" spans="1:130" s="218" customFormat="1" ht="26.25" customHeight="1" x14ac:dyDescent="0.2">
      <c r="A116" s="960"/>
      <c r="B116" s="961"/>
      <c r="C116" s="969" t="s">
        <v>437</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62" t="s">
        <v>122</v>
      </c>
      <c r="AB116" s="963"/>
      <c r="AC116" s="963"/>
      <c r="AD116" s="963"/>
      <c r="AE116" s="964"/>
      <c r="AF116" s="965" t="s">
        <v>122</v>
      </c>
      <c r="AG116" s="963"/>
      <c r="AH116" s="963"/>
      <c r="AI116" s="963"/>
      <c r="AJ116" s="964"/>
      <c r="AK116" s="965" t="s">
        <v>122</v>
      </c>
      <c r="AL116" s="963"/>
      <c r="AM116" s="963"/>
      <c r="AN116" s="963"/>
      <c r="AO116" s="964"/>
      <c r="AP116" s="966" t="s">
        <v>122</v>
      </c>
      <c r="AQ116" s="967"/>
      <c r="AR116" s="967"/>
      <c r="AS116" s="967"/>
      <c r="AT116" s="968"/>
      <c r="AU116" s="912"/>
      <c r="AV116" s="913"/>
      <c r="AW116" s="913"/>
      <c r="AX116" s="913"/>
      <c r="AY116" s="913"/>
      <c r="AZ116" s="971" t="s">
        <v>438</v>
      </c>
      <c r="BA116" s="972"/>
      <c r="BB116" s="972"/>
      <c r="BC116" s="972"/>
      <c r="BD116" s="972"/>
      <c r="BE116" s="972"/>
      <c r="BF116" s="972"/>
      <c r="BG116" s="972"/>
      <c r="BH116" s="972"/>
      <c r="BI116" s="972"/>
      <c r="BJ116" s="972"/>
      <c r="BK116" s="972"/>
      <c r="BL116" s="972"/>
      <c r="BM116" s="972"/>
      <c r="BN116" s="972"/>
      <c r="BO116" s="972"/>
      <c r="BP116" s="973"/>
      <c r="BQ116" s="929" t="s">
        <v>122</v>
      </c>
      <c r="BR116" s="930"/>
      <c r="BS116" s="930"/>
      <c r="BT116" s="930"/>
      <c r="BU116" s="930"/>
      <c r="BV116" s="930" t="s">
        <v>122</v>
      </c>
      <c r="BW116" s="930"/>
      <c r="BX116" s="930"/>
      <c r="BY116" s="930"/>
      <c r="BZ116" s="930"/>
      <c r="CA116" s="930" t="s">
        <v>122</v>
      </c>
      <c r="CB116" s="930"/>
      <c r="CC116" s="930"/>
      <c r="CD116" s="930"/>
      <c r="CE116" s="930"/>
      <c r="CF116" s="924" t="s">
        <v>122</v>
      </c>
      <c r="CG116" s="925"/>
      <c r="CH116" s="925"/>
      <c r="CI116" s="925"/>
      <c r="CJ116" s="925"/>
      <c r="CK116" s="952"/>
      <c r="CL116" s="953"/>
      <c r="CM116" s="926" t="s">
        <v>439</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62" t="s">
        <v>122</v>
      </c>
      <c r="DH116" s="963"/>
      <c r="DI116" s="963"/>
      <c r="DJ116" s="963"/>
      <c r="DK116" s="964"/>
      <c r="DL116" s="965" t="s">
        <v>122</v>
      </c>
      <c r="DM116" s="963"/>
      <c r="DN116" s="963"/>
      <c r="DO116" s="963"/>
      <c r="DP116" s="964"/>
      <c r="DQ116" s="965" t="s">
        <v>122</v>
      </c>
      <c r="DR116" s="963"/>
      <c r="DS116" s="963"/>
      <c r="DT116" s="963"/>
      <c r="DU116" s="964"/>
      <c r="DV116" s="966" t="s">
        <v>122</v>
      </c>
      <c r="DW116" s="967"/>
      <c r="DX116" s="967"/>
      <c r="DY116" s="967"/>
      <c r="DZ116" s="968"/>
    </row>
    <row r="117" spans="1:130" s="218" customFormat="1" ht="26.25" customHeight="1" x14ac:dyDescent="0.2">
      <c r="A117" s="91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1" t="s">
        <v>440</v>
      </c>
      <c r="Z117" s="898"/>
      <c r="AA117" s="982">
        <v>16329427</v>
      </c>
      <c r="AB117" s="983"/>
      <c r="AC117" s="983"/>
      <c r="AD117" s="983"/>
      <c r="AE117" s="984"/>
      <c r="AF117" s="985">
        <v>16768891</v>
      </c>
      <c r="AG117" s="983"/>
      <c r="AH117" s="983"/>
      <c r="AI117" s="983"/>
      <c r="AJ117" s="984"/>
      <c r="AK117" s="985">
        <v>16247227</v>
      </c>
      <c r="AL117" s="983"/>
      <c r="AM117" s="983"/>
      <c r="AN117" s="983"/>
      <c r="AO117" s="984"/>
      <c r="AP117" s="986"/>
      <c r="AQ117" s="987"/>
      <c r="AR117" s="987"/>
      <c r="AS117" s="987"/>
      <c r="AT117" s="988"/>
      <c r="AU117" s="912"/>
      <c r="AV117" s="913"/>
      <c r="AW117" s="913"/>
      <c r="AX117" s="913"/>
      <c r="AY117" s="913"/>
      <c r="AZ117" s="978" t="s">
        <v>441</v>
      </c>
      <c r="BA117" s="979"/>
      <c r="BB117" s="979"/>
      <c r="BC117" s="979"/>
      <c r="BD117" s="979"/>
      <c r="BE117" s="979"/>
      <c r="BF117" s="979"/>
      <c r="BG117" s="979"/>
      <c r="BH117" s="979"/>
      <c r="BI117" s="979"/>
      <c r="BJ117" s="979"/>
      <c r="BK117" s="979"/>
      <c r="BL117" s="979"/>
      <c r="BM117" s="979"/>
      <c r="BN117" s="979"/>
      <c r="BO117" s="979"/>
      <c r="BP117" s="980"/>
      <c r="BQ117" s="929" t="s">
        <v>122</v>
      </c>
      <c r="BR117" s="930"/>
      <c r="BS117" s="930"/>
      <c r="BT117" s="930"/>
      <c r="BU117" s="930"/>
      <c r="BV117" s="930" t="s">
        <v>122</v>
      </c>
      <c r="BW117" s="930"/>
      <c r="BX117" s="930"/>
      <c r="BY117" s="930"/>
      <c r="BZ117" s="930"/>
      <c r="CA117" s="930" t="s">
        <v>122</v>
      </c>
      <c r="CB117" s="930"/>
      <c r="CC117" s="930"/>
      <c r="CD117" s="930"/>
      <c r="CE117" s="930"/>
      <c r="CF117" s="924" t="s">
        <v>122</v>
      </c>
      <c r="CG117" s="925"/>
      <c r="CH117" s="925"/>
      <c r="CI117" s="925"/>
      <c r="CJ117" s="925"/>
      <c r="CK117" s="952"/>
      <c r="CL117" s="953"/>
      <c r="CM117" s="926" t="s">
        <v>442</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62" t="s">
        <v>122</v>
      </c>
      <c r="DH117" s="963"/>
      <c r="DI117" s="963"/>
      <c r="DJ117" s="963"/>
      <c r="DK117" s="964"/>
      <c r="DL117" s="965" t="s">
        <v>122</v>
      </c>
      <c r="DM117" s="963"/>
      <c r="DN117" s="963"/>
      <c r="DO117" s="963"/>
      <c r="DP117" s="964"/>
      <c r="DQ117" s="965" t="s">
        <v>122</v>
      </c>
      <c r="DR117" s="963"/>
      <c r="DS117" s="963"/>
      <c r="DT117" s="963"/>
      <c r="DU117" s="964"/>
      <c r="DV117" s="966" t="s">
        <v>122</v>
      </c>
      <c r="DW117" s="967"/>
      <c r="DX117" s="967"/>
      <c r="DY117" s="967"/>
      <c r="DZ117" s="968"/>
    </row>
    <row r="118" spans="1:130" s="218" customFormat="1" ht="26.25" customHeight="1" x14ac:dyDescent="0.2">
      <c r="A118" s="916" t="s">
        <v>416</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413</v>
      </c>
      <c r="AB118" s="897"/>
      <c r="AC118" s="897"/>
      <c r="AD118" s="897"/>
      <c r="AE118" s="898"/>
      <c r="AF118" s="896" t="s">
        <v>414</v>
      </c>
      <c r="AG118" s="897"/>
      <c r="AH118" s="897"/>
      <c r="AI118" s="897"/>
      <c r="AJ118" s="898"/>
      <c r="AK118" s="896" t="s">
        <v>294</v>
      </c>
      <c r="AL118" s="897"/>
      <c r="AM118" s="897"/>
      <c r="AN118" s="897"/>
      <c r="AO118" s="898"/>
      <c r="AP118" s="974" t="s">
        <v>415</v>
      </c>
      <c r="AQ118" s="975"/>
      <c r="AR118" s="975"/>
      <c r="AS118" s="975"/>
      <c r="AT118" s="976"/>
      <c r="AU118" s="912"/>
      <c r="AV118" s="913"/>
      <c r="AW118" s="913"/>
      <c r="AX118" s="913"/>
      <c r="AY118" s="913"/>
      <c r="AZ118" s="977" t="s">
        <v>443</v>
      </c>
      <c r="BA118" s="969"/>
      <c r="BB118" s="969"/>
      <c r="BC118" s="969"/>
      <c r="BD118" s="969"/>
      <c r="BE118" s="969"/>
      <c r="BF118" s="969"/>
      <c r="BG118" s="969"/>
      <c r="BH118" s="969"/>
      <c r="BI118" s="969"/>
      <c r="BJ118" s="969"/>
      <c r="BK118" s="969"/>
      <c r="BL118" s="969"/>
      <c r="BM118" s="969"/>
      <c r="BN118" s="969"/>
      <c r="BO118" s="969"/>
      <c r="BP118" s="970"/>
      <c r="BQ118" s="1003" t="s">
        <v>122</v>
      </c>
      <c r="BR118" s="1004"/>
      <c r="BS118" s="1004"/>
      <c r="BT118" s="1004"/>
      <c r="BU118" s="1004"/>
      <c r="BV118" s="1004" t="s">
        <v>122</v>
      </c>
      <c r="BW118" s="1004"/>
      <c r="BX118" s="1004"/>
      <c r="BY118" s="1004"/>
      <c r="BZ118" s="1004"/>
      <c r="CA118" s="1004" t="s">
        <v>122</v>
      </c>
      <c r="CB118" s="1004"/>
      <c r="CC118" s="1004"/>
      <c r="CD118" s="1004"/>
      <c r="CE118" s="1004"/>
      <c r="CF118" s="924" t="s">
        <v>122</v>
      </c>
      <c r="CG118" s="925"/>
      <c r="CH118" s="925"/>
      <c r="CI118" s="925"/>
      <c r="CJ118" s="925"/>
      <c r="CK118" s="952"/>
      <c r="CL118" s="953"/>
      <c r="CM118" s="926" t="s">
        <v>444</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62" t="s">
        <v>122</v>
      </c>
      <c r="DH118" s="963"/>
      <c r="DI118" s="963"/>
      <c r="DJ118" s="963"/>
      <c r="DK118" s="964"/>
      <c r="DL118" s="965" t="s">
        <v>122</v>
      </c>
      <c r="DM118" s="963"/>
      <c r="DN118" s="963"/>
      <c r="DO118" s="963"/>
      <c r="DP118" s="964"/>
      <c r="DQ118" s="965" t="s">
        <v>122</v>
      </c>
      <c r="DR118" s="963"/>
      <c r="DS118" s="963"/>
      <c r="DT118" s="963"/>
      <c r="DU118" s="964"/>
      <c r="DV118" s="966" t="s">
        <v>122</v>
      </c>
      <c r="DW118" s="967"/>
      <c r="DX118" s="967"/>
      <c r="DY118" s="967"/>
      <c r="DZ118" s="968"/>
    </row>
    <row r="119" spans="1:130" s="218" customFormat="1" ht="26.25" customHeight="1" x14ac:dyDescent="0.2">
      <c r="A119" s="1060" t="s">
        <v>419</v>
      </c>
      <c r="B119" s="951"/>
      <c r="C119" s="933" t="s">
        <v>420</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03" t="s">
        <v>122</v>
      </c>
      <c r="AB119" s="904"/>
      <c r="AC119" s="904"/>
      <c r="AD119" s="904"/>
      <c r="AE119" s="905"/>
      <c r="AF119" s="906" t="s">
        <v>122</v>
      </c>
      <c r="AG119" s="904"/>
      <c r="AH119" s="904"/>
      <c r="AI119" s="904"/>
      <c r="AJ119" s="905"/>
      <c r="AK119" s="906" t="s">
        <v>122</v>
      </c>
      <c r="AL119" s="904"/>
      <c r="AM119" s="904"/>
      <c r="AN119" s="904"/>
      <c r="AO119" s="905"/>
      <c r="AP119" s="907" t="s">
        <v>122</v>
      </c>
      <c r="AQ119" s="908"/>
      <c r="AR119" s="908"/>
      <c r="AS119" s="908"/>
      <c r="AT119" s="909"/>
      <c r="AU119" s="914"/>
      <c r="AV119" s="915"/>
      <c r="AW119" s="915"/>
      <c r="AX119" s="915"/>
      <c r="AY119" s="915"/>
      <c r="AZ119" s="239" t="s">
        <v>177</v>
      </c>
      <c r="BA119" s="239"/>
      <c r="BB119" s="239"/>
      <c r="BC119" s="239"/>
      <c r="BD119" s="239"/>
      <c r="BE119" s="239"/>
      <c r="BF119" s="239"/>
      <c r="BG119" s="239"/>
      <c r="BH119" s="239"/>
      <c r="BI119" s="239"/>
      <c r="BJ119" s="239"/>
      <c r="BK119" s="239"/>
      <c r="BL119" s="239"/>
      <c r="BM119" s="239"/>
      <c r="BN119" s="239"/>
      <c r="BO119" s="981" t="s">
        <v>445</v>
      </c>
      <c r="BP119" s="1009"/>
      <c r="BQ119" s="1003">
        <v>180816932</v>
      </c>
      <c r="BR119" s="1004"/>
      <c r="BS119" s="1004"/>
      <c r="BT119" s="1004"/>
      <c r="BU119" s="1004"/>
      <c r="BV119" s="1004">
        <v>169824115</v>
      </c>
      <c r="BW119" s="1004"/>
      <c r="BX119" s="1004"/>
      <c r="BY119" s="1004"/>
      <c r="BZ119" s="1004"/>
      <c r="CA119" s="1004">
        <v>163487582</v>
      </c>
      <c r="CB119" s="1004"/>
      <c r="CC119" s="1004"/>
      <c r="CD119" s="1004"/>
      <c r="CE119" s="1004"/>
      <c r="CF119" s="1005"/>
      <c r="CG119" s="1006"/>
      <c r="CH119" s="1006"/>
      <c r="CI119" s="1006"/>
      <c r="CJ119" s="1007"/>
      <c r="CK119" s="954"/>
      <c r="CL119" s="955"/>
      <c r="CM119" s="977" t="s">
        <v>446</v>
      </c>
      <c r="CN119" s="969"/>
      <c r="CO119" s="969"/>
      <c r="CP119" s="969"/>
      <c r="CQ119" s="969"/>
      <c r="CR119" s="969"/>
      <c r="CS119" s="969"/>
      <c r="CT119" s="969"/>
      <c r="CU119" s="969"/>
      <c r="CV119" s="969"/>
      <c r="CW119" s="969"/>
      <c r="CX119" s="969"/>
      <c r="CY119" s="969"/>
      <c r="CZ119" s="969"/>
      <c r="DA119" s="969"/>
      <c r="DB119" s="969"/>
      <c r="DC119" s="969"/>
      <c r="DD119" s="969"/>
      <c r="DE119" s="969"/>
      <c r="DF119" s="970"/>
      <c r="DG119" s="1008">
        <v>34569</v>
      </c>
      <c r="DH119" s="990"/>
      <c r="DI119" s="990"/>
      <c r="DJ119" s="990"/>
      <c r="DK119" s="991"/>
      <c r="DL119" s="989">
        <v>18456</v>
      </c>
      <c r="DM119" s="990"/>
      <c r="DN119" s="990"/>
      <c r="DO119" s="990"/>
      <c r="DP119" s="991"/>
      <c r="DQ119" s="989">
        <v>9491</v>
      </c>
      <c r="DR119" s="990"/>
      <c r="DS119" s="990"/>
      <c r="DT119" s="990"/>
      <c r="DU119" s="991"/>
      <c r="DV119" s="992">
        <v>0</v>
      </c>
      <c r="DW119" s="993"/>
      <c r="DX119" s="993"/>
      <c r="DY119" s="993"/>
      <c r="DZ119" s="994"/>
    </row>
    <row r="120" spans="1:130" s="218" customFormat="1" ht="26.25" customHeight="1" x14ac:dyDescent="0.2">
      <c r="A120" s="1061"/>
      <c r="B120" s="953"/>
      <c r="C120" s="926" t="s">
        <v>423</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2" t="s">
        <v>122</v>
      </c>
      <c r="AB120" s="963"/>
      <c r="AC120" s="963"/>
      <c r="AD120" s="963"/>
      <c r="AE120" s="964"/>
      <c r="AF120" s="965" t="s">
        <v>122</v>
      </c>
      <c r="AG120" s="963"/>
      <c r="AH120" s="963"/>
      <c r="AI120" s="963"/>
      <c r="AJ120" s="964"/>
      <c r="AK120" s="965" t="s">
        <v>122</v>
      </c>
      <c r="AL120" s="963"/>
      <c r="AM120" s="963"/>
      <c r="AN120" s="963"/>
      <c r="AO120" s="964"/>
      <c r="AP120" s="966" t="s">
        <v>122</v>
      </c>
      <c r="AQ120" s="967"/>
      <c r="AR120" s="967"/>
      <c r="AS120" s="967"/>
      <c r="AT120" s="968"/>
      <c r="AU120" s="995" t="s">
        <v>447</v>
      </c>
      <c r="AV120" s="996"/>
      <c r="AW120" s="996"/>
      <c r="AX120" s="996"/>
      <c r="AY120" s="997"/>
      <c r="AZ120" s="933" t="s">
        <v>448</v>
      </c>
      <c r="BA120" s="901"/>
      <c r="BB120" s="901"/>
      <c r="BC120" s="901"/>
      <c r="BD120" s="901"/>
      <c r="BE120" s="901"/>
      <c r="BF120" s="901"/>
      <c r="BG120" s="901"/>
      <c r="BH120" s="901"/>
      <c r="BI120" s="901"/>
      <c r="BJ120" s="901"/>
      <c r="BK120" s="901"/>
      <c r="BL120" s="901"/>
      <c r="BM120" s="901"/>
      <c r="BN120" s="901"/>
      <c r="BO120" s="901"/>
      <c r="BP120" s="902"/>
      <c r="BQ120" s="934">
        <v>21413921</v>
      </c>
      <c r="BR120" s="935"/>
      <c r="BS120" s="935"/>
      <c r="BT120" s="935"/>
      <c r="BU120" s="935"/>
      <c r="BV120" s="935">
        <v>22376650</v>
      </c>
      <c r="BW120" s="935"/>
      <c r="BX120" s="935"/>
      <c r="BY120" s="935"/>
      <c r="BZ120" s="935"/>
      <c r="CA120" s="935">
        <v>21619604</v>
      </c>
      <c r="CB120" s="935"/>
      <c r="CC120" s="935"/>
      <c r="CD120" s="935"/>
      <c r="CE120" s="935"/>
      <c r="CF120" s="948">
        <v>35.4</v>
      </c>
      <c r="CG120" s="949"/>
      <c r="CH120" s="949"/>
      <c r="CI120" s="949"/>
      <c r="CJ120" s="949"/>
      <c r="CK120" s="1010" t="s">
        <v>449</v>
      </c>
      <c r="CL120" s="1011"/>
      <c r="CM120" s="1011"/>
      <c r="CN120" s="1011"/>
      <c r="CO120" s="1012"/>
      <c r="CP120" s="1018" t="s">
        <v>396</v>
      </c>
      <c r="CQ120" s="1019"/>
      <c r="CR120" s="1019"/>
      <c r="CS120" s="1019"/>
      <c r="CT120" s="1019"/>
      <c r="CU120" s="1019"/>
      <c r="CV120" s="1019"/>
      <c r="CW120" s="1019"/>
      <c r="CX120" s="1019"/>
      <c r="CY120" s="1019"/>
      <c r="CZ120" s="1019"/>
      <c r="DA120" s="1019"/>
      <c r="DB120" s="1019"/>
      <c r="DC120" s="1019"/>
      <c r="DD120" s="1019"/>
      <c r="DE120" s="1019"/>
      <c r="DF120" s="1020"/>
      <c r="DG120" s="934">
        <v>54473762</v>
      </c>
      <c r="DH120" s="935"/>
      <c r="DI120" s="935"/>
      <c r="DJ120" s="935"/>
      <c r="DK120" s="935"/>
      <c r="DL120" s="935">
        <v>52775733</v>
      </c>
      <c r="DM120" s="935"/>
      <c r="DN120" s="935"/>
      <c r="DO120" s="935"/>
      <c r="DP120" s="935"/>
      <c r="DQ120" s="935">
        <v>55059746</v>
      </c>
      <c r="DR120" s="935"/>
      <c r="DS120" s="935"/>
      <c r="DT120" s="935"/>
      <c r="DU120" s="935"/>
      <c r="DV120" s="936">
        <v>90.1</v>
      </c>
      <c r="DW120" s="936"/>
      <c r="DX120" s="936"/>
      <c r="DY120" s="936"/>
      <c r="DZ120" s="937"/>
    </row>
    <row r="121" spans="1:130" s="218" customFormat="1" ht="26.25" customHeight="1" x14ac:dyDescent="0.2">
      <c r="A121" s="1061"/>
      <c r="B121" s="953"/>
      <c r="C121" s="978" t="s">
        <v>450</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62" t="s">
        <v>122</v>
      </c>
      <c r="AB121" s="963"/>
      <c r="AC121" s="963"/>
      <c r="AD121" s="963"/>
      <c r="AE121" s="964"/>
      <c r="AF121" s="965" t="s">
        <v>122</v>
      </c>
      <c r="AG121" s="963"/>
      <c r="AH121" s="963"/>
      <c r="AI121" s="963"/>
      <c r="AJ121" s="964"/>
      <c r="AK121" s="965" t="s">
        <v>122</v>
      </c>
      <c r="AL121" s="963"/>
      <c r="AM121" s="963"/>
      <c r="AN121" s="963"/>
      <c r="AO121" s="964"/>
      <c r="AP121" s="966" t="s">
        <v>122</v>
      </c>
      <c r="AQ121" s="967"/>
      <c r="AR121" s="967"/>
      <c r="AS121" s="967"/>
      <c r="AT121" s="968"/>
      <c r="AU121" s="998"/>
      <c r="AV121" s="999"/>
      <c r="AW121" s="999"/>
      <c r="AX121" s="999"/>
      <c r="AY121" s="1000"/>
      <c r="AZ121" s="926" t="s">
        <v>451</v>
      </c>
      <c r="BA121" s="927"/>
      <c r="BB121" s="927"/>
      <c r="BC121" s="927"/>
      <c r="BD121" s="927"/>
      <c r="BE121" s="927"/>
      <c r="BF121" s="927"/>
      <c r="BG121" s="927"/>
      <c r="BH121" s="927"/>
      <c r="BI121" s="927"/>
      <c r="BJ121" s="927"/>
      <c r="BK121" s="927"/>
      <c r="BL121" s="927"/>
      <c r="BM121" s="927"/>
      <c r="BN121" s="927"/>
      <c r="BO121" s="927"/>
      <c r="BP121" s="928"/>
      <c r="BQ121" s="929">
        <v>27732927</v>
      </c>
      <c r="BR121" s="930"/>
      <c r="BS121" s="930"/>
      <c r="BT121" s="930"/>
      <c r="BU121" s="930"/>
      <c r="BV121" s="930">
        <v>28330147</v>
      </c>
      <c r="BW121" s="930"/>
      <c r="BX121" s="930"/>
      <c r="BY121" s="930"/>
      <c r="BZ121" s="930"/>
      <c r="CA121" s="930">
        <v>30398581</v>
      </c>
      <c r="CB121" s="930"/>
      <c r="CC121" s="930"/>
      <c r="CD121" s="930"/>
      <c r="CE121" s="930"/>
      <c r="CF121" s="924">
        <v>49.7</v>
      </c>
      <c r="CG121" s="925"/>
      <c r="CH121" s="925"/>
      <c r="CI121" s="925"/>
      <c r="CJ121" s="925"/>
      <c r="CK121" s="1013"/>
      <c r="CL121" s="1014"/>
      <c r="CM121" s="1014"/>
      <c r="CN121" s="1014"/>
      <c r="CO121" s="1015"/>
      <c r="CP121" s="1023" t="s">
        <v>393</v>
      </c>
      <c r="CQ121" s="1024"/>
      <c r="CR121" s="1024"/>
      <c r="CS121" s="1024"/>
      <c r="CT121" s="1024"/>
      <c r="CU121" s="1024"/>
      <c r="CV121" s="1024"/>
      <c r="CW121" s="1024"/>
      <c r="CX121" s="1024"/>
      <c r="CY121" s="1024"/>
      <c r="CZ121" s="1024"/>
      <c r="DA121" s="1024"/>
      <c r="DB121" s="1024"/>
      <c r="DC121" s="1024"/>
      <c r="DD121" s="1024"/>
      <c r="DE121" s="1024"/>
      <c r="DF121" s="1025"/>
      <c r="DG121" s="929">
        <v>3602129</v>
      </c>
      <c r="DH121" s="930"/>
      <c r="DI121" s="930"/>
      <c r="DJ121" s="930"/>
      <c r="DK121" s="930"/>
      <c r="DL121" s="930">
        <v>3330768</v>
      </c>
      <c r="DM121" s="930"/>
      <c r="DN121" s="930"/>
      <c r="DO121" s="930"/>
      <c r="DP121" s="930"/>
      <c r="DQ121" s="930">
        <v>3115821</v>
      </c>
      <c r="DR121" s="930"/>
      <c r="DS121" s="930"/>
      <c r="DT121" s="930"/>
      <c r="DU121" s="930"/>
      <c r="DV121" s="931">
        <v>5.0999999999999996</v>
      </c>
      <c r="DW121" s="931"/>
      <c r="DX121" s="931"/>
      <c r="DY121" s="931"/>
      <c r="DZ121" s="932"/>
    </row>
    <row r="122" spans="1:130" s="218" customFormat="1" ht="26.25" customHeight="1" x14ac:dyDescent="0.2">
      <c r="A122" s="1061"/>
      <c r="B122" s="953"/>
      <c r="C122" s="926" t="s">
        <v>433</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2" t="s">
        <v>122</v>
      </c>
      <c r="AB122" s="963"/>
      <c r="AC122" s="963"/>
      <c r="AD122" s="963"/>
      <c r="AE122" s="964"/>
      <c r="AF122" s="965" t="s">
        <v>122</v>
      </c>
      <c r="AG122" s="963"/>
      <c r="AH122" s="963"/>
      <c r="AI122" s="963"/>
      <c r="AJ122" s="964"/>
      <c r="AK122" s="965" t="s">
        <v>122</v>
      </c>
      <c r="AL122" s="963"/>
      <c r="AM122" s="963"/>
      <c r="AN122" s="963"/>
      <c r="AO122" s="964"/>
      <c r="AP122" s="966" t="s">
        <v>122</v>
      </c>
      <c r="AQ122" s="967"/>
      <c r="AR122" s="967"/>
      <c r="AS122" s="967"/>
      <c r="AT122" s="968"/>
      <c r="AU122" s="998"/>
      <c r="AV122" s="999"/>
      <c r="AW122" s="999"/>
      <c r="AX122" s="999"/>
      <c r="AY122" s="1000"/>
      <c r="AZ122" s="977" t="s">
        <v>452</v>
      </c>
      <c r="BA122" s="969"/>
      <c r="BB122" s="969"/>
      <c r="BC122" s="969"/>
      <c r="BD122" s="969"/>
      <c r="BE122" s="969"/>
      <c r="BF122" s="969"/>
      <c r="BG122" s="969"/>
      <c r="BH122" s="969"/>
      <c r="BI122" s="969"/>
      <c r="BJ122" s="969"/>
      <c r="BK122" s="969"/>
      <c r="BL122" s="969"/>
      <c r="BM122" s="969"/>
      <c r="BN122" s="969"/>
      <c r="BO122" s="969"/>
      <c r="BP122" s="970"/>
      <c r="BQ122" s="1003">
        <v>112849876</v>
      </c>
      <c r="BR122" s="1004"/>
      <c r="BS122" s="1004"/>
      <c r="BT122" s="1004"/>
      <c r="BU122" s="1004"/>
      <c r="BV122" s="1004">
        <v>105603887</v>
      </c>
      <c r="BW122" s="1004"/>
      <c r="BX122" s="1004"/>
      <c r="BY122" s="1004"/>
      <c r="BZ122" s="1004"/>
      <c r="CA122" s="1004">
        <v>98371420</v>
      </c>
      <c r="CB122" s="1004"/>
      <c r="CC122" s="1004"/>
      <c r="CD122" s="1004"/>
      <c r="CE122" s="1004"/>
      <c r="CF122" s="1021">
        <v>161</v>
      </c>
      <c r="CG122" s="1022"/>
      <c r="CH122" s="1022"/>
      <c r="CI122" s="1022"/>
      <c r="CJ122" s="1022"/>
      <c r="CK122" s="1013"/>
      <c r="CL122" s="1014"/>
      <c r="CM122" s="1014"/>
      <c r="CN122" s="1014"/>
      <c r="CO122" s="1015"/>
      <c r="CP122" s="1023" t="s">
        <v>398</v>
      </c>
      <c r="CQ122" s="1024"/>
      <c r="CR122" s="1024"/>
      <c r="CS122" s="1024"/>
      <c r="CT122" s="1024"/>
      <c r="CU122" s="1024"/>
      <c r="CV122" s="1024"/>
      <c r="CW122" s="1024"/>
      <c r="CX122" s="1024"/>
      <c r="CY122" s="1024"/>
      <c r="CZ122" s="1024"/>
      <c r="DA122" s="1024"/>
      <c r="DB122" s="1024"/>
      <c r="DC122" s="1024"/>
      <c r="DD122" s="1024"/>
      <c r="DE122" s="1024"/>
      <c r="DF122" s="1025"/>
      <c r="DG122" s="929" t="s">
        <v>122</v>
      </c>
      <c r="DH122" s="930"/>
      <c r="DI122" s="930"/>
      <c r="DJ122" s="930"/>
      <c r="DK122" s="930"/>
      <c r="DL122" s="930" t="s">
        <v>122</v>
      </c>
      <c r="DM122" s="930"/>
      <c r="DN122" s="930"/>
      <c r="DO122" s="930"/>
      <c r="DP122" s="930"/>
      <c r="DQ122" s="930" t="s">
        <v>122</v>
      </c>
      <c r="DR122" s="930"/>
      <c r="DS122" s="930"/>
      <c r="DT122" s="930"/>
      <c r="DU122" s="930"/>
      <c r="DV122" s="931" t="s">
        <v>122</v>
      </c>
      <c r="DW122" s="931"/>
      <c r="DX122" s="931"/>
      <c r="DY122" s="931"/>
      <c r="DZ122" s="932"/>
    </row>
    <row r="123" spans="1:130" s="218" customFormat="1" ht="26.25" customHeight="1" x14ac:dyDescent="0.2">
      <c r="A123" s="1061"/>
      <c r="B123" s="953"/>
      <c r="C123" s="926" t="s">
        <v>439</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2" t="s">
        <v>122</v>
      </c>
      <c r="AB123" s="963"/>
      <c r="AC123" s="963"/>
      <c r="AD123" s="963"/>
      <c r="AE123" s="964"/>
      <c r="AF123" s="965" t="s">
        <v>122</v>
      </c>
      <c r="AG123" s="963"/>
      <c r="AH123" s="963"/>
      <c r="AI123" s="963"/>
      <c r="AJ123" s="964"/>
      <c r="AK123" s="965" t="s">
        <v>122</v>
      </c>
      <c r="AL123" s="963"/>
      <c r="AM123" s="963"/>
      <c r="AN123" s="963"/>
      <c r="AO123" s="964"/>
      <c r="AP123" s="966" t="s">
        <v>122</v>
      </c>
      <c r="AQ123" s="967"/>
      <c r="AR123" s="967"/>
      <c r="AS123" s="967"/>
      <c r="AT123" s="968"/>
      <c r="AU123" s="1001"/>
      <c r="AV123" s="1002"/>
      <c r="AW123" s="1002"/>
      <c r="AX123" s="1002"/>
      <c r="AY123" s="1002"/>
      <c r="AZ123" s="239" t="s">
        <v>177</v>
      </c>
      <c r="BA123" s="239"/>
      <c r="BB123" s="239"/>
      <c r="BC123" s="239"/>
      <c r="BD123" s="239"/>
      <c r="BE123" s="239"/>
      <c r="BF123" s="239"/>
      <c r="BG123" s="239"/>
      <c r="BH123" s="239"/>
      <c r="BI123" s="239"/>
      <c r="BJ123" s="239"/>
      <c r="BK123" s="239"/>
      <c r="BL123" s="239"/>
      <c r="BM123" s="239"/>
      <c r="BN123" s="239"/>
      <c r="BO123" s="981" t="s">
        <v>453</v>
      </c>
      <c r="BP123" s="1009"/>
      <c r="BQ123" s="1067">
        <v>161996724</v>
      </c>
      <c r="BR123" s="1068"/>
      <c r="BS123" s="1068"/>
      <c r="BT123" s="1068"/>
      <c r="BU123" s="1068"/>
      <c r="BV123" s="1068">
        <v>156310684</v>
      </c>
      <c r="BW123" s="1068"/>
      <c r="BX123" s="1068"/>
      <c r="BY123" s="1068"/>
      <c r="BZ123" s="1068"/>
      <c r="CA123" s="1068">
        <v>150389605</v>
      </c>
      <c r="CB123" s="1068"/>
      <c r="CC123" s="1068"/>
      <c r="CD123" s="1068"/>
      <c r="CE123" s="1068"/>
      <c r="CF123" s="1005"/>
      <c r="CG123" s="1006"/>
      <c r="CH123" s="1006"/>
      <c r="CI123" s="1006"/>
      <c r="CJ123" s="1007"/>
      <c r="CK123" s="1013"/>
      <c r="CL123" s="1014"/>
      <c r="CM123" s="1014"/>
      <c r="CN123" s="1014"/>
      <c r="CO123" s="1015"/>
      <c r="CP123" s="1023" t="s">
        <v>391</v>
      </c>
      <c r="CQ123" s="1024"/>
      <c r="CR123" s="1024"/>
      <c r="CS123" s="1024"/>
      <c r="CT123" s="1024"/>
      <c r="CU123" s="1024"/>
      <c r="CV123" s="1024"/>
      <c r="CW123" s="1024"/>
      <c r="CX123" s="1024"/>
      <c r="CY123" s="1024"/>
      <c r="CZ123" s="1024"/>
      <c r="DA123" s="1024"/>
      <c r="DB123" s="1024"/>
      <c r="DC123" s="1024"/>
      <c r="DD123" s="1024"/>
      <c r="DE123" s="1024"/>
      <c r="DF123" s="1025"/>
      <c r="DG123" s="962" t="s">
        <v>122</v>
      </c>
      <c r="DH123" s="963"/>
      <c r="DI123" s="963"/>
      <c r="DJ123" s="963"/>
      <c r="DK123" s="964"/>
      <c r="DL123" s="965" t="s">
        <v>122</v>
      </c>
      <c r="DM123" s="963"/>
      <c r="DN123" s="963"/>
      <c r="DO123" s="963"/>
      <c r="DP123" s="964"/>
      <c r="DQ123" s="965" t="s">
        <v>122</v>
      </c>
      <c r="DR123" s="963"/>
      <c r="DS123" s="963"/>
      <c r="DT123" s="963"/>
      <c r="DU123" s="964"/>
      <c r="DV123" s="966" t="s">
        <v>122</v>
      </c>
      <c r="DW123" s="967"/>
      <c r="DX123" s="967"/>
      <c r="DY123" s="967"/>
      <c r="DZ123" s="968"/>
    </row>
    <row r="124" spans="1:130" s="218" customFormat="1" ht="26.25" customHeight="1" thickBot="1" x14ac:dyDescent="0.25">
      <c r="A124" s="1061"/>
      <c r="B124" s="953"/>
      <c r="C124" s="926" t="s">
        <v>442</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2" t="s">
        <v>122</v>
      </c>
      <c r="AB124" s="963"/>
      <c r="AC124" s="963"/>
      <c r="AD124" s="963"/>
      <c r="AE124" s="964"/>
      <c r="AF124" s="965" t="s">
        <v>122</v>
      </c>
      <c r="AG124" s="963"/>
      <c r="AH124" s="963"/>
      <c r="AI124" s="963"/>
      <c r="AJ124" s="964"/>
      <c r="AK124" s="965" t="s">
        <v>122</v>
      </c>
      <c r="AL124" s="963"/>
      <c r="AM124" s="963"/>
      <c r="AN124" s="963"/>
      <c r="AO124" s="964"/>
      <c r="AP124" s="966" t="s">
        <v>122</v>
      </c>
      <c r="AQ124" s="967"/>
      <c r="AR124" s="967"/>
      <c r="AS124" s="967"/>
      <c r="AT124" s="968"/>
      <c r="AU124" s="1063" t="s">
        <v>454</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v>32.1</v>
      </c>
      <c r="BR124" s="1031"/>
      <c r="BS124" s="1031"/>
      <c r="BT124" s="1031"/>
      <c r="BU124" s="1031"/>
      <c r="BV124" s="1031">
        <v>22.6</v>
      </c>
      <c r="BW124" s="1031"/>
      <c r="BX124" s="1031"/>
      <c r="BY124" s="1031"/>
      <c r="BZ124" s="1031"/>
      <c r="CA124" s="1031">
        <v>21.4</v>
      </c>
      <c r="CB124" s="1031"/>
      <c r="CC124" s="1031"/>
      <c r="CD124" s="1031"/>
      <c r="CE124" s="1031"/>
      <c r="CF124" s="1032"/>
      <c r="CG124" s="1033"/>
      <c r="CH124" s="1033"/>
      <c r="CI124" s="1033"/>
      <c r="CJ124" s="1034"/>
      <c r="CK124" s="1016"/>
      <c r="CL124" s="1016"/>
      <c r="CM124" s="1016"/>
      <c r="CN124" s="1016"/>
      <c r="CO124" s="1017"/>
      <c r="CP124" s="1023" t="s">
        <v>455</v>
      </c>
      <c r="CQ124" s="1024"/>
      <c r="CR124" s="1024"/>
      <c r="CS124" s="1024"/>
      <c r="CT124" s="1024"/>
      <c r="CU124" s="1024"/>
      <c r="CV124" s="1024"/>
      <c r="CW124" s="1024"/>
      <c r="CX124" s="1024"/>
      <c r="CY124" s="1024"/>
      <c r="CZ124" s="1024"/>
      <c r="DA124" s="1024"/>
      <c r="DB124" s="1024"/>
      <c r="DC124" s="1024"/>
      <c r="DD124" s="1024"/>
      <c r="DE124" s="1024"/>
      <c r="DF124" s="1025"/>
      <c r="DG124" s="1008">
        <v>1777541</v>
      </c>
      <c r="DH124" s="990"/>
      <c r="DI124" s="990"/>
      <c r="DJ124" s="990"/>
      <c r="DK124" s="991"/>
      <c r="DL124" s="989">
        <v>1547453</v>
      </c>
      <c r="DM124" s="990"/>
      <c r="DN124" s="990"/>
      <c r="DO124" s="990"/>
      <c r="DP124" s="991"/>
      <c r="DQ124" s="989" t="s">
        <v>122</v>
      </c>
      <c r="DR124" s="990"/>
      <c r="DS124" s="990"/>
      <c r="DT124" s="990"/>
      <c r="DU124" s="991"/>
      <c r="DV124" s="992" t="s">
        <v>122</v>
      </c>
      <c r="DW124" s="993"/>
      <c r="DX124" s="993"/>
      <c r="DY124" s="993"/>
      <c r="DZ124" s="994"/>
    </row>
    <row r="125" spans="1:130" s="218" customFormat="1" ht="26.25" customHeight="1" x14ac:dyDescent="0.2">
      <c r="A125" s="1061"/>
      <c r="B125" s="953"/>
      <c r="C125" s="926" t="s">
        <v>444</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2" t="s">
        <v>122</v>
      </c>
      <c r="AB125" s="963"/>
      <c r="AC125" s="963"/>
      <c r="AD125" s="963"/>
      <c r="AE125" s="964"/>
      <c r="AF125" s="965" t="s">
        <v>122</v>
      </c>
      <c r="AG125" s="963"/>
      <c r="AH125" s="963"/>
      <c r="AI125" s="963"/>
      <c r="AJ125" s="964"/>
      <c r="AK125" s="965" t="s">
        <v>122</v>
      </c>
      <c r="AL125" s="963"/>
      <c r="AM125" s="963"/>
      <c r="AN125" s="963"/>
      <c r="AO125" s="964"/>
      <c r="AP125" s="966" t="s">
        <v>122</v>
      </c>
      <c r="AQ125" s="967"/>
      <c r="AR125" s="967"/>
      <c r="AS125" s="967"/>
      <c r="AT125" s="968"/>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6" t="s">
        <v>456</v>
      </c>
      <c r="CL125" s="1011"/>
      <c r="CM125" s="1011"/>
      <c r="CN125" s="1011"/>
      <c r="CO125" s="1012"/>
      <c r="CP125" s="933" t="s">
        <v>457</v>
      </c>
      <c r="CQ125" s="901"/>
      <c r="CR125" s="901"/>
      <c r="CS125" s="901"/>
      <c r="CT125" s="901"/>
      <c r="CU125" s="901"/>
      <c r="CV125" s="901"/>
      <c r="CW125" s="901"/>
      <c r="CX125" s="901"/>
      <c r="CY125" s="901"/>
      <c r="CZ125" s="901"/>
      <c r="DA125" s="901"/>
      <c r="DB125" s="901"/>
      <c r="DC125" s="901"/>
      <c r="DD125" s="901"/>
      <c r="DE125" s="901"/>
      <c r="DF125" s="902"/>
      <c r="DG125" s="934" t="s">
        <v>122</v>
      </c>
      <c r="DH125" s="935"/>
      <c r="DI125" s="935"/>
      <c r="DJ125" s="935"/>
      <c r="DK125" s="935"/>
      <c r="DL125" s="935" t="s">
        <v>122</v>
      </c>
      <c r="DM125" s="935"/>
      <c r="DN125" s="935"/>
      <c r="DO125" s="935"/>
      <c r="DP125" s="935"/>
      <c r="DQ125" s="935" t="s">
        <v>122</v>
      </c>
      <c r="DR125" s="935"/>
      <c r="DS125" s="935"/>
      <c r="DT125" s="935"/>
      <c r="DU125" s="935"/>
      <c r="DV125" s="936" t="s">
        <v>122</v>
      </c>
      <c r="DW125" s="936"/>
      <c r="DX125" s="936"/>
      <c r="DY125" s="936"/>
      <c r="DZ125" s="937"/>
    </row>
    <row r="126" spans="1:130" s="218" customFormat="1" ht="26.25" customHeight="1" thickBot="1" x14ac:dyDescent="0.25">
      <c r="A126" s="1061"/>
      <c r="B126" s="953"/>
      <c r="C126" s="926" t="s">
        <v>446</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2">
        <v>23893</v>
      </c>
      <c r="AB126" s="963"/>
      <c r="AC126" s="963"/>
      <c r="AD126" s="963"/>
      <c r="AE126" s="964"/>
      <c r="AF126" s="965">
        <v>16640</v>
      </c>
      <c r="AG126" s="963"/>
      <c r="AH126" s="963"/>
      <c r="AI126" s="963"/>
      <c r="AJ126" s="964"/>
      <c r="AK126" s="965">
        <v>8553</v>
      </c>
      <c r="AL126" s="963"/>
      <c r="AM126" s="963"/>
      <c r="AN126" s="963"/>
      <c r="AO126" s="964"/>
      <c r="AP126" s="966">
        <v>0</v>
      </c>
      <c r="AQ126" s="967"/>
      <c r="AR126" s="967"/>
      <c r="AS126" s="967"/>
      <c r="AT126" s="96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7"/>
      <c r="CL126" s="1014"/>
      <c r="CM126" s="1014"/>
      <c r="CN126" s="1014"/>
      <c r="CO126" s="1015"/>
      <c r="CP126" s="926" t="s">
        <v>458</v>
      </c>
      <c r="CQ126" s="927"/>
      <c r="CR126" s="927"/>
      <c r="CS126" s="927"/>
      <c r="CT126" s="927"/>
      <c r="CU126" s="927"/>
      <c r="CV126" s="927"/>
      <c r="CW126" s="927"/>
      <c r="CX126" s="927"/>
      <c r="CY126" s="927"/>
      <c r="CZ126" s="927"/>
      <c r="DA126" s="927"/>
      <c r="DB126" s="927"/>
      <c r="DC126" s="927"/>
      <c r="DD126" s="927"/>
      <c r="DE126" s="927"/>
      <c r="DF126" s="928"/>
      <c r="DG126" s="929" t="s">
        <v>122</v>
      </c>
      <c r="DH126" s="930"/>
      <c r="DI126" s="930"/>
      <c r="DJ126" s="930"/>
      <c r="DK126" s="930"/>
      <c r="DL126" s="930" t="s">
        <v>122</v>
      </c>
      <c r="DM126" s="930"/>
      <c r="DN126" s="930"/>
      <c r="DO126" s="930"/>
      <c r="DP126" s="930"/>
      <c r="DQ126" s="930" t="s">
        <v>122</v>
      </c>
      <c r="DR126" s="930"/>
      <c r="DS126" s="930"/>
      <c r="DT126" s="930"/>
      <c r="DU126" s="930"/>
      <c r="DV126" s="931" t="s">
        <v>122</v>
      </c>
      <c r="DW126" s="931"/>
      <c r="DX126" s="931"/>
      <c r="DY126" s="931"/>
      <c r="DZ126" s="932"/>
    </row>
    <row r="127" spans="1:130" s="218" customFormat="1" ht="26.25" customHeight="1" x14ac:dyDescent="0.2">
      <c r="A127" s="1062"/>
      <c r="B127" s="955"/>
      <c r="C127" s="977" t="s">
        <v>459</v>
      </c>
      <c r="D127" s="969"/>
      <c r="E127" s="969"/>
      <c r="F127" s="969"/>
      <c r="G127" s="969"/>
      <c r="H127" s="969"/>
      <c r="I127" s="969"/>
      <c r="J127" s="969"/>
      <c r="K127" s="969"/>
      <c r="L127" s="969"/>
      <c r="M127" s="969"/>
      <c r="N127" s="969"/>
      <c r="O127" s="969"/>
      <c r="P127" s="969"/>
      <c r="Q127" s="969"/>
      <c r="R127" s="969"/>
      <c r="S127" s="969"/>
      <c r="T127" s="969"/>
      <c r="U127" s="969"/>
      <c r="V127" s="969"/>
      <c r="W127" s="969"/>
      <c r="X127" s="969"/>
      <c r="Y127" s="969"/>
      <c r="Z127" s="970"/>
      <c r="AA127" s="962" t="s">
        <v>122</v>
      </c>
      <c r="AB127" s="963"/>
      <c r="AC127" s="963"/>
      <c r="AD127" s="963"/>
      <c r="AE127" s="964"/>
      <c r="AF127" s="965" t="s">
        <v>122</v>
      </c>
      <c r="AG127" s="963"/>
      <c r="AH127" s="963"/>
      <c r="AI127" s="963"/>
      <c r="AJ127" s="964"/>
      <c r="AK127" s="965" t="s">
        <v>122</v>
      </c>
      <c r="AL127" s="963"/>
      <c r="AM127" s="963"/>
      <c r="AN127" s="963"/>
      <c r="AO127" s="964"/>
      <c r="AP127" s="966" t="s">
        <v>122</v>
      </c>
      <c r="AQ127" s="967"/>
      <c r="AR127" s="967"/>
      <c r="AS127" s="967"/>
      <c r="AT127" s="968"/>
      <c r="AU127" s="220"/>
      <c r="AV127" s="220"/>
      <c r="AW127" s="220"/>
      <c r="AX127" s="1035" t="s">
        <v>460</v>
      </c>
      <c r="AY127" s="1036"/>
      <c r="AZ127" s="1036"/>
      <c r="BA127" s="1036"/>
      <c r="BB127" s="1036"/>
      <c r="BC127" s="1036"/>
      <c r="BD127" s="1036"/>
      <c r="BE127" s="1037"/>
      <c r="BF127" s="1038" t="s">
        <v>461</v>
      </c>
      <c r="BG127" s="1036"/>
      <c r="BH127" s="1036"/>
      <c r="BI127" s="1036"/>
      <c r="BJ127" s="1036"/>
      <c r="BK127" s="1036"/>
      <c r="BL127" s="1037"/>
      <c r="BM127" s="1038" t="s">
        <v>462</v>
      </c>
      <c r="BN127" s="1036"/>
      <c r="BO127" s="1036"/>
      <c r="BP127" s="1036"/>
      <c r="BQ127" s="1036"/>
      <c r="BR127" s="1036"/>
      <c r="BS127" s="1037"/>
      <c r="BT127" s="1038" t="s">
        <v>463</v>
      </c>
      <c r="BU127" s="1036"/>
      <c r="BV127" s="1036"/>
      <c r="BW127" s="1036"/>
      <c r="BX127" s="1036"/>
      <c r="BY127" s="1036"/>
      <c r="BZ127" s="1059"/>
      <c r="CA127" s="220"/>
      <c r="CB127" s="220"/>
      <c r="CC127" s="220"/>
      <c r="CD127" s="243"/>
      <c r="CE127" s="243"/>
      <c r="CF127" s="243"/>
      <c r="CG127" s="220"/>
      <c r="CH127" s="220"/>
      <c r="CI127" s="220"/>
      <c r="CJ127" s="242"/>
      <c r="CK127" s="1027"/>
      <c r="CL127" s="1014"/>
      <c r="CM127" s="1014"/>
      <c r="CN127" s="1014"/>
      <c r="CO127" s="1015"/>
      <c r="CP127" s="926" t="s">
        <v>464</v>
      </c>
      <c r="CQ127" s="927"/>
      <c r="CR127" s="927"/>
      <c r="CS127" s="927"/>
      <c r="CT127" s="927"/>
      <c r="CU127" s="927"/>
      <c r="CV127" s="927"/>
      <c r="CW127" s="927"/>
      <c r="CX127" s="927"/>
      <c r="CY127" s="927"/>
      <c r="CZ127" s="927"/>
      <c r="DA127" s="927"/>
      <c r="DB127" s="927"/>
      <c r="DC127" s="927"/>
      <c r="DD127" s="927"/>
      <c r="DE127" s="927"/>
      <c r="DF127" s="928"/>
      <c r="DG127" s="929" t="s">
        <v>122</v>
      </c>
      <c r="DH127" s="930"/>
      <c r="DI127" s="930"/>
      <c r="DJ127" s="930"/>
      <c r="DK127" s="930"/>
      <c r="DL127" s="930" t="s">
        <v>122</v>
      </c>
      <c r="DM127" s="930"/>
      <c r="DN127" s="930"/>
      <c r="DO127" s="930"/>
      <c r="DP127" s="930"/>
      <c r="DQ127" s="930" t="s">
        <v>122</v>
      </c>
      <c r="DR127" s="930"/>
      <c r="DS127" s="930"/>
      <c r="DT127" s="930"/>
      <c r="DU127" s="930"/>
      <c r="DV127" s="931" t="s">
        <v>122</v>
      </c>
      <c r="DW127" s="931"/>
      <c r="DX127" s="931"/>
      <c r="DY127" s="931"/>
      <c r="DZ127" s="932"/>
    </row>
    <row r="128" spans="1:130" s="218" customFormat="1" ht="26.25" customHeight="1" thickBot="1" x14ac:dyDescent="0.25">
      <c r="A128" s="1045" t="s">
        <v>465</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466</v>
      </c>
      <c r="X128" s="1047"/>
      <c r="Y128" s="1047"/>
      <c r="Z128" s="1048"/>
      <c r="AA128" s="1049">
        <v>2039940</v>
      </c>
      <c r="AB128" s="1050"/>
      <c r="AC128" s="1050"/>
      <c r="AD128" s="1050"/>
      <c r="AE128" s="1051"/>
      <c r="AF128" s="1052">
        <v>2067351</v>
      </c>
      <c r="AG128" s="1050"/>
      <c r="AH128" s="1050"/>
      <c r="AI128" s="1050"/>
      <c r="AJ128" s="1051"/>
      <c r="AK128" s="1052">
        <v>2303192</v>
      </c>
      <c r="AL128" s="1050"/>
      <c r="AM128" s="1050"/>
      <c r="AN128" s="1050"/>
      <c r="AO128" s="1051"/>
      <c r="AP128" s="1053"/>
      <c r="AQ128" s="1054"/>
      <c r="AR128" s="1054"/>
      <c r="AS128" s="1054"/>
      <c r="AT128" s="1055"/>
      <c r="AU128" s="220"/>
      <c r="AV128" s="220"/>
      <c r="AW128" s="220"/>
      <c r="AX128" s="900" t="s">
        <v>467</v>
      </c>
      <c r="AY128" s="901"/>
      <c r="AZ128" s="901"/>
      <c r="BA128" s="901"/>
      <c r="BB128" s="901"/>
      <c r="BC128" s="901"/>
      <c r="BD128" s="901"/>
      <c r="BE128" s="902"/>
      <c r="BF128" s="1056" t="s">
        <v>122</v>
      </c>
      <c r="BG128" s="1057"/>
      <c r="BH128" s="1057"/>
      <c r="BI128" s="1057"/>
      <c r="BJ128" s="1057"/>
      <c r="BK128" s="1057"/>
      <c r="BL128" s="1058"/>
      <c r="BM128" s="1056">
        <v>11.25</v>
      </c>
      <c r="BN128" s="1057"/>
      <c r="BO128" s="1057"/>
      <c r="BP128" s="1057"/>
      <c r="BQ128" s="1057"/>
      <c r="BR128" s="1057"/>
      <c r="BS128" s="1058"/>
      <c r="BT128" s="1056">
        <v>20</v>
      </c>
      <c r="BU128" s="1057"/>
      <c r="BV128" s="1057"/>
      <c r="BW128" s="1057"/>
      <c r="BX128" s="1057"/>
      <c r="BY128" s="1057"/>
      <c r="BZ128" s="1080"/>
      <c r="CA128" s="243"/>
      <c r="CB128" s="243"/>
      <c r="CC128" s="243"/>
      <c r="CD128" s="243"/>
      <c r="CE128" s="243"/>
      <c r="CF128" s="243"/>
      <c r="CG128" s="220"/>
      <c r="CH128" s="220"/>
      <c r="CI128" s="220"/>
      <c r="CJ128" s="242"/>
      <c r="CK128" s="1028"/>
      <c r="CL128" s="1029"/>
      <c r="CM128" s="1029"/>
      <c r="CN128" s="1029"/>
      <c r="CO128" s="1030"/>
      <c r="CP128" s="1039" t="s">
        <v>468</v>
      </c>
      <c r="CQ128" s="726"/>
      <c r="CR128" s="726"/>
      <c r="CS128" s="726"/>
      <c r="CT128" s="726"/>
      <c r="CU128" s="726"/>
      <c r="CV128" s="726"/>
      <c r="CW128" s="726"/>
      <c r="CX128" s="726"/>
      <c r="CY128" s="726"/>
      <c r="CZ128" s="726"/>
      <c r="DA128" s="726"/>
      <c r="DB128" s="726"/>
      <c r="DC128" s="726"/>
      <c r="DD128" s="726"/>
      <c r="DE128" s="726"/>
      <c r="DF128" s="1040"/>
      <c r="DG128" s="1041" t="s">
        <v>122</v>
      </c>
      <c r="DH128" s="1042"/>
      <c r="DI128" s="1042"/>
      <c r="DJ128" s="1042"/>
      <c r="DK128" s="1042"/>
      <c r="DL128" s="1042" t="s">
        <v>122</v>
      </c>
      <c r="DM128" s="1042"/>
      <c r="DN128" s="1042"/>
      <c r="DO128" s="1042"/>
      <c r="DP128" s="1042"/>
      <c r="DQ128" s="1042" t="s">
        <v>122</v>
      </c>
      <c r="DR128" s="1042"/>
      <c r="DS128" s="1042"/>
      <c r="DT128" s="1042"/>
      <c r="DU128" s="1042"/>
      <c r="DV128" s="1043" t="s">
        <v>122</v>
      </c>
      <c r="DW128" s="1043"/>
      <c r="DX128" s="1043"/>
      <c r="DY128" s="1043"/>
      <c r="DZ128" s="1044"/>
    </row>
    <row r="129" spans="1:131" s="218" customFormat="1" ht="26.25" customHeight="1" x14ac:dyDescent="0.2">
      <c r="A129" s="938" t="s">
        <v>102</v>
      </c>
      <c r="B129" s="939"/>
      <c r="C129" s="939"/>
      <c r="D129" s="939"/>
      <c r="E129" s="939"/>
      <c r="F129" s="939"/>
      <c r="G129" s="939"/>
      <c r="H129" s="939"/>
      <c r="I129" s="939"/>
      <c r="J129" s="939"/>
      <c r="K129" s="939"/>
      <c r="L129" s="939"/>
      <c r="M129" s="939"/>
      <c r="N129" s="939"/>
      <c r="O129" s="939"/>
      <c r="P129" s="939"/>
      <c r="Q129" s="939"/>
      <c r="R129" s="939"/>
      <c r="S129" s="939"/>
      <c r="T129" s="939"/>
      <c r="U129" s="939"/>
      <c r="V129" s="939"/>
      <c r="W129" s="1074" t="s">
        <v>469</v>
      </c>
      <c r="X129" s="1075"/>
      <c r="Y129" s="1075"/>
      <c r="Z129" s="1076"/>
      <c r="AA129" s="962">
        <v>69752728</v>
      </c>
      <c r="AB129" s="963"/>
      <c r="AC129" s="963"/>
      <c r="AD129" s="963"/>
      <c r="AE129" s="964"/>
      <c r="AF129" s="965">
        <v>71085451</v>
      </c>
      <c r="AG129" s="963"/>
      <c r="AH129" s="963"/>
      <c r="AI129" s="963"/>
      <c r="AJ129" s="964"/>
      <c r="AK129" s="965">
        <v>71881517</v>
      </c>
      <c r="AL129" s="963"/>
      <c r="AM129" s="963"/>
      <c r="AN129" s="963"/>
      <c r="AO129" s="964"/>
      <c r="AP129" s="1077"/>
      <c r="AQ129" s="1078"/>
      <c r="AR129" s="1078"/>
      <c r="AS129" s="1078"/>
      <c r="AT129" s="1079"/>
      <c r="AU129" s="221"/>
      <c r="AV129" s="221"/>
      <c r="AW129" s="221"/>
      <c r="AX129" s="1069" t="s">
        <v>470</v>
      </c>
      <c r="AY129" s="927"/>
      <c r="AZ129" s="927"/>
      <c r="BA129" s="927"/>
      <c r="BB129" s="927"/>
      <c r="BC129" s="927"/>
      <c r="BD129" s="927"/>
      <c r="BE129" s="928"/>
      <c r="BF129" s="1070" t="s">
        <v>122</v>
      </c>
      <c r="BG129" s="1071"/>
      <c r="BH129" s="1071"/>
      <c r="BI129" s="1071"/>
      <c r="BJ129" s="1071"/>
      <c r="BK129" s="1071"/>
      <c r="BL129" s="1072"/>
      <c r="BM129" s="1070">
        <v>16.25</v>
      </c>
      <c r="BN129" s="1071"/>
      <c r="BO129" s="1071"/>
      <c r="BP129" s="1071"/>
      <c r="BQ129" s="1071"/>
      <c r="BR129" s="1071"/>
      <c r="BS129" s="1072"/>
      <c r="BT129" s="1070">
        <v>30</v>
      </c>
      <c r="BU129" s="1071"/>
      <c r="BV129" s="1071"/>
      <c r="BW129" s="1071"/>
      <c r="BX129" s="1071"/>
      <c r="BY129" s="1071"/>
      <c r="BZ129" s="10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8" t="s">
        <v>471</v>
      </c>
      <c r="B130" s="939"/>
      <c r="C130" s="939"/>
      <c r="D130" s="939"/>
      <c r="E130" s="939"/>
      <c r="F130" s="939"/>
      <c r="G130" s="939"/>
      <c r="H130" s="939"/>
      <c r="I130" s="939"/>
      <c r="J130" s="939"/>
      <c r="K130" s="939"/>
      <c r="L130" s="939"/>
      <c r="M130" s="939"/>
      <c r="N130" s="939"/>
      <c r="O130" s="939"/>
      <c r="P130" s="939"/>
      <c r="Q130" s="939"/>
      <c r="R130" s="939"/>
      <c r="S130" s="939"/>
      <c r="T130" s="939"/>
      <c r="U130" s="939"/>
      <c r="V130" s="939"/>
      <c r="W130" s="1074" t="s">
        <v>472</v>
      </c>
      <c r="X130" s="1075"/>
      <c r="Y130" s="1075"/>
      <c r="Z130" s="1076"/>
      <c r="AA130" s="962">
        <v>11149531</v>
      </c>
      <c r="AB130" s="963"/>
      <c r="AC130" s="963"/>
      <c r="AD130" s="963"/>
      <c r="AE130" s="964"/>
      <c r="AF130" s="965">
        <v>11398286</v>
      </c>
      <c r="AG130" s="963"/>
      <c r="AH130" s="963"/>
      <c r="AI130" s="963"/>
      <c r="AJ130" s="964"/>
      <c r="AK130" s="965">
        <v>10770809</v>
      </c>
      <c r="AL130" s="963"/>
      <c r="AM130" s="963"/>
      <c r="AN130" s="963"/>
      <c r="AO130" s="964"/>
      <c r="AP130" s="1077"/>
      <c r="AQ130" s="1078"/>
      <c r="AR130" s="1078"/>
      <c r="AS130" s="1078"/>
      <c r="AT130" s="1079"/>
      <c r="AU130" s="221"/>
      <c r="AV130" s="221"/>
      <c r="AW130" s="221"/>
      <c r="AX130" s="1069" t="s">
        <v>473</v>
      </c>
      <c r="AY130" s="927"/>
      <c r="AZ130" s="927"/>
      <c r="BA130" s="927"/>
      <c r="BB130" s="927"/>
      <c r="BC130" s="927"/>
      <c r="BD130" s="927"/>
      <c r="BE130" s="928"/>
      <c r="BF130" s="1105">
        <v>5.3</v>
      </c>
      <c r="BG130" s="1106"/>
      <c r="BH130" s="1106"/>
      <c r="BI130" s="1106"/>
      <c r="BJ130" s="1106"/>
      <c r="BK130" s="1106"/>
      <c r="BL130" s="1107"/>
      <c r="BM130" s="1105">
        <v>25</v>
      </c>
      <c r="BN130" s="1106"/>
      <c r="BO130" s="1106"/>
      <c r="BP130" s="1106"/>
      <c r="BQ130" s="1106"/>
      <c r="BR130" s="1106"/>
      <c r="BS130" s="1107"/>
      <c r="BT130" s="1105">
        <v>35</v>
      </c>
      <c r="BU130" s="1106"/>
      <c r="BV130" s="1106"/>
      <c r="BW130" s="1106"/>
      <c r="BX130" s="1106"/>
      <c r="BY130" s="1106"/>
      <c r="BZ130" s="110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474</v>
      </c>
      <c r="X131" s="1112"/>
      <c r="Y131" s="1112"/>
      <c r="Z131" s="1113"/>
      <c r="AA131" s="1008">
        <v>58603197</v>
      </c>
      <c r="AB131" s="990"/>
      <c r="AC131" s="990"/>
      <c r="AD131" s="990"/>
      <c r="AE131" s="991"/>
      <c r="AF131" s="989">
        <v>59687165</v>
      </c>
      <c r="AG131" s="990"/>
      <c r="AH131" s="990"/>
      <c r="AI131" s="990"/>
      <c r="AJ131" s="991"/>
      <c r="AK131" s="989">
        <v>61110708</v>
      </c>
      <c r="AL131" s="990"/>
      <c r="AM131" s="990"/>
      <c r="AN131" s="990"/>
      <c r="AO131" s="991"/>
      <c r="AP131" s="1114"/>
      <c r="AQ131" s="1115"/>
      <c r="AR131" s="1115"/>
      <c r="AS131" s="1115"/>
      <c r="AT131" s="1116"/>
      <c r="AU131" s="221"/>
      <c r="AV131" s="221"/>
      <c r="AW131" s="221"/>
      <c r="AX131" s="1087" t="s">
        <v>475</v>
      </c>
      <c r="AY131" s="726"/>
      <c r="AZ131" s="726"/>
      <c r="BA131" s="726"/>
      <c r="BB131" s="726"/>
      <c r="BC131" s="726"/>
      <c r="BD131" s="726"/>
      <c r="BE131" s="1040"/>
      <c r="BF131" s="1088">
        <v>21.4</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4" t="s">
        <v>476</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477</v>
      </c>
      <c r="W132" s="1098"/>
      <c r="X132" s="1098"/>
      <c r="Y132" s="1098"/>
      <c r="Z132" s="1099"/>
      <c r="AA132" s="1100">
        <v>5.3579935670000003</v>
      </c>
      <c r="AB132" s="1101"/>
      <c r="AC132" s="1101"/>
      <c r="AD132" s="1101"/>
      <c r="AE132" s="1102"/>
      <c r="AF132" s="1103">
        <v>5.5342780420000004</v>
      </c>
      <c r="AG132" s="1101"/>
      <c r="AH132" s="1101"/>
      <c r="AI132" s="1101"/>
      <c r="AJ132" s="1102"/>
      <c r="AK132" s="1103">
        <v>5.1925858890000001</v>
      </c>
      <c r="AL132" s="1101"/>
      <c r="AM132" s="1101"/>
      <c r="AN132" s="1101"/>
      <c r="AO132" s="1102"/>
      <c r="AP132" s="1005"/>
      <c r="AQ132" s="1006"/>
      <c r="AR132" s="1006"/>
      <c r="AS132" s="1006"/>
      <c r="AT132" s="1104"/>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478</v>
      </c>
      <c r="W133" s="1081"/>
      <c r="X133" s="1081"/>
      <c r="Y133" s="1081"/>
      <c r="Z133" s="1082"/>
      <c r="AA133" s="1083">
        <v>4.9000000000000004</v>
      </c>
      <c r="AB133" s="1084"/>
      <c r="AC133" s="1084"/>
      <c r="AD133" s="1084"/>
      <c r="AE133" s="1085"/>
      <c r="AF133" s="1083">
        <v>5.2</v>
      </c>
      <c r="AG133" s="1084"/>
      <c r="AH133" s="1084"/>
      <c r="AI133" s="1084"/>
      <c r="AJ133" s="1085"/>
      <c r="AK133" s="1083">
        <v>5.3</v>
      </c>
      <c r="AL133" s="1084"/>
      <c r="AM133" s="1084"/>
      <c r="AN133" s="1084"/>
      <c r="AO133" s="1085"/>
      <c r="AP133" s="1032"/>
      <c r="AQ133" s="1033"/>
      <c r="AR133" s="1033"/>
      <c r="AS133" s="1033"/>
      <c r="AT133" s="1086"/>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6XnLGmLFR1sCxnhTOyVn4Y82Zi4rIrRUhONGhG1SkapmXUTyAY3z1LoGDOJxwjPCuXFMFOVyDgNEjAFcccXLMQ==" saltValue="aBCg+eoLuk+FCSdBpPeA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verticalCentered="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479</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TII42Y/hlUEcKuhUuexdditiuoDTtGsI7yObP4hBQ++QtoABzXWWKPgRpwGE+mOAhQB8d4n6WIHUZFunGqesQ==" saltValue="GNR9VD970o8qw7J981KM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sqref="A1:XFD1048576"/>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W3DTpXVvScF6Ei7t0onbhfAwMqxhjoSHmOR0sA7bSodFBN+dD0yfsa/sn9r7+xNSnYHeiMYPAAymVkoyVswoA==" saltValue="xNkO2ZFZT7rpX0qfh2Uf1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0" t="s">
        <v>487</v>
      </c>
      <c r="AL9" s="1121"/>
      <c r="AM9" s="1121"/>
      <c r="AN9" s="1122"/>
      <c r="AO9" s="269">
        <v>24007280</v>
      </c>
      <c r="AP9" s="269">
        <v>89450</v>
      </c>
      <c r="AQ9" s="270">
        <v>66742</v>
      </c>
      <c r="AR9" s="271">
        <v>34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0" t="s">
        <v>488</v>
      </c>
      <c r="AL10" s="1121"/>
      <c r="AM10" s="1121"/>
      <c r="AN10" s="1122"/>
      <c r="AO10" s="272">
        <v>9731</v>
      </c>
      <c r="AP10" s="272">
        <v>36</v>
      </c>
      <c r="AQ10" s="273">
        <v>1287</v>
      </c>
      <c r="AR10" s="274">
        <v>-97.2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0" t="s">
        <v>489</v>
      </c>
      <c r="AL11" s="1121"/>
      <c r="AM11" s="1121"/>
      <c r="AN11" s="1122"/>
      <c r="AO11" s="272">
        <v>435462</v>
      </c>
      <c r="AP11" s="272">
        <v>1623</v>
      </c>
      <c r="AQ11" s="273">
        <v>1074</v>
      </c>
      <c r="AR11" s="274">
        <v>51.1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0" t="s">
        <v>490</v>
      </c>
      <c r="AL12" s="1121"/>
      <c r="AM12" s="1121"/>
      <c r="AN12" s="1122"/>
      <c r="AO12" s="272" t="s">
        <v>491</v>
      </c>
      <c r="AP12" s="272" t="s">
        <v>491</v>
      </c>
      <c r="AQ12" s="273">
        <v>41</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0" t="s">
        <v>492</v>
      </c>
      <c r="AL13" s="1121"/>
      <c r="AM13" s="1121"/>
      <c r="AN13" s="1122"/>
      <c r="AO13" s="272">
        <v>577241</v>
      </c>
      <c r="AP13" s="272">
        <v>2151</v>
      </c>
      <c r="AQ13" s="273">
        <v>2303</v>
      </c>
      <c r="AR13" s="274">
        <v>-6.6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0" t="s">
        <v>493</v>
      </c>
      <c r="AL14" s="1121"/>
      <c r="AM14" s="1121"/>
      <c r="AN14" s="1122"/>
      <c r="AO14" s="272">
        <v>1098349</v>
      </c>
      <c r="AP14" s="272">
        <v>4092</v>
      </c>
      <c r="AQ14" s="273">
        <v>1496</v>
      </c>
      <c r="AR14" s="274">
        <v>173.5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3" t="s">
        <v>494</v>
      </c>
      <c r="AL15" s="1124"/>
      <c r="AM15" s="1124"/>
      <c r="AN15" s="1125"/>
      <c r="AO15" s="272">
        <v>-1931547</v>
      </c>
      <c r="AP15" s="272">
        <v>-7197</v>
      </c>
      <c r="AQ15" s="273">
        <v>-3858</v>
      </c>
      <c r="AR15" s="274">
        <v>86.5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3" t="s">
        <v>177</v>
      </c>
      <c r="AL16" s="1124"/>
      <c r="AM16" s="1124"/>
      <c r="AN16" s="1125"/>
      <c r="AO16" s="272">
        <v>24196516</v>
      </c>
      <c r="AP16" s="272">
        <v>90155</v>
      </c>
      <c r="AQ16" s="273">
        <v>69084</v>
      </c>
      <c r="AR16" s="274">
        <v>30.5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6" t="s">
        <v>499</v>
      </c>
      <c r="AL21" s="1127"/>
      <c r="AM21" s="1127"/>
      <c r="AN21" s="1128"/>
      <c r="AO21" s="285">
        <v>8.85</v>
      </c>
      <c r="AP21" s="286">
        <v>6.14</v>
      </c>
      <c r="AQ21" s="287">
        <v>2.71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6" t="s">
        <v>500</v>
      </c>
      <c r="AL22" s="1127"/>
      <c r="AM22" s="1127"/>
      <c r="AN22" s="1128"/>
      <c r="AO22" s="290">
        <v>98.9</v>
      </c>
      <c r="AP22" s="291">
        <v>99.7</v>
      </c>
      <c r="AQ22" s="292">
        <v>-0.8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7" t="s">
        <v>501</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c r="AT26" s="255"/>
    </row>
    <row r="27" spans="1:46" ht="13" x14ac:dyDescent="0.2">
      <c r="A27" s="297"/>
      <c r="AO27" s="250"/>
      <c r="AP27" s="250"/>
      <c r="AQ27" s="250"/>
      <c r="AR27" s="250"/>
      <c r="AS27" s="250"/>
      <c r="AT27" s="250"/>
    </row>
    <row r="28" spans="1:46" ht="16.5"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4" t="s">
        <v>504</v>
      </c>
      <c r="AL32" s="1135"/>
      <c r="AM32" s="1135"/>
      <c r="AN32" s="1136"/>
      <c r="AO32" s="300">
        <v>11744994</v>
      </c>
      <c r="AP32" s="300">
        <v>43761</v>
      </c>
      <c r="AQ32" s="301">
        <v>26372</v>
      </c>
      <c r="AR32" s="302">
        <v>65.900000000000006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4" t="s">
        <v>505</v>
      </c>
      <c r="AL33" s="1135"/>
      <c r="AM33" s="1135"/>
      <c r="AN33" s="1136"/>
      <c r="AO33" s="300" t="s">
        <v>491</v>
      </c>
      <c r="AP33" s="300" t="s">
        <v>491</v>
      </c>
      <c r="AQ33" s="301">
        <v>3</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4" t="s">
        <v>506</v>
      </c>
      <c r="AL34" s="1135"/>
      <c r="AM34" s="1135"/>
      <c r="AN34" s="1136"/>
      <c r="AO34" s="300" t="s">
        <v>491</v>
      </c>
      <c r="AP34" s="300" t="s">
        <v>491</v>
      </c>
      <c r="AQ34" s="301">
        <v>27</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4" t="s">
        <v>507</v>
      </c>
      <c r="AL35" s="1135"/>
      <c r="AM35" s="1135"/>
      <c r="AN35" s="1136"/>
      <c r="AO35" s="300">
        <v>4488807</v>
      </c>
      <c r="AP35" s="300">
        <v>16725</v>
      </c>
      <c r="AQ35" s="301">
        <v>5235</v>
      </c>
      <c r="AR35" s="302">
        <v>219.5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4" t="s">
        <v>508</v>
      </c>
      <c r="AL36" s="1135"/>
      <c r="AM36" s="1135"/>
      <c r="AN36" s="1136"/>
      <c r="AO36" s="300">
        <v>4873</v>
      </c>
      <c r="AP36" s="300">
        <v>18</v>
      </c>
      <c r="AQ36" s="301">
        <v>476</v>
      </c>
      <c r="AR36" s="302">
        <v>-96.2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4" t="s">
        <v>509</v>
      </c>
      <c r="AL37" s="1135"/>
      <c r="AM37" s="1135"/>
      <c r="AN37" s="1136"/>
      <c r="AO37" s="300">
        <v>8553</v>
      </c>
      <c r="AP37" s="300">
        <v>32</v>
      </c>
      <c r="AQ37" s="301">
        <v>969</v>
      </c>
      <c r="AR37" s="302">
        <v>-96.7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7" t="s">
        <v>510</v>
      </c>
      <c r="AL38" s="1138"/>
      <c r="AM38" s="1138"/>
      <c r="AN38" s="1139"/>
      <c r="AO38" s="303" t="s">
        <v>491</v>
      </c>
      <c r="AP38" s="303" t="s">
        <v>491</v>
      </c>
      <c r="AQ38" s="304" t="s">
        <v>491</v>
      </c>
      <c r="AR38" s="292" t="s">
        <v>491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7" t="s">
        <v>511</v>
      </c>
      <c r="AL39" s="1138"/>
      <c r="AM39" s="1138"/>
      <c r="AN39" s="1139"/>
      <c r="AO39" s="300">
        <v>-2303192</v>
      </c>
      <c r="AP39" s="300">
        <v>-8582</v>
      </c>
      <c r="AQ39" s="301">
        <v>-7307</v>
      </c>
      <c r="AR39" s="302">
        <v>17.399999999999999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4" t="s">
        <v>512</v>
      </c>
      <c r="AL40" s="1135"/>
      <c r="AM40" s="1135"/>
      <c r="AN40" s="1136"/>
      <c r="AO40" s="300">
        <v>-10770809</v>
      </c>
      <c r="AP40" s="300">
        <v>-40131</v>
      </c>
      <c r="AQ40" s="301">
        <v>-17667</v>
      </c>
      <c r="AR40" s="302">
        <v>127.2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40" t="s">
        <v>287</v>
      </c>
      <c r="AL41" s="1141"/>
      <c r="AM41" s="1141"/>
      <c r="AN41" s="1142"/>
      <c r="AO41" s="300">
        <v>3173226</v>
      </c>
      <c r="AP41" s="300">
        <v>11823</v>
      </c>
      <c r="AQ41" s="301">
        <v>8108</v>
      </c>
      <c r="AR41" s="302">
        <v>45.8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9" t="s">
        <v>482</v>
      </c>
      <c r="AN49" s="1131" t="s">
        <v>515</v>
      </c>
      <c r="AO49" s="1132"/>
      <c r="AP49" s="1132"/>
      <c r="AQ49" s="1132"/>
      <c r="AR49" s="1133"/>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30"/>
      <c r="AN50" s="316" t="s">
        <v>516</v>
      </c>
      <c r="AO50" s="317" t="s">
        <v>517</v>
      </c>
      <c r="AP50" s="318" t="s">
        <v>518</v>
      </c>
      <c r="AQ50" s="319" t="s">
        <v>519</v>
      </c>
      <c r="AR50" s="320" t="s">
        <v>520</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11672266</v>
      </c>
      <c r="AN51" s="322">
        <v>42280</v>
      </c>
      <c r="AO51" s="323">
        <v>-31.6</v>
      </c>
      <c r="AP51" s="324">
        <v>39221</v>
      </c>
      <c r="AQ51" s="325">
        <v>4.2</v>
      </c>
      <c r="AR51" s="326">
        <v>-35.799999999999997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7459518</v>
      </c>
      <c r="AN52" s="330">
        <v>27020</v>
      </c>
      <c r="AO52" s="331">
        <v>-30.7</v>
      </c>
      <c r="AP52" s="332">
        <v>24821</v>
      </c>
      <c r="AQ52" s="333">
        <v>-0.5</v>
      </c>
      <c r="AR52" s="334">
        <v>-30.2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8280625</v>
      </c>
      <c r="AN53" s="322">
        <v>30214</v>
      </c>
      <c r="AO53" s="323">
        <v>-28.5</v>
      </c>
      <c r="AP53" s="324">
        <v>38566</v>
      </c>
      <c r="AQ53" s="325">
        <v>-1.7</v>
      </c>
      <c r="AR53" s="326">
        <v>-26.8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4006372</v>
      </c>
      <c r="AN54" s="330">
        <v>14618</v>
      </c>
      <c r="AO54" s="331">
        <v>-45.9</v>
      </c>
      <c r="AP54" s="332">
        <v>24059</v>
      </c>
      <c r="AQ54" s="333">
        <v>-3.1</v>
      </c>
      <c r="AR54" s="334">
        <v>-42.8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9079526</v>
      </c>
      <c r="AN55" s="322">
        <v>33302</v>
      </c>
      <c r="AO55" s="323">
        <v>10.199999999999999</v>
      </c>
      <c r="AP55" s="324">
        <v>35156</v>
      </c>
      <c r="AQ55" s="325">
        <v>-8.8000000000000007</v>
      </c>
      <c r="AR55" s="326">
        <v>19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4452154</v>
      </c>
      <c r="AN56" s="330">
        <v>16329</v>
      </c>
      <c r="AO56" s="331">
        <v>11.7</v>
      </c>
      <c r="AP56" s="332">
        <v>22430</v>
      </c>
      <c r="AQ56" s="333">
        <v>-6.8</v>
      </c>
      <c r="AR56" s="334">
        <v>18.5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8434723</v>
      </c>
      <c r="AN57" s="322">
        <v>31124</v>
      </c>
      <c r="AO57" s="323">
        <v>-6.5</v>
      </c>
      <c r="AP57" s="324">
        <v>37029</v>
      </c>
      <c r="AQ57" s="325">
        <v>5.3</v>
      </c>
      <c r="AR57" s="326">
        <v>-11.8</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4065053</v>
      </c>
      <c r="AN58" s="330">
        <v>15000</v>
      </c>
      <c r="AO58" s="331">
        <v>-8.1</v>
      </c>
      <c r="AP58" s="332">
        <v>23232</v>
      </c>
      <c r="AQ58" s="333">
        <v>3.6</v>
      </c>
      <c r="AR58" s="334">
        <v>-11.7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10837266</v>
      </c>
      <c r="AN59" s="322">
        <v>40379</v>
      </c>
      <c r="AO59" s="323">
        <v>29.7</v>
      </c>
      <c r="AP59" s="324">
        <v>44805</v>
      </c>
      <c r="AQ59" s="325">
        <v>21</v>
      </c>
      <c r="AR59" s="326">
        <v>8.6999999999999993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5624005</v>
      </c>
      <c r="AN60" s="330">
        <v>20955</v>
      </c>
      <c r="AO60" s="331">
        <v>39.700000000000003</v>
      </c>
      <c r="AP60" s="332">
        <v>29857</v>
      </c>
      <c r="AQ60" s="333">
        <v>28.5</v>
      </c>
      <c r="AR60" s="334">
        <v>11.2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9660881</v>
      </c>
      <c r="AN61" s="337">
        <v>35460</v>
      </c>
      <c r="AO61" s="338">
        <v>-5.3</v>
      </c>
      <c r="AP61" s="339">
        <v>38955</v>
      </c>
      <c r="AQ61" s="340">
        <v>4</v>
      </c>
      <c r="AR61" s="326">
        <v>-9.3000000000000007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5121420</v>
      </c>
      <c r="AN62" s="330">
        <v>18784</v>
      </c>
      <c r="AO62" s="331">
        <v>-6.7</v>
      </c>
      <c r="AP62" s="332">
        <v>24880</v>
      </c>
      <c r="AQ62" s="333">
        <v>4.3</v>
      </c>
      <c r="AR62" s="334">
        <v>-11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CYKsM8CrhALacbwiENQg4ONyuX3dZ6h0ft9w6wSaNwFagpwEoD2IaLZhG5kqg7uu7kgNvgFVTcyQh8upJCK5Ig==" saltValue="SZotEHAupbMzDrUT9fUu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FuhC36YD52qnNjo77rkhtCpZQ+qd6gDc+rs5FeDmt+Ri0WLNhrB2vT/KsXTFs91KhaeTyrGFYdUYKqsfQUBijg==" saltValue="Rm7NI2my3kvHGcNU0PgW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bN6N8ngHV+gZFUgngzV3/FTT0zbKE3ExxwEyIip8nxe5IoM+yWx8ReQuAJuMewSl14fRfmC1UdnpD3dIxuMsYQ==" saltValue="BQS3uDegmiJyxGJZ0DpR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43" t="s">
        <v>3</v>
      </c>
      <c r="D47" s="1143"/>
      <c r="E47" s="1144"/>
      <c r="F47" s="11">
        <v>12.89</v>
      </c>
      <c r="G47" s="12">
        <v>14.22</v>
      </c>
      <c r="H47" s="12">
        <v>16.45</v>
      </c>
      <c r="I47" s="12">
        <v>16.7</v>
      </c>
      <c r="J47" s="13">
        <v>17.23</v>
      </c>
    </row>
    <row r="48" spans="2:10" ht="57.75" customHeight="1" x14ac:dyDescent="0.2">
      <c r="B48" s="14"/>
      <c r="C48" s="1145" t="s">
        <v>4</v>
      </c>
      <c r="D48" s="1145"/>
      <c r="E48" s="1146"/>
      <c r="F48" s="15">
        <v>3.51</v>
      </c>
      <c r="G48" s="16">
        <v>4</v>
      </c>
      <c r="H48" s="16">
        <v>1.1299999999999999</v>
      </c>
      <c r="I48" s="16">
        <v>2.4500000000000002</v>
      </c>
      <c r="J48" s="17">
        <v>0.25</v>
      </c>
    </row>
    <row r="49" spans="2:10" ht="57.75" customHeight="1" thickBot="1" x14ac:dyDescent="0.25">
      <c r="B49" s="18"/>
      <c r="C49" s="1147" t="s">
        <v>5</v>
      </c>
      <c r="D49" s="1147"/>
      <c r="E49" s="1148"/>
      <c r="F49" s="19">
        <v>3.38</v>
      </c>
      <c r="G49" s="20">
        <v>2.35</v>
      </c>
      <c r="H49" s="20" t="s">
        <v>534</v>
      </c>
      <c r="I49" s="20">
        <v>1.89</v>
      </c>
      <c r="J49" s="21" t="s">
        <v>535</v>
      </c>
    </row>
    <row r="50" spans="2:10" ht="13" x14ac:dyDescent="0.2"/>
  </sheetData>
  <sheetProtection algorithmName="SHA-512" hashValue="WhtjmJUtAo2XjjX/kVwaZp6FDGIu1g8ytvrgAeOGfNxM22mzWhJu7eqLo0U6KRMnhy0WXWzwY519s2FU3fT8XA==" saltValue="9EKtedCCKc57TDxCRym+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