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17079351-A9CE-4089-8970-B33CB57940D3}"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就労選択支援）" sheetId="131" r:id="rId2"/>
    <sheet name="勤務形態一覧表（記載例）" sheetId="132" r:id="rId3"/>
    <sheet name="勤務形態一覧表（汎用）" sheetId="60" r:id="rId4"/>
    <sheet name="選択肢" sheetId="90" state="hidden" r:id="rId5"/>
  </sheets>
  <externalReferences>
    <externalReference r:id="rId6"/>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'勤務形態一覧表（記載例）'!$A$1:$AN$82</definedName>
    <definedName name="_xlnm.Print_Area" localSheetId="1">'勤務形態一覧表（就労選択支援）'!$A$1:$AN$82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132" l="1"/>
  <c r="AD37" i="132"/>
  <c r="AA37" i="132"/>
  <c r="X37" i="132"/>
  <c r="U37" i="132"/>
  <c r="R37" i="132"/>
  <c r="O37" i="132"/>
  <c r="L37" i="132"/>
  <c r="I37" i="132"/>
  <c r="F37" i="132"/>
  <c r="E37" i="132"/>
  <c r="D37" i="132"/>
  <c r="AG37" i="131"/>
  <c r="AD37" i="131"/>
  <c r="AA37" i="131"/>
  <c r="X37" i="131"/>
  <c r="U37" i="131"/>
  <c r="R37" i="131"/>
  <c r="O37" i="131"/>
  <c r="L37" i="131"/>
  <c r="I37" i="131"/>
  <c r="F37" i="131"/>
  <c r="E37" i="131"/>
  <c r="D37" i="131"/>
  <c r="AD49" i="132"/>
  <c r="AL46" i="132"/>
  <c r="AL50" i="132" s="1"/>
  <c r="AG46" i="132"/>
  <c r="AG50" i="132" s="1"/>
  <c r="AA46" i="132"/>
  <c r="AA49" i="132" s="1"/>
  <c r="U46" i="132"/>
  <c r="U48" i="132" s="1"/>
  <c r="O46" i="132"/>
  <c r="O50" i="132" s="1"/>
  <c r="I46" i="132"/>
  <c r="I49" i="132" s="1"/>
  <c r="E46" i="132"/>
  <c r="E48" i="132" s="1"/>
  <c r="C46" i="132"/>
  <c r="D48" i="132" s="1"/>
  <c r="C43" i="132"/>
  <c r="AJ39" i="132"/>
  <c r="AL38" i="132"/>
  <c r="AJ38" i="132"/>
  <c r="AJ31" i="132"/>
  <c r="AI31" i="132"/>
  <c r="AH31" i="132"/>
  <c r="AG31" i="132"/>
  <c r="AF31" i="132"/>
  <c r="AE31" i="132"/>
  <c r="AD31" i="132"/>
  <c r="AC31" i="132"/>
  <c r="AB31" i="132"/>
  <c r="AA31" i="132"/>
  <c r="Z31" i="132"/>
  <c r="Y31" i="132"/>
  <c r="X31" i="132"/>
  <c r="W31" i="132"/>
  <c r="V31" i="132"/>
  <c r="U31" i="132"/>
  <c r="T31" i="132"/>
  <c r="S31" i="132"/>
  <c r="R31" i="132"/>
  <c r="Q31" i="132"/>
  <c r="P31" i="132"/>
  <c r="O31" i="132"/>
  <c r="N31" i="132"/>
  <c r="M31" i="132"/>
  <c r="L31" i="132"/>
  <c r="K31" i="132"/>
  <c r="J31" i="132"/>
  <c r="I31" i="132"/>
  <c r="H31" i="132"/>
  <c r="G31" i="132"/>
  <c r="F31" i="132"/>
  <c r="AK31" i="132" s="1"/>
  <c r="AL31" i="132" s="1"/>
  <c r="AK30" i="132"/>
  <c r="AL30" i="132" s="1"/>
  <c r="AK29" i="132"/>
  <c r="AL29" i="132" s="1"/>
  <c r="AK28" i="132"/>
  <c r="AL28" i="132" s="1"/>
  <c r="AK27" i="132"/>
  <c r="AL27" i="132" s="1"/>
  <c r="AK26" i="132"/>
  <c r="AL26" i="132" s="1"/>
  <c r="AK25" i="132"/>
  <c r="AL25" i="132" s="1"/>
  <c r="AK24" i="132"/>
  <c r="AL24" i="132" s="1"/>
  <c r="AK23" i="132"/>
  <c r="AL23" i="132" s="1"/>
  <c r="AK22" i="132"/>
  <c r="AL22" i="132" s="1"/>
  <c r="AK21" i="132"/>
  <c r="AL21" i="132" s="1"/>
  <c r="AK20" i="132"/>
  <c r="AL20" i="132" s="1"/>
  <c r="AK19" i="132"/>
  <c r="AL19" i="132" s="1"/>
  <c r="AK18" i="132"/>
  <c r="AL18" i="132" s="1"/>
  <c r="AK17" i="132"/>
  <c r="AL17" i="132" s="1"/>
  <c r="AK16" i="132"/>
  <c r="AL16" i="132" s="1"/>
  <c r="AK15" i="132"/>
  <c r="AL15" i="132" s="1"/>
  <c r="AK14" i="132"/>
  <c r="AL14" i="132" s="1"/>
  <c r="AK13" i="132"/>
  <c r="AL13" i="132" s="1"/>
  <c r="AK12" i="132"/>
  <c r="AL12" i="132" s="1"/>
  <c r="AK11" i="132"/>
  <c r="AL11" i="132" s="1"/>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H10" i="132" s="1"/>
  <c r="AJ9" i="132"/>
  <c r="AG9" i="132"/>
  <c r="AF9" i="132"/>
  <c r="AE9" i="132"/>
  <c r="AD9" i="132"/>
  <c r="AC9" i="132"/>
  <c r="AB9" i="132"/>
  <c r="AA9" i="132"/>
  <c r="Z9" i="132"/>
  <c r="Y9" i="132"/>
  <c r="X9" i="132"/>
  <c r="W9" i="132"/>
  <c r="V9" i="132"/>
  <c r="U9" i="132"/>
  <c r="T9" i="132"/>
  <c r="S9" i="132"/>
  <c r="R9" i="132"/>
  <c r="Q9" i="132"/>
  <c r="P9" i="132"/>
  <c r="O9" i="132"/>
  <c r="N9" i="132"/>
  <c r="M9" i="132"/>
  <c r="L9" i="132"/>
  <c r="K9" i="132"/>
  <c r="J9" i="132"/>
  <c r="I9" i="132"/>
  <c r="H9" i="132"/>
  <c r="G9" i="132"/>
  <c r="F9" i="132"/>
  <c r="AI9" i="132" s="1"/>
  <c r="AL46" i="131"/>
  <c r="AL50" i="131" s="1"/>
  <c r="AG46" i="131"/>
  <c r="AG50" i="131" s="1"/>
  <c r="AA46" i="131"/>
  <c r="AA50" i="131" s="1"/>
  <c r="U46" i="131"/>
  <c r="U50" i="131" s="1"/>
  <c r="O46" i="131"/>
  <c r="R49" i="131" s="1"/>
  <c r="I46" i="131"/>
  <c r="L49" i="131" s="1"/>
  <c r="E46" i="131"/>
  <c r="F49" i="131" s="1"/>
  <c r="C46" i="131"/>
  <c r="D49" i="131" s="1"/>
  <c r="AJ39" i="131"/>
  <c r="AJ38" i="131"/>
  <c r="AJ31" i="13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I31" i="131"/>
  <c r="H31" i="131"/>
  <c r="G31" i="131"/>
  <c r="F31" i="131"/>
  <c r="AK30" i="131"/>
  <c r="AK29" i="131"/>
  <c r="AK28" i="131"/>
  <c r="AK27" i="131"/>
  <c r="AK26" i="131"/>
  <c r="AK25" i="131"/>
  <c r="AK24" i="131"/>
  <c r="AK23" i="131"/>
  <c r="AK22" i="131"/>
  <c r="AK21" i="131"/>
  <c r="AK20" i="131"/>
  <c r="AK19" i="131"/>
  <c r="AK18" i="131"/>
  <c r="AK17" i="131"/>
  <c r="AK16" i="131"/>
  <c r="AK15" i="131"/>
  <c r="AK14" i="131"/>
  <c r="AK13" i="131"/>
  <c r="AK12" i="131"/>
  <c r="AK11" i="13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I10" i="131" s="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 r="AI9" i="131" s="1"/>
  <c r="AL11" i="131" l="1"/>
  <c r="AL22" i="131"/>
  <c r="AL28" i="131"/>
  <c r="AL29" i="131"/>
  <c r="AL30" i="131"/>
  <c r="AL21" i="131"/>
  <c r="AL26" i="131"/>
  <c r="AL27" i="131"/>
  <c r="AL17" i="131"/>
  <c r="AL18" i="131"/>
  <c r="AL19" i="131"/>
  <c r="AL20" i="131"/>
  <c r="AL12" i="131"/>
  <c r="AH10" i="131"/>
  <c r="AL23" i="131"/>
  <c r="AL13" i="131"/>
  <c r="AL14" i="131"/>
  <c r="AL24" i="131"/>
  <c r="AL15" i="131"/>
  <c r="AL16" i="131"/>
  <c r="AL25" i="131"/>
  <c r="I48" i="132"/>
  <c r="C49" i="132"/>
  <c r="AG49" i="132"/>
  <c r="L48" i="132"/>
  <c r="D49" i="132"/>
  <c r="AJ49" i="132"/>
  <c r="O48" i="132"/>
  <c r="E49" i="132"/>
  <c r="AL49" i="132"/>
  <c r="R48" i="132"/>
  <c r="F49" i="132"/>
  <c r="AM49" i="132"/>
  <c r="C50" i="132"/>
  <c r="X48" i="132"/>
  <c r="L49" i="132"/>
  <c r="E50" i="132"/>
  <c r="AM48" i="132"/>
  <c r="AA48" i="132"/>
  <c r="O49" i="132"/>
  <c r="I50" i="132"/>
  <c r="AD48" i="132"/>
  <c r="R49" i="132"/>
  <c r="C48" i="132"/>
  <c r="AG48" i="132"/>
  <c r="U49" i="132"/>
  <c r="U50" i="132"/>
  <c r="AI10" i="132"/>
  <c r="AJ10" i="132"/>
  <c r="AJ48" i="132"/>
  <c r="X49" i="132"/>
  <c r="AA50" i="132"/>
  <c r="F48" i="132"/>
  <c r="AH9" i="132"/>
  <c r="AL48" i="132"/>
  <c r="AJ10" i="131"/>
  <c r="AL38" i="131"/>
  <c r="C43" i="131" s="1"/>
  <c r="AH9" i="131"/>
  <c r="AK31" i="131"/>
  <c r="AL31" i="131" s="1"/>
  <c r="C48" i="131"/>
  <c r="U48" i="131"/>
  <c r="C49" i="131"/>
  <c r="U49" i="131"/>
  <c r="C50" i="131"/>
  <c r="D48" i="131"/>
  <c r="X48" i="131"/>
  <c r="X49" i="131"/>
  <c r="E50" i="131"/>
  <c r="E48" i="131"/>
  <c r="AA48" i="131"/>
  <c r="E49" i="131"/>
  <c r="AA49" i="131"/>
  <c r="I50" i="131"/>
  <c r="AJ9" i="131"/>
  <c r="F48" i="131"/>
  <c r="AD48" i="131"/>
  <c r="AD49" i="131"/>
  <c r="O50" i="131"/>
  <c r="I48" i="131"/>
  <c r="AG48" i="131"/>
  <c r="I49" i="131"/>
  <c r="AG49" i="131"/>
  <c r="L48" i="131"/>
  <c r="AJ48" i="131"/>
  <c r="AJ49" i="131"/>
  <c r="O48" i="131"/>
  <c r="AL48" i="131"/>
  <c r="O49" i="131"/>
  <c r="AL49" i="131"/>
  <c r="R48" i="131"/>
  <c r="AM48" i="131"/>
  <c r="AM49" i="131"/>
  <c r="AJ31" i="60" l="1"/>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<sst xmlns="http://schemas.openxmlformats.org/spreadsheetml/2006/main" count="558" uniqueCount="248">
  <si>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</si>
  <si>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</si>
  <si>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</si>
  <si>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</si>
  <si>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</si>
  <si>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</si>
  <si>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</si>
  <si>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</si>
  <si>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</si>
  <si>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</si>
  <si>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</si>
  <si>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</si>
  <si>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</si>
  <si>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</si>
  <si>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</si>
  <si>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</si>
  <si>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</si>
  <si>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</si>
  <si>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</si>
  <si>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</si>
  <si>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</si>
  <si>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</si>
  <si>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</si>
  <si>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</si>
  <si>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</si>
  <si>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</si>
  <si>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</si>
  <si>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</si>
  <si>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</si>
  <si>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</si>
  <si>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</si>
  <si>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</si>
  <si>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</si>
  <si>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</si>
  <si>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</si>
  <si>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</si>
  <si>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</si>
  <si>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</si>
  <si>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</si>
  <si>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</si>
  <si>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</si>
  <si>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</si>
  <si>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</si>
  <si>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</si>
  <si>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</si>
  <si>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</si>
  <si>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</si>
  <si>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</si>
  <si>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</si>
  <si>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</si>
  <si>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</si>
  <si>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</si>
  <si>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</si>
  <si>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</si>
  <si>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</si>
  <si>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</si>
  <si>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</si>
  <si>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</si>
  <si>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</si>
  <si>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</si>
  <si>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</si>
  <si>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</si>
  <si>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</si>
  <si>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</si>
  <si>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</si>
  <si>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</si>
  <si>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</si>
  <si>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</si>
  <si>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</si>
  <si>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</si>
  <si>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</si>
  <si>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</si>
  <si>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</si>
  <si>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</si>
  <si>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</si>
  <si>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</si>
  <si>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</si>
  <si>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</si>
  <si>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</si>
  <si>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</si>
  <si>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</si>
  <si>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</si>
  <si>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</si>
  <si>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</si>
  <si>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</si>
  <si>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</si>
  <si>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</si>
  <si>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</si>
  <si>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</si>
  <si>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</si>
  <si>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</si>
  <si>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</si>
  <si>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</si>
  <si>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</si>
  <si>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</si>
  <si>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</si>
  <si>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</si>
  <si>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</si>
  <si>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</si>
  <si>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</si>
  <si>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</si>
  <si>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</si>
  <si>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</si>
  <si>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</si>
  <si>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</si>
  <si>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</si>
  <si>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</si>
  <si>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</si>
  <si>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</si>
  <si>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</si>
  <si>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</si>
  <si>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</si>
  <si>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</si>
  <si>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</si>
  <si>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</si>
  <si>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</si>
  <si>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</si>
  <si>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</si>
  <si>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</si>
  <si>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</si>
  <si>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</si>
  <si>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</si>
  <si>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</si>
  <si>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</si>
  <si>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</si>
  <si>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</si>
  <si>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</si>
  <si>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</si>
  <si>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</si>
  <si>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</si>
  <si>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</si>
  <si>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</si>
  <si>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</si>
  <si>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</si>
  <si>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</si>
  <si>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</si>
  <si>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</si>
  <si>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</si>
  <si>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</si>
  <si>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</si>
  <si>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</si>
  <si>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</si>
  <si>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</si>
  <si>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</si>
  <si>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</si>
  <si>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</si>
  <si>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</si>
  <si>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</si>
  <si>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</si>
  <si>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</si>
  <si>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</si>
  <si>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</si>
  <si>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</si>
  <si>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</si>
  <si>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</si>
  <si>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</si>
  <si>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</si>
  <si>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</si>
  <si>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</si>
  <si>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</si>
  <si>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</si>
  <si>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</si>
  <si>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</si>
  <si>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</si>
  <si>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</si>
  <si>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</si>
  <si>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</si>
  <si>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</si>
  <si>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</si>
  <si>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</si>
  <si>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</si>
  <si>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</si>
  <si>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</si>
  <si>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</si>
  <si>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</si>
  <si>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</si>
  <si>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</si>
  <si>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</si>
  <si>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</si>
  <si>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</si>
  <si>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</si>
  <si>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</si>
  <si>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</si>
  <si>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</si>
  <si>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</si>
  <si>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</si>
  <si>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</si>
  <si>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t>
    <rPh sb="0" eb="2">
      <t>シュウロウ</t>
    </rPh>
    <rPh sb="2" eb="4">
      <t>センタク</t>
    </rPh>
    <rPh sb="4" eb="6">
      <t>シエン</t>
    </rPh>
    <phoneticPr fontId="8"/>
  </si>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</sst>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6"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0" fontId="2" fillId="3" borderId="17" xfId="7" applyFont="1" applyFill="1" applyBorder="1" applyAlignment="1" applyProtection="1">
      <alignment horizontal="center" vertical="center"/>
      <protection locked="0"/>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5" borderId="17" xfId="7" applyFont="1" applyFill="1" applyBorder="1" applyAlignment="1" applyProtection="1">
      <alignment vertical="center"/>
      <protection locked="0"/>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0" fontId="5" fillId="0" borderId="22" xfId="7" applyFont="1" applyBorder="1" applyAlignment="1">
      <alignment horizontal="center" vertical="center" wrapText="1"/>
    </xf>
    <xf numFmtId="0" fontId="5" fillId="0" borderId="0" xfId="3" applyFont="1" applyAlignment="1">
      <alignment horizontal="center" vertical="center" wrapText="1"/>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6" xfId="7" applyFont="1" applyBorder="1" applyAlignment="1">
      <alignment horizontal="righ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5"/>
      <c r="B3" s="3"/>
      <c r="C3" s="3"/>
      <c r="D3" s="3"/>
      <c r="E3" s="3"/>
      <c r="F3" s="3"/>
      <c r="G3" s="3"/>
      <c r="H3" s="3"/>
      <c r="I3" s="167"/>
    </row>
    <row r="4" spans="1:20" ht="12.75" customHeight="1" thickBot="1">
      <c r="A4" s="225"/>
      <c r="B4" s="3"/>
      <c r="C4" s="3"/>
      <c r="D4" s="3"/>
      <c r="E4" s="3"/>
      <c r="F4" s="3"/>
      <c r="G4" s="3"/>
      <c r="H4" s="3"/>
      <c r="I4" s="167"/>
      <c r="N4" s="226" t="s">
        <v>2</v>
      </c>
      <c r="O4" s="227"/>
      <c r="P4" s="228"/>
      <c r="Q4" s="228"/>
      <c r="R4" s="228"/>
      <c r="S4" s="228"/>
      <c r="T4" s="229"/>
    </row>
    <row r="5" spans="1:20" ht="12.75" customHeight="1" thickBot="1">
      <c r="B5" s="32"/>
      <c r="C5" s="33"/>
      <c r="D5" s="33"/>
      <c r="E5" s="33"/>
      <c r="F5" s="33"/>
      <c r="G5" s="33"/>
      <c r="H5" s="33"/>
    </row>
    <row r="6" spans="1:20" ht="12.75" customHeight="1">
      <c r="A6" s="4"/>
      <c r="B6" s="230" t="s">
        <v>3</v>
      </c>
      <c r="C6" s="231"/>
      <c r="D6" s="232"/>
      <c r="E6" s="233"/>
      <c r="F6" s="233"/>
      <c r="G6" s="233"/>
      <c r="H6" s="233"/>
      <c r="I6" s="233"/>
      <c r="J6" s="233"/>
      <c r="K6" s="233"/>
      <c r="L6" s="233"/>
      <c r="M6" s="233"/>
      <c r="N6" s="233"/>
      <c r="O6" s="233"/>
      <c r="P6" s="233"/>
      <c r="Q6" s="233"/>
      <c r="R6" s="234"/>
      <c r="S6" s="234"/>
      <c r="T6" s="235"/>
    </row>
    <row r="7" spans="1:20" ht="12.75" customHeight="1">
      <c r="A7" s="5" t="s">
        <v>4</v>
      </c>
      <c r="B7" s="137" t="s">
        <v>5</v>
      </c>
      <c r="C7" s="162"/>
      <c r="D7" s="212"/>
      <c r="E7" s="141"/>
      <c r="F7" s="141"/>
      <c r="G7" s="141"/>
      <c r="H7" s="141"/>
      <c r="I7" s="141"/>
      <c r="J7" s="141"/>
      <c r="K7" s="141"/>
      <c r="L7" s="141"/>
      <c r="M7" s="141"/>
      <c r="N7" s="141"/>
      <c r="O7" s="141"/>
      <c r="P7" s="141"/>
      <c r="Q7" s="141"/>
      <c r="R7" s="142"/>
      <c r="S7" s="142"/>
      <c r="T7" s="213"/>
    </row>
    <row r="8" spans="1:20" ht="12.75" customHeight="1">
      <c r="A8" s="5"/>
      <c r="B8" s="201" t="s">
        <v>6</v>
      </c>
      <c r="C8" s="200"/>
      <c r="D8" s="6" t="s">
        <v>7</v>
      </c>
      <c r="E8" s="7"/>
      <c r="F8" s="7"/>
      <c r="G8" s="7"/>
      <c r="H8" s="7"/>
      <c r="I8" s="7"/>
      <c r="J8" s="7"/>
      <c r="K8" s="7"/>
      <c r="L8" s="7"/>
      <c r="M8" s="7"/>
      <c r="N8" s="7"/>
      <c r="O8" s="7"/>
      <c r="P8" s="7"/>
      <c r="Q8" s="7"/>
      <c r="R8" s="7"/>
      <c r="S8" s="7"/>
      <c r="T8" s="8"/>
    </row>
    <row r="9" spans="1:20" ht="12.75" customHeight="1">
      <c r="A9" s="5" t="s">
        <v>8</v>
      </c>
      <c r="B9" s="236"/>
      <c r="C9" s="218"/>
      <c r="D9" s="9"/>
      <c r="E9" s="10"/>
      <c r="F9" s="11" t="s">
        <v>9</v>
      </c>
      <c r="G9" s="12"/>
      <c r="H9" s="12"/>
      <c r="I9" s="237" t="s">
        <v>10</v>
      </c>
      <c r="J9" s="237"/>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37" t="s">
        <v>11</v>
      </c>
      <c r="C11" s="162"/>
      <c r="D11" s="162" t="s">
        <v>12</v>
      </c>
      <c r="E11" s="162"/>
      <c r="F11" s="209"/>
      <c r="G11" s="209"/>
      <c r="H11" s="209"/>
      <c r="I11" s="209"/>
      <c r="J11" s="210"/>
      <c r="K11" s="211" t="s">
        <v>13</v>
      </c>
      <c r="L11" s="211"/>
      <c r="M11" s="212"/>
      <c r="N11" s="141"/>
      <c r="O11" s="141"/>
      <c r="P11" s="141"/>
      <c r="Q11" s="141"/>
      <c r="R11" s="142"/>
      <c r="S11" s="142"/>
      <c r="T11" s="213"/>
    </row>
    <row r="12" spans="1:20" ht="12.75" customHeight="1">
      <c r="A12" s="214" t="s">
        <v>14</v>
      </c>
      <c r="B12" s="179"/>
      <c r="C12" s="179"/>
      <c r="D12" s="179"/>
      <c r="E12" s="179"/>
      <c r="F12" s="179"/>
      <c r="G12" s="179"/>
      <c r="H12" s="179"/>
      <c r="I12" s="215"/>
      <c r="J12" s="128" t="s">
        <v>15</v>
      </c>
      <c r="K12" s="129"/>
      <c r="L12" s="129"/>
      <c r="M12" s="129"/>
      <c r="N12" s="129"/>
      <c r="O12" s="129"/>
      <c r="P12" s="129"/>
      <c r="Q12" s="129"/>
      <c r="R12" s="135"/>
      <c r="S12" s="135"/>
      <c r="T12" s="136"/>
    </row>
    <row r="13" spans="1:20" ht="13">
      <c r="A13" s="216" t="s">
        <v>16</v>
      </c>
      <c r="B13" s="217"/>
      <c r="C13" s="162" t="s">
        <v>3</v>
      </c>
      <c r="D13" s="128"/>
      <c r="E13" s="19"/>
      <c r="F13" s="20"/>
      <c r="G13" s="20"/>
      <c r="H13" s="20"/>
      <c r="I13" s="21"/>
      <c r="J13" s="140" t="s">
        <v>17</v>
      </c>
      <c r="K13" s="218"/>
      <c r="L13" s="219" t="s">
        <v>18</v>
      </c>
      <c r="M13" s="220"/>
      <c r="N13" s="220"/>
      <c r="O13" s="220"/>
      <c r="P13" s="220"/>
      <c r="Q13" s="220"/>
      <c r="R13" s="142"/>
      <c r="S13" s="142"/>
      <c r="T13" s="213"/>
    </row>
    <row r="14" spans="1:20" ht="20.25" customHeight="1">
      <c r="A14" s="221" t="s">
        <v>19</v>
      </c>
      <c r="B14" s="222"/>
      <c r="C14" s="162" t="s">
        <v>20</v>
      </c>
      <c r="D14" s="128"/>
      <c r="E14" s="131"/>
      <c r="F14" s="223"/>
      <c r="G14" s="223"/>
      <c r="H14" s="223"/>
      <c r="I14" s="224"/>
      <c r="J14" s="131"/>
      <c r="K14" s="132"/>
      <c r="L14" s="22"/>
      <c r="M14" s="23"/>
      <c r="N14" s="23"/>
      <c r="O14" s="23"/>
      <c r="P14" s="23"/>
      <c r="Q14" s="23"/>
      <c r="R14" s="23"/>
      <c r="S14" s="23"/>
      <c r="T14" s="24"/>
    </row>
    <row r="15" spans="1:20" ht="12.75" customHeight="1">
      <c r="A15" s="205" t="s">
        <v>21</v>
      </c>
      <c r="B15" s="201"/>
      <c r="C15" s="201"/>
      <c r="D15" s="201"/>
      <c r="E15" s="200"/>
      <c r="F15" s="162" t="s">
        <v>22</v>
      </c>
      <c r="G15" s="162"/>
      <c r="H15" s="162"/>
      <c r="I15" s="178" t="s">
        <v>23</v>
      </c>
      <c r="J15" s="179"/>
      <c r="K15" s="180"/>
      <c r="L15" s="162" t="s">
        <v>24</v>
      </c>
      <c r="M15" s="162"/>
      <c r="N15" s="162"/>
      <c r="O15" s="162" t="s">
        <v>25</v>
      </c>
      <c r="P15" s="162"/>
      <c r="Q15" s="128"/>
      <c r="R15" s="207" t="s">
        <v>26</v>
      </c>
      <c r="S15" s="207"/>
      <c r="T15" s="208"/>
    </row>
    <row r="16" spans="1:20" ht="12.75" customHeight="1">
      <c r="A16" s="206"/>
      <c r="B16" s="132"/>
      <c r="C16" s="132"/>
      <c r="D16" s="132"/>
      <c r="E16" s="133"/>
      <c r="F16" s="25" t="s">
        <v>27</v>
      </c>
      <c r="G16" s="128" t="s">
        <v>28</v>
      </c>
      <c r="H16" s="137"/>
      <c r="I16" s="26" t="s">
        <v>27</v>
      </c>
      <c r="J16" s="128" t="s">
        <v>28</v>
      </c>
      <c r="K16" s="137"/>
      <c r="L16" s="26" t="s">
        <v>27</v>
      </c>
      <c r="M16" s="128" t="s">
        <v>28</v>
      </c>
      <c r="N16" s="137"/>
      <c r="O16" s="26" t="s">
        <v>27</v>
      </c>
      <c r="P16" s="128" t="s">
        <v>28</v>
      </c>
      <c r="Q16" s="129"/>
      <c r="R16" s="26" t="s">
        <v>27</v>
      </c>
      <c r="S16" s="128" t="s">
        <v>28</v>
      </c>
      <c r="T16" s="202"/>
    </row>
    <row r="17" spans="1:20" ht="12.75" customHeight="1">
      <c r="A17" s="27"/>
      <c r="B17" s="199" t="s">
        <v>29</v>
      </c>
      <c r="C17" s="200"/>
      <c r="D17" s="178" t="s">
        <v>30</v>
      </c>
      <c r="E17" s="180"/>
      <c r="F17" s="26"/>
      <c r="G17" s="128"/>
      <c r="H17" s="137"/>
      <c r="I17" s="26"/>
      <c r="J17" s="128"/>
      <c r="K17" s="137"/>
      <c r="L17" s="26"/>
      <c r="M17" s="128"/>
      <c r="N17" s="137"/>
      <c r="O17" s="26"/>
      <c r="P17" s="128"/>
      <c r="Q17" s="129"/>
      <c r="R17" s="26"/>
      <c r="S17" s="128"/>
      <c r="T17" s="202"/>
    </row>
    <row r="18" spans="1:20" ht="12.75" customHeight="1">
      <c r="A18" s="27"/>
      <c r="B18" s="131"/>
      <c r="C18" s="133"/>
      <c r="D18" s="178" t="s">
        <v>31</v>
      </c>
      <c r="E18" s="180"/>
      <c r="F18" s="26"/>
      <c r="G18" s="128"/>
      <c r="H18" s="137"/>
      <c r="I18" s="26"/>
      <c r="J18" s="128"/>
      <c r="K18" s="137"/>
      <c r="L18" s="26"/>
      <c r="M18" s="128"/>
      <c r="N18" s="137"/>
      <c r="O18" s="26"/>
      <c r="P18" s="128"/>
      <c r="Q18" s="129"/>
      <c r="R18" s="26"/>
      <c r="S18" s="128"/>
      <c r="T18" s="202"/>
    </row>
    <row r="19" spans="1:20" ht="12.75" customHeight="1">
      <c r="A19" s="27"/>
      <c r="B19" s="178" t="s">
        <v>32</v>
      </c>
      <c r="C19" s="179"/>
      <c r="D19" s="179"/>
      <c r="E19" s="180"/>
      <c r="F19" s="128"/>
      <c r="G19" s="129"/>
      <c r="H19" s="137"/>
      <c r="I19" s="128"/>
      <c r="J19" s="129"/>
      <c r="K19" s="137"/>
      <c r="L19" s="128"/>
      <c r="M19" s="129"/>
      <c r="N19" s="137"/>
      <c r="O19" s="128"/>
      <c r="P19" s="129"/>
      <c r="Q19" s="129"/>
      <c r="R19" s="128"/>
      <c r="S19" s="129"/>
      <c r="T19" s="202"/>
    </row>
    <row r="20" spans="1:20" ht="12.75" customHeight="1">
      <c r="A20" s="27"/>
      <c r="B20" s="178" t="s">
        <v>33</v>
      </c>
      <c r="C20" s="179"/>
      <c r="D20" s="179"/>
      <c r="E20" s="180"/>
      <c r="F20" s="121"/>
      <c r="G20" s="122"/>
      <c r="H20" s="203"/>
      <c r="I20" s="121"/>
      <c r="J20" s="122"/>
      <c r="K20" s="203"/>
      <c r="L20" s="121"/>
      <c r="M20" s="122"/>
      <c r="N20" s="203"/>
      <c r="O20" s="121"/>
      <c r="P20" s="122"/>
      <c r="Q20" s="122"/>
      <c r="R20" s="121"/>
      <c r="S20" s="122"/>
      <c r="T20" s="204"/>
    </row>
    <row r="21" spans="1:20" ht="12.75" customHeight="1">
      <c r="A21" s="27"/>
      <c r="B21" s="201"/>
      <c r="C21" s="201"/>
      <c r="D21" s="201"/>
      <c r="E21" s="200"/>
      <c r="F21" s="162" t="s">
        <v>34</v>
      </c>
      <c r="G21" s="162"/>
      <c r="H21" s="162"/>
      <c r="I21" s="128" t="s">
        <v>35</v>
      </c>
      <c r="J21" s="129"/>
      <c r="K21" s="137"/>
      <c r="L21" s="178" t="s">
        <v>36</v>
      </c>
      <c r="M21" s="179"/>
      <c r="N21" s="180"/>
      <c r="O21" s="128" t="s">
        <v>37</v>
      </c>
      <c r="P21" s="129"/>
      <c r="Q21" s="129"/>
      <c r="R21" s="34"/>
      <c r="T21" s="35"/>
    </row>
    <row r="22" spans="1:20" ht="12.75" customHeight="1">
      <c r="A22" s="27"/>
      <c r="B22" s="132"/>
      <c r="C22" s="132"/>
      <c r="D22" s="132"/>
      <c r="E22" s="133"/>
      <c r="F22" s="25" t="s">
        <v>27</v>
      </c>
      <c r="G22" s="128" t="s">
        <v>28</v>
      </c>
      <c r="H22" s="137"/>
      <c r="I22" s="26" t="s">
        <v>27</v>
      </c>
      <c r="J22" s="128" t="s">
        <v>28</v>
      </c>
      <c r="K22" s="137"/>
      <c r="L22" s="26" t="s">
        <v>27</v>
      </c>
      <c r="M22" s="128" t="s">
        <v>28</v>
      </c>
      <c r="N22" s="137"/>
      <c r="O22" s="26" t="s">
        <v>27</v>
      </c>
      <c r="P22" s="128" t="s">
        <v>28</v>
      </c>
      <c r="Q22" s="129"/>
      <c r="R22" s="34"/>
      <c r="T22" s="35"/>
    </row>
    <row r="23" spans="1:20" ht="12.75" customHeight="1">
      <c r="A23" s="27"/>
      <c r="B23" s="199" t="s">
        <v>29</v>
      </c>
      <c r="C23" s="200"/>
      <c r="D23" s="178" t="s">
        <v>30</v>
      </c>
      <c r="E23" s="180"/>
      <c r="F23" s="26"/>
      <c r="G23" s="128"/>
      <c r="H23" s="137"/>
      <c r="I23" s="26"/>
      <c r="J23" s="128"/>
      <c r="K23" s="137"/>
      <c r="L23" s="26"/>
      <c r="M23" s="128"/>
      <c r="N23" s="137"/>
      <c r="O23" s="26"/>
      <c r="P23" s="128"/>
      <c r="Q23" s="129"/>
      <c r="R23" s="34"/>
      <c r="T23" s="35"/>
    </row>
    <row r="24" spans="1:20" ht="12.75" customHeight="1">
      <c r="A24" s="27"/>
      <c r="B24" s="131"/>
      <c r="C24" s="133"/>
      <c r="D24" s="178" t="s">
        <v>31</v>
      </c>
      <c r="E24" s="180"/>
      <c r="F24" s="26"/>
      <c r="G24" s="128"/>
      <c r="H24" s="137"/>
      <c r="I24" s="26"/>
      <c r="J24" s="128"/>
      <c r="K24" s="137"/>
      <c r="L24" s="26"/>
      <c r="M24" s="128"/>
      <c r="N24" s="137"/>
      <c r="O24" s="26"/>
      <c r="P24" s="128"/>
      <c r="Q24" s="129"/>
      <c r="R24" s="34"/>
      <c r="T24" s="35"/>
    </row>
    <row r="25" spans="1:20" ht="12.75" customHeight="1">
      <c r="A25" s="27"/>
      <c r="B25" s="178" t="s">
        <v>32</v>
      </c>
      <c r="C25" s="179"/>
      <c r="D25" s="179"/>
      <c r="E25" s="180"/>
      <c r="F25" s="128"/>
      <c r="G25" s="129"/>
      <c r="H25" s="137"/>
      <c r="I25" s="128"/>
      <c r="J25" s="129"/>
      <c r="K25" s="137"/>
      <c r="L25" s="128"/>
      <c r="M25" s="129"/>
      <c r="N25" s="137"/>
      <c r="O25" s="162"/>
      <c r="P25" s="162"/>
      <c r="Q25" s="128"/>
      <c r="R25" s="34"/>
      <c r="T25" s="35"/>
    </row>
    <row r="26" spans="1:20" ht="12.75" customHeight="1">
      <c r="A26" s="27"/>
      <c r="B26" s="178" t="s">
        <v>33</v>
      </c>
      <c r="C26" s="179"/>
      <c r="D26" s="179"/>
      <c r="E26" s="180"/>
      <c r="F26" s="181"/>
      <c r="G26" s="182"/>
      <c r="H26" s="183"/>
      <c r="I26" s="181"/>
      <c r="J26" s="182"/>
      <c r="K26" s="183"/>
      <c r="L26" s="181"/>
      <c r="M26" s="182"/>
      <c r="N26" s="183"/>
      <c r="O26" s="184"/>
      <c r="P26" s="184"/>
      <c r="Q26" s="181"/>
      <c r="R26" s="34"/>
      <c r="T26" s="35"/>
    </row>
    <row r="27" spans="1:20" s="37" customFormat="1" ht="13.5" customHeight="1">
      <c r="A27" s="36"/>
      <c r="B27" s="185" t="s">
        <v>38</v>
      </c>
      <c r="C27" s="186"/>
      <c r="D27" s="186"/>
      <c r="E27" s="187"/>
      <c r="F27" s="193" t="s">
        <v>39</v>
      </c>
      <c r="G27" s="134"/>
      <c r="H27" s="134"/>
      <c r="I27" s="134"/>
      <c r="J27" s="134"/>
      <c r="K27" s="134"/>
      <c r="L27" s="134"/>
      <c r="M27" s="134"/>
      <c r="N27" s="134"/>
      <c r="O27" s="134"/>
      <c r="P27" s="134"/>
      <c r="Q27" s="134"/>
      <c r="R27" s="134"/>
      <c r="S27" s="134"/>
      <c r="T27" s="194"/>
    </row>
    <row r="28" spans="1:20" s="37" customFormat="1" ht="13.5" customHeight="1">
      <c r="A28" s="36"/>
      <c r="B28" s="188"/>
      <c r="C28" s="142"/>
      <c r="D28" s="142"/>
      <c r="E28" s="189"/>
      <c r="F28" s="38" t="s">
        <v>40</v>
      </c>
      <c r="G28" s="39"/>
      <c r="H28" s="39"/>
      <c r="I28" s="195" t="s">
        <v>41</v>
      </c>
      <c r="J28" s="195"/>
      <c r="K28" s="195"/>
      <c r="L28" s="195"/>
      <c r="M28" s="195" t="s">
        <v>42</v>
      </c>
      <c r="N28" s="195"/>
      <c r="O28" s="195"/>
      <c r="P28" s="195"/>
      <c r="Q28" s="195" t="s">
        <v>43</v>
      </c>
      <c r="R28" s="195"/>
      <c r="S28" s="195"/>
      <c r="T28" s="196"/>
    </row>
    <row r="29" spans="1:20" s="37" customFormat="1" ht="13.5" customHeight="1">
      <c r="A29" s="36"/>
      <c r="B29" s="188"/>
      <c r="C29" s="142"/>
      <c r="D29" s="142"/>
      <c r="E29" s="189"/>
      <c r="F29" s="38" t="s">
        <v>44</v>
      </c>
      <c r="G29" s="39"/>
      <c r="H29" s="39"/>
      <c r="I29" s="193"/>
      <c r="J29" s="197"/>
      <c r="K29" s="197"/>
      <c r="L29" s="198"/>
      <c r="M29" s="193"/>
      <c r="N29" s="197"/>
      <c r="O29" s="197"/>
      <c r="P29" s="198"/>
      <c r="Q29" s="193"/>
      <c r="R29" s="135"/>
      <c r="S29" s="135"/>
      <c r="T29" s="136"/>
    </row>
    <row r="30" spans="1:20" s="37" customFormat="1" ht="13.5" customHeight="1">
      <c r="A30" s="36"/>
      <c r="B30" s="188"/>
      <c r="C30" s="142"/>
      <c r="D30" s="142"/>
      <c r="E30" s="189"/>
      <c r="F30" s="38" t="s">
        <v>45</v>
      </c>
      <c r="G30" s="39"/>
      <c r="H30" s="39"/>
      <c r="I30" s="193"/>
      <c r="J30" s="197"/>
      <c r="K30" s="197"/>
      <c r="L30" s="198"/>
      <c r="M30" s="193"/>
      <c r="N30" s="197"/>
      <c r="O30" s="197"/>
      <c r="P30" s="198"/>
      <c r="Q30" s="193"/>
      <c r="R30" s="135"/>
      <c r="S30" s="135"/>
      <c r="T30" s="136"/>
    </row>
    <row r="31" spans="1:20" s="37" customFormat="1" ht="13.5" customHeight="1">
      <c r="A31" s="40"/>
      <c r="B31" s="190"/>
      <c r="C31" s="191"/>
      <c r="D31" s="191"/>
      <c r="E31" s="192"/>
      <c r="F31" s="38" t="s">
        <v>46</v>
      </c>
      <c r="G31" s="39"/>
      <c r="H31" s="39"/>
      <c r="I31" s="193"/>
      <c r="J31" s="197"/>
      <c r="K31" s="197"/>
      <c r="L31" s="198"/>
      <c r="M31" s="193"/>
      <c r="N31" s="197"/>
      <c r="O31" s="197"/>
      <c r="P31" s="198"/>
      <c r="Q31" s="193"/>
      <c r="R31" s="135"/>
      <c r="S31" s="135"/>
      <c r="T31" s="136"/>
    </row>
    <row r="32" spans="1:20" ht="12.75" customHeight="1">
      <c r="A32" s="161" t="s">
        <v>47</v>
      </c>
      <c r="B32" s="162"/>
      <c r="C32" s="162"/>
      <c r="D32" s="162"/>
      <c r="E32" s="162"/>
      <c r="F32" s="128"/>
      <c r="G32" s="129"/>
      <c r="H32" s="129"/>
      <c r="I32" s="129"/>
      <c r="J32" s="129"/>
      <c r="K32" s="129"/>
      <c r="L32" s="129"/>
      <c r="M32" s="129"/>
      <c r="N32" s="129"/>
      <c r="O32" s="129"/>
      <c r="P32" s="129"/>
      <c r="Q32" s="129"/>
      <c r="R32" s="123"/>
      <c r="S32" s="123"/>
      <c r="T32" s="124"/>
    </row>
    <row r="33" spans="1:21" ht="12.75" customHeight="1">
      <c r="A33" s="161"/>
      <c r="B33" s="120" t="s">
        <v>48</v>
      </c>
      <c r="C33" s="120"/>
      <c r="D33" s="120"/>
      <c r="E33" s="120"/>
      <c r="F33" s="125" t="s">
        <v>49</v>
      </c>
      <c r="G33" s="126"/>
      <c r="H33" s="126"/>
      <c r="I33" s="126"/>
      <c r="J33" s="126"/>
      <c r="K33" s="126"/>
      <c r="L33" s="126"/>
      <c r="M33" s="126"/>
      <c r="N33" s="126"/>
      <c r="O33" s="126"/>
      <c r="P33" s="126"/>
      <c r="Q33" s="126"/>
      <c r="R33" s="123"/>
      <c r="S33" s="123"/>
      <c r="T33" s="124"/>
    </row>
    <row r="34" spans="1:21" ht="12.75" customHeight="1">
      <c r="A34" s="161"/>
      <c r="B34" s="120" t="s">
        <v>50</v>
      </c>
      <c r="C34" s="120"/>
      <c r="D34" s="120"/>
      <c r="E34" s="120"/>
      <c r="F34" s="125" t="s">
        <v>51</v>
      </c>
      <c r="G34" s="126"/>
      <c r="H34" s="126"/>
      <c r="I34" s="126"/>
      <c r="J34" s="126"/>
      <c r="K34" s="126"/>
      <c r="L34" s="126"/>
      <c r="M34" s="126"/>
      <c r="N34" s="126"/>
      <c r="O34" s="126"/>
      <c r="P34" s="126"/>
      <c r="Q34" s="126"/>
      <c r="R34" s="123"/>
      <c r="S34" s="123"/>
      <c r="T34" s="124"/>
    </row>
    <row r="35" spans="1:21" ht="12.75" customHeight="1">
      <c r="A35" s="161"/>
      <c r="B35" s="163" t="s">
        <v>52</v>
      </c>
      <c r="C35" s="164"/>
      <c r="D35" s="164"/>
      <c r="E35" s="165"/>
      <c r="F35" s="172" t="s">
        <v>53</v>
      </c>
      <c r="G35" s="173"/>
      <c r="H35" s="174" t="s">
        <v>54</v>
      </c>
      <c r="I35" s="174"/>
      <c r="J35" s="174"/>
      <c r="K35" s="174"/>
      <c r="L35" s="174"/>
      <c r="M35" s="174"/>
      <c r="N35" s="174"/>
      <c r="O35" s="174"/>
      <c r="P35" s="174"/>
      <c r="Q35" s="175"/>
      <c r="R35" s="41"/>
      <c r="S35" s="42"/>
      <c r="T35" s="43"/>
    </row>
    <row r="36" spans="1:21" ht="12.75" customHeight="1">
      <c r="A36" s="161"/>
      <c r="B36" s="166"/>
      <c r="C36" s="167"/>
      <c r="D36" s="167"/>
      <c r="E36" s="168"/>
      <c r="F36" s="172"/>
      <c r="G36" s="173"/>
      <c r="H36" s="176" t="s">
        <v>55</v>
      </c>
      <c r="I36" s="176"/>
      <c r="J36" s="176" t="s">
        <v>56</v>
      </c>
      <c r="K36" s="176"/>
      <c r="L36" s="176" t="s">
        <v>57</v>
      </c>
      <c r="M36" s="176"/>
      <c r="N36" s="176" t="s">
        <v>58</v>
      </c>
      <c r="O36" s="176"/>
      <c r="P36" s="176" t="s">
        <v>59</v>
      </c>
      <c r="Q36" s="177"/>
      <c r="R36" s="34"/>
      <c r="T36" s="35"/>
    </row>
    <row r="37" spans="1:21" ht="12.75" customHeight="1">
      <c r="A37" s="161"/>
      <c r="B37" s="166"/>
      <c r="C37" s="167"/>
      <c r="D37" s="167"/>
      <c r="E37" s="168"/>
      <c r="F37" s="156"/>
      <c r="G37" s="156"/>
      <c r="H37" s="156"/>
      <c r="I37" s="156"/>
      <c r="J37" s="156"/>
      <c r="K37" s="156"/>
      <c r="L37" s="156"/>
      <c r="M37" s="156"/>
      <c r="N37" s="156"/>
      <c r="O37" s="156"/>
      <c r="P37" s="156"/>
      <c r="Q37" s="157"/>
      <c r="R37" s="34"/>
      <c r="T37" s="35"/>
    </row>
    <row r="38" spans="1:21" ht="12.75" customHeight="1">
      <c r="A38" s="161"/>
      <c r="B38" s="166"/>
      <c r="C38" s="167"/>
      <c r="D38" s="167"/>
      <c r="E38" s="168"/>
      <c r="F38" s="156" t="s">
        <v>60</v>
      </c>
      <c r="G38" s="156"/>
      <c r="H38" s="156" t="s">
        <v>61</v>
      </c>
      <c r="I38" s="157"/>
      <c r="J38" s="158" t="s">
        <v>62</v>
      </c>
      <c r="K38" s="158"/>
      <c r="L38" s="44"/>
      <c r="M38" s="44"/>
      <c r="N38" s="44"/>
      <c r="O38" s="44"/>
      <c r="P38" s="44"/>
      <c r="Q38" s="44"/>
      <c r="R38" s="45"/>
      <c r="S38" s="45"/>
      <c r="T38" s="46"/>
      <c r="U38" s="45"/>
    </row>
    <row r="39" spans="1:21" ht="12.75" customHeight="1">
      <c r="A39" s="161"/>
      <c r="B39" s="166"/>
      <c r="C39" s="167"/>
      <c r="D39" s="167"/>
      <c r="E39" s="168"/>
      <c r="F39" s="156"/>
      <c r="G39" s="156"/>
      <c r="H39" s="156"/>
      <c r="I39" s="157"/>
      <c r="J39" s="158"/>
      <c r="K39" s="158"/>
      <c r="L39" s="45"/>
      <c r="M39" s="45"/>
      <c r="N39" s="45"/>
      <c r="O39" s="45"/>
      <c r="P39" s="45"/>
      <c r="Q39" s="45"/>
      <c r="R39" s="45"/>
      <c r="S39" s="45"/>
      <c r="T39" s="46"/>
      <c r="U39" s="45"/>
    </row>
    <row r="40" spans="1:21" ht="12.75" customHeight="1">
      <c r="A40" s="161"/>
      <c r="B40" s="169"/>
      <c r="C40" s="170"/>
      <c r="D40" s="170"/>
      <c r="E40" s="171"/>
      <c r="F40" s="157"/>
      <c r="G40" s="159"/>
      <c r="H40" s="157"/>
      <c r="I40" s="160"/>
      <c r="J40" s="156"/>
      <c r="K40" s="156"/>
      <c r="L40" s="47"/>
      <c r="M40" s="47"/>
      <c r="N40" s="47"/>
      <c r="O40" s="47"/>
      <c r="P40" s="47"/>
      <c r="Q40" s="47"/>
      <c r="R40" s="47"/>
      <c r="S40" s="47"/>
      <c r="T40" s="48"/>
      <c r="U40" s="45"/>
    </row>
    <row r="41" spans="1:21" ht="12.75" customHeight="1">
      <c r="A41" s="161"/>
      <c r="B41" s="125" t="s">
        <v>63</v>
      </c>
      <c r="C41" s="126"/>
      <c r="D41" s="126"/>
      <c r="E41" s="127"/>
      <c r="F41" s="128" t="s">
        <v>64</v>
      </c>
      <c r="G41" s="129"/>
      <c r="H41" s="129"/>
      <c r="I41" s="129"/>
      <c r="J41" s="129"/>
      <c r="K41" s="129"/>
      <c r="L41" s="129"/>
      <c r="M41" s="129"/>
      <c r="N41" s="129"/>
      <c r="O41" s="129"/>
      <c r="P41" s="129"/>
      <c r="Q41" s="129"/>
      <c r="R41" s="123"/>
      <c r="S41" s="123"/>
      <c r="T41" s="124"/>
    </row>
    <row r="42" spans="1:21" ht="12.75" customHeight="1">
      <c r="A42" s="161"/>
      <c r="B42" s="120" t="s">
        <v>65</v>
      </c>
      <c r="C42" s="120"/>
      <c r="D42" s="120"/>
      <c r="E42" s="120"/>
      <c r="F42" s="121"/>
      <c r="G42" s="122"/>
      <c r="H42" s="122"/>
      <c r="I42" s="122"/>
      <c r="J42" s="122"/>
      <c r="K42" s="122"/>
      <c r="L42" s="122"/>
      <c r="M42" s="122"/>
      <c r="N42" s="122"/>
      <c r="O42" s="122"/>
      <c r="P42" s="122"/>
      <c r="Q42" s="122"/>
      <c r="R42" s="123"/>
      <c r="S42" s="123"/>
      <c r="T42" s="124"/>
    </row>
    <row r="43" spans="1:21" ht="12.75" customHeight="1">
      <c r="A43" s="161"/>
      <c r="B43" s="125" t="s">
        <v>66</v>
      </c>
      <c r="C43" s="126"/>
      <c r="D43" s="126"/>
      <c r="E43" s="127"/>
      <c r="F43" s="128" t="s">
        <v>67</v>
      </c>
      <c r="G43" s="129"/>
      <c r="H43" s="129"/>
      <c r="I43" s="129"/>
      <c r="J43" s="129"/>
      <c r="K43" s="129"/>
      <c r="L43" s="129"/>
      <c r="M43" s="129"/>
      <c r="N43" s="129"/>
      <c r="O43" s="129"/>
      <c r="P43" s="129"/>
      <c r="Q43" s="129"/>
      <c r="R43" s="123"/>
      <c r="S43" s="123"/>
      <c r="T43" s="124"/>
    </row>
    <row r="44" spans="1:21" ht="12.75" customHeight="1">
      <c r="A44" s="161"/>
      <c r="B44" s="120" t="s">
        <v>68</v>
      </c>
      <c r="C44" s="120"/>
      <c r="D44" s="120"/>
      <c r="E44" s="120"/>
      <c r="F44" s="128"/>
      <c r="G44" s="129"/>
      <c r="H44" s="129"/>
      <c r="I44" s="129"/>
      <c r="J44" s="129"/>
      <c r="K44" s="129"/>
      <c r="L44" s="129"/>
      <c r="M44" s="129"/>
      <c r="N44" s="129"/>
      <c r="O44" s="129"/>
      <c r="P44" s="129"/>
      <c r="Q44" s="129"/>
      <c r="R44" s="123"/>
      <c r="S44" s="123"/>
      <c r="T44" s="124"/>
    </row>
    <row r="45" spans="1:21" ht="12.75" customHeight="1">
      <c r="A45" s="161"/>
      <c r="B45" s="120"/>
      <c r="C45" s="120"/>
      <c r="D45" s="120"/>
      <c r="E45" s="120"/>
      <c r="F45" s="128"/>
      <c r="G45" s="129"/>
      <c r="H45" s="129"/>
      <c r="I45" s="129"/>
      <c r="J45" s="129"/>
      <c r="K45" s="129"/>
      <c r="L45" s="129"/>
      <c r="M45" s="129"/>
      <c r="N45" s="129"/>
      <c r="O45" s="129"/>
      <c r="P45" s="129"/>
      <c r="Q45" s="129"/>
      <c r="R45" s="123"/>
      <c r="S45" s="123"/>
      <c r="T45" s="124"/>
    </row>
    <row r="46" spans="1:21" ht="12.75" customHeight="1">
      <c r="A46" s="161"/>
      <c r="B46" s="120" t="s">
        <v>69</v>
      </c>
      <c r="C46" s="120"/>
      <c r="D46" s="120"/>
      <c r="E46" s="120"/>
      <c r="F46" s="128"/>
      <c r="G46" s="129"/>
      <c r="H46" s="129"/>
      <c r="I46" s="129"/>
      <c r="J46" s="129"/>
      <c r="K46" s="129"/>
      <c r="L46" s="129"/>
      <c r="M46" s="129"/>
      <c r="N46" s="129"/>
      <c r="O46" s="129"/>
      <c r="P46" s="129"/>
      <c r="Q46" s="129"/>
      <c r="R46" s="123"/>
      <c r="S46" s="123"/>
      <c r="T46" s="124"/>
    </row>
    <row r="47" spans="1:21" ht="12.75" customHeight="1">
      <c r="A47" s="161"/>
      <c r="B47" s="120" t="s">
        <v>70</v>
      </c>
      <c r="C47" s="120"/>
      <c r="D47" s="120"/>
      <c r="E47" s="120"/>
      <c r="F47" s="131" t="s">
        <v>71</v>
      </c>
      <c r="G47" s="132"/>
      <c r="H47" s="132"/>
      <c r="I47" s="133"/>
      <c r="J47" s="131" t="s">
        <v>72</v>
      </c>
      <c r="K47" s="132"/>
      <c r="L47" s="132"/>
      <c r="M47" s="133"/>
      <c r="N47" s="128"/>
      <c r="O47" s="134"/>
      <c r="P47" s="134"/>
      <c r="Q47" s="134"/>
      <c r="R47" s="135"/>
      <c r="S47" s="135"/>
      <c r="T47" s="136"/>
    </row>
    <row r="48" spans="1:21" ht="12.75" customHeight="1">
      <c r="A48" s="161"/>
      <c r="B48" s="130"/>
      <c r="C48" s="130"/>
      <c r="D48" s="130"/>
      <c r="E48" s="130"/>
      <c r="F48" s="128" t="s">
        <v>73</v>
      </c>
      <c r="G48" s="129"/>
      <c r="H48" s="129"/>
      <c r="I48" s="137"/>
      <c r="J48" s="138" t="s">
        <v>74</v>
      </c>
      <c r="K48" s="139"/>
      <c r="L48" s="49"/>
      <c r="M48" s="50"/>
      <c r="N48" s="51" t="s">
        <v>75</v>
      </c>
      <c r="O48" s="140"/>
      <c r="P48" s="141"/>
      <c r="Q48" s="141"/>
      <c r="R48" s="142"/>
      <c r="S48" s="142"/>
      <c r="T48" s="35"/>
    </row>
    <row r="49" spans="1:20" ht="12.75" customHeight="1">
      <c r="A49" s="161"/>
      <c r="B49" s="130"/>
      <c r="C49" s="130"/>
      <c r="D49" s="130"/>
      <c r="E49" s="130"/>
      <c r="F49" s="128" t="s">
        <v>76</v>
      </c>
      <c r="G49" s="129"/>
      <c r="H49" s="129"/>
      <c r="I49" s="137"/>
      <c r="J49" s="128"/>
      <c r="K49" s="134"/>
      <c r="L49" s="134"/>
      <c r="M49" s="134"/>
      <c r="N49" s="134"/>
      <c r="O49" s="134"/>
      <c r="P49" s="134"/>
      <c r="Q49" s="134"/>
      <c r="R49" s="135"/>
      <c r="S49" s="135"/>
      <c r="T49" s="136"/>
    </row>
    <row r="50" spans="1:20" ht="12.75" customHeight="1">
      <c r="A50" s="143" t="s">
        <v>77</v>
      </c>
      <c r="B50" s="134"/>
      <c r="C50" s="134"/>
      <c r="D50" s="134"/>
      <c r="E50" s="144"/>
      <c r="F50" s="128" t="s">
        <v>78</v>
      </c>
      <c r="G50" s="137"/>
      <c r="H50" s="52"/>
      <c r="I50" s="52"/>
      <c r="J50" s="53"/>
      <c r="K50" s="54"/>
      <c r="L50" s="145" t="s">
        <v>79</v>
      </c>
      <c r="M50" s="145"/>
      <c r="N50" s="145"/>
      <c r="O50" s="55"/>
      <c r="P50" s="56"/>
      <c r="Q50" s="56"/>
      <c r="R50" s="56"/>
      <c r="S50" s="56"/>
      <c r="T50" s="57"/>
    </row>
    <row r="51" spans="1:20" ht="26.25" customHeight="1">
      <c r="A51" s="146" t="s">
        <v>80</v>
      </c>
      <c r="B51" s="123"/>
      <c r="C51" s="123"/>
      <c r="D51" s="123"/>
      <c r="E51" s="147"/>
      <c r="F51" s="128"/>
      <c r="G51" s="129"/>
      <c r="H51" s="129"/>
      <c r="I51" s="129"/>
      <c r="J51" s="129"/>
      <c r="K51" s="129"/>
      <c r="L51" s="129"/>
      <c r="M51" s="129"/>
      <c r="N51" s="129"/>
      <c r="O51" s="129"/>
      <c r="P51" s="129"/>
      <c r="Q51" s="129"/>
      <c r="R51" s="123"/>
      <c r="S51" s="123"/>
      <c r="T51" s="124"/>
    </row>
    <row r="52" spans="1:20" ht="39" customHeight="1" thickBot="1">
      <c r="A52" s="148" t="s">
        <v>81</v>
      </c>
      <c r="B52" s="149"/>
      <c r="C52" s="149"/>
      <c r="D52" s="149"/>
      <c r="E52" s="149"/>
      <c r="F52" s="150" t="s">
        <v>82</v>
      </c>
      <c r="G52" s="151"/>
      <c r="H52" s="151"/>
      <c r="I52" s="151"/>
      <c r="J52" s="151"/>
      <c r="K52" s="151"/>
      <c r="L52" s="151"/>
      <c r="M52" s="151"/>
      <c r="N52" s="151"/>
      <c r="O52" s="151"/>
      <c r="P52" s="151"/>
      <c r="Q52" s="151"/>
      <c r="R52" s="152"/>
      <c r="S52" s="152"/>
      <c r="T52" s="153"/>
    </row>
    <row r="53" spans="1:20" ht="12.75" customHeight="1">
      <c r="A53" s="29" t="s">
        <v>83</v>
      </c>
    </row>
    <row r="54" spans="1:20" ht="12.75" customHeight="1">
      <c r="A54" s="154" t="s">
        <v>84</v>
      </c>
      <c r="B54" s="155"/>
      <c r="C54" s="155"/>
      <c r="D54" s="155"/>
      <c r="E54" s="155"/>
      <c r="F54" s="155"/>
      <c r="G54" s="155"/>
      <c r="H54" s="155"/>
      <c r="I54" s="155"/>
      <c r="J54" s="155"/>
      <c r="K54" s="155"/>
      <c r="L54" s="155"/>
      <c r="M54" s="155"/>
      <c r="N54" s="155"/>
      <c r="O54" s="155"/>
      <c r="P54" s="155"/>
      <c r="Q54" s="155"/>
      <c r="R54" s="155"/>
      <c r="S54" s="155"/>
      <c r="T54" s="155"/>
    </row>
    <row r="55" spans="1:20" ht="12.75" customHeight="1">
      <c r="A55" s="154" t="s">
        <v>85</v>
      </c>
      <c r="B55" s="155"/>
      <c r="C55" s="155"/>
      <c r="D55" s="155"/>
      <c r="E55" s="155"/>
      <c r="F55" s="155"/>
      <c r="G55" s="155"/>
      <c r="H55" s="155"/>
      <c r="I55" s="155"/>
      <c r="J55" s="155"/>
      <c r="K55" s="155"/>
      <c r="L55" s="155"/>
      <c r="M55" s="155"/>
      <c r="N55" s="155"/>
      <c r="O55" s="155"/>
      <c r="P55" s="155"/>
      <c r="Q55" s="155"/>
      <c r="R55" s="155"/>
      <c r="S55" s="155"/>
      <c r="T55" s="155"/>
    </row>
    <row r="56" spans="1:20" ht="12.75" customHeight="1">
      <c r="A56" s="154" t="s">
        <v>86</v>
      </c>
      <c r="B56" s="155"/>
      <c r="C56" s="155"/>
      <c r="D56" s="155"/>
      <c r="E56" s="155"/>
      <c r="F56" s="155"/>
      <c r="G56" s="155"/>
      <c r="H56" s="155"/>
      <c r="I56" s="155"/>
      <c r="J56" s="155"/>
      <c r="K56" s="155"/>
      <c r="L56" s="155"/>
      <c r="M56" s="155"/>
      <c r="N56" s="155"/>
      <c r="O56" s="155"/>
      <c r="P56" s="155"/>
      <c r="Q56" s="155"/>
      <c r="R56" s="155"/>
      <c r="S56" s="155"/>
      <c r="T56" s="155"/>
    </row>
    <row r="57" spans="1:20" s="30" customFormat="1" ht="13.5" customHeight="1">
      <c r="A57" s="154" t="s">
        <v>87</v>
      </c>
      <c r="B57" s="154"/>
      <c r="C57" s="154"/>
      <c r="D57" s="154"/>
      <c r="E57" s="154"/>
      <c r="F57" s="154"/>
      <c r="G57" s="154"/>
      <c r="H57" s="154"/>
      <c r="I57" s="154"/>
      <c r="J57" s="154"/>
      <c r="K57" s="154"/>
      <c r="L57" s="154"/>
      <c r="M57" s="154"/>
      <c r="N57" s="154"/>
      <c r="O57" s="154"/>
      <c r="P57" s="154"/>
      <c r="Q57" s="154"/>
    </row>
    <row r="58" spans="1:20" ht="12.75" customHeight="1">
      <c r="A58" s="154" t="s">
        <v>88</v>
      </c>
      <c r="B58" s="155"/>
      <c r="C58" s="155"/>
      <c r="D58" s="155"/>
      <c r="E58" s="155"/>
      <c r="F58" s="155"/>
      <c r="G58" s="155"/>
      <c r="H58" s="155"/>
      <c r="I58" s="155"/>
      <c r="J58" s="155"/>
      <c r="K58" s="155"/>
      <c r="L58" s="155"/>
      <c r="M58" s="155"/>
      <c r="N58" s="155"/>
      <c r="O58" s="155"/>
      <c r="P58" s="155"/>
      <c r="Q58" s="155"/>
      <c r="R58" s="155"/>
      <c r="S58" s="155"/>
      <c r="T58" s="155"/>
    </row>
    <row r="59" spans="1:20" ht="12.75" customHeight="1">
      <c r="A59" s="154" t="s">
        <v>89</v>
      </c>
      <c r="B59" s="155"/>
      <c r="C59" s="155"/>
      <c r="D59" s="155"/>
      <c r="E59" s="155"/>
      <c r="F59" s="155"/>
      <c r="G59" s="155"/>
      <c r="H59" s="155"/>
      <c r="I59" s="155"/>
      <c r="J59" s="155"/>
      <c r="K59" s="155"/>
      <c r="L59" s="155"/>
      <c r="M59" s="155"/>
      <c r="N59" s="155"/>
      <c r="O59" s="155"/>
      <c r="P59" s="155"/>
      <c r="Q59" s="155"/>
      <c r="R59" s="155"/>
      <c r="S59" s="155"/>
      <c r="T59" s="155"/>
    </row>
    <row r="60" spans="1:20" ht="12.75" customHeight="1">
      <c r="A60" s="154" t="s">
        <v>90</v>
      </c>
      <c r="B60" s="155"/>
      <c r="C60" s="155"/>
      <c r="D60" s="155"/>
      <c r="E60" s="155"/>
      <c r="F60" s="155"/>
      <c r="G60" s="155"/>
      <c r="H60" s="155"/>
      <c r="I60" s="155"/>
      <c r="J60" s="155"/>
      <c r="K60" s="155"/>
      <c r="L60" s="155"/>
      <c r="M60" s="155"/>
      <c r="N60" s="155"/>
      <c r="O60" s="155"/>
      <c r="P60" s="155"/>
      <c r="Q60" s="155"/>
      <c r="R60" s="155"/>
      <c r="S60" s="155"/>
      <c r="T60" s="15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9"/>
      <c r="B62" s="119"/>
      <c r="C62" s="119"/>
    </row>
    <row r="63" spans="1:20" ht="12.75" customHeight="1">
      <c r="A63" s="119"/>
      <c r="B63" s="119"/>
      <c r="C63" s="119"/>
    </row>
    <row r="64" spans="1:20" ht="12.75" customHeight="1">
      <c r="A64" s="119"/>
      <c r="B64" s="119"/>
      <c r="C64" s="119"/>
    </row>
    <row r="65" spans="1:3" ht="12.75" customHeight="1">
      <c r="A65" s="119"/>
      <c r="B65" s="119"/>
      <c r="C65" s="119"/>
    </row>
    <row r="66" spans="1:3" ht="12.75" customHeight="1">
      <c r="A66" s="119"/>
      <c r="B66" s="119"/>
      <c r="C66" s="11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F895-15EE-49BD-9168-9C693E00B551}">
  <dimension ref="A1:AQ82"/>
  <sheetViews>
    <sheetView showGridLines="0" tabSelected="1"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9.5" style="59" customWidth="1"/>
    <col min="45" max="45" width="38.3320312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8" t="s">
        <v>187</v>
      </c>
      <c r="AL1" s="238"/>
      <c r="AM1" s="238"/>
      <c r="AN1" s="238"/>
    </row>
    <row r="2" spans="1:40" ht="18" customHeight="1">
      <c r="A2" s="62"/>
      <c r="B2" s="63"/>
      <c r="C2" s="63"/>
      <c r="D2" s="63"/>
      <c r="E2" s="63"/>
      <c r="F2" s="63"/>
      <c r="G2" s="63"/>
      <c r="H2" s="63"/>
      <c r="I2" s="63"/>
      <c r="J2" s="63"/>
      <c r="K2" s="63"/>
      <c r="L2" s="63"/>
      <c r="M2" s="239">
        <v>2026</v>
      </c>
      <c r="N2" s="239"/>
      <c r="O2" s="239"/>
      <c r="P2" s="239"/>
      <c r="Q2" s="240" t="s">
        <v>94</v>
      </c>
      <c r="R2" s="240"/>
      <c r="S2" s="239">
        <v>4</v>
      </c>
      <c r="T2" s="239"/>
      <c r="U2" s="240" t="s">
        <v>95</v>
      </c>
      <c r="V2" s="240"/>
      <c r="W2" s="63"/>
      <c r="X2" s="63"/>
      <c r="Y2" s="63"/>
      <c r="Z2" s="62"/>
      <c r="AA2" s="62"/>
      <c r="AC2" s="81"/>
      <c r="AD2" s="63"/>
      <c r="AE2" s="63"/>
      <c r="AF2" s="63"/>
      <c r="AG2" s="63"/>
      <c r="AH2" s="63"/>
      <c r="AI2" s="81" t="s">
        <v>96</v>
      </c>
      <c r="AJ2" s="81"/>
      <c r="AK2" s="241"/>
      <c r="AL2" s="241"/>
      <c r="AM2" s="241"/>
      <c r="AN2" s="241"/>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1"/>
      <c r="AL3" s="251"/>
      <c r="AM3" s="251"/>
      <c r="AN3" s="25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1"/>
      <c r="AL4" s="251"/>
      <c r="AM4" s="251"/>
      <c r="AN4" s="25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2"/>
      <c r="AI5" s="242"/>
      <c r="AJ5" s="242"/>
      <c r="AK5" s="88" t="s">
        <v>100</v>
      </c>
      <c r="AL5" s="10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4" t="s">
        <v>103</v>
      </c>
      <c r="C7" s="246" t="s">
        <v>104</v>
      </c>
      <c r="D7" s="249" t="s">
        <v>105</v>
      </c>
      <c r="E7" s="250" t="s">
        <v>106</v>
      </c>
      <c r="F7" s="255" t="s">
        <v>107</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6" t="s">
        <v>108</v>
      </c>
      <c r="AL7" s="257" t="s">
        <v>109</v>
      </c>
      <c r="AM7" s="258" t="s">
        <v>110</v>
      </c>
      <c r="AN7" s="258"/>
    </row>
    <row r="8" spans="1:40" ht="15" customHeight="1">
      <c r="A8" s="243"/>
      <c r="B8" s="245"/>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6"/>
      <c r="AL8" s="257"/>
      <c r="AM8" s="258"/>
      <c r="AN8" s="258"/>
    </row>
    <row r="9" spans="1:40" ht="15" customHeight="1">
      <c r="A9" s="243"/>
      <c r="B9" s="252" t="s">
        <v>155</v>
      </c>
      <c r="C9" s="247"/>
      <c r="D9" s="249"/>
      <c r="E9" s="25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6"/>
      <c r="AL9" s="257"/>
      <c r="AM9" s="258"/>
      <c r="AN9" s="258"/>
    </row>
    <row r="10" spans="1:40" ht="15" customHeight="1">
      <c r="A10" s="243"/>
      <c r="B10" s="253"/>
      <c r="C10" s="248"/>
      <c r="D10" s="249"/>
      <c r="E10" s="25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6"/>
      <c r="AL10" s="257"/>
      <c r="AM10" s="258"/>
      <c r="AN10" s="258"/>
    </row>
    <row r="11" spans="1:40" ht="18" customHeight="1">
      <c r="A11" s="110">
        <v>1</v>
      </c>
      <c r="B11" s="111"/>
      <c r="C11" s="112"/>
      <c r="D11" s="113"/>
      <c r="E11" s="114"/>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4"/>
      <c r="AN11" s="254"/>
    </row>
    <row r="12" spans="1:40" ht="18" customHeight="1">
      <c r="A12" s="110">
        <v>2</v>
      </c>
      <c r="B12" s="111"/>
      <c r="C12" s="112"/>
      <c r="D12" s="113"/>
      <c r="E12" s="114"/>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 t="shared" ref="AL12:AL30" si="1">IF($AK$3="４週",AK12/4,AK12/(DAY(EOMONTH($F$9,0))/7))</f>
        <v>0</v>
      </c>
      <c r="AM12" s="254"/>
      <c r="AN12" s="254"/>
    </row>
    <row r="13" spans="1:40" ht="18" customHeight="1">
      <c r="A13" s="110">
        <v>3</v>
      </c>
      <c r="B13" s="111"/>
      <c r="C13" s="112"/>
      <c r="D13" s="113"/>
      <c r="E13" s="114"/>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 t="shared" si="1"/>
        <v>0</v>
      </c>
      <c r="AM13" s="254"/>
      <c r="AN13" s="254"/>
    </row>
    <row r="14" spans="1:40" ht="18" customHeight="1">
      <c r="A14" s="110">
        <v>4</v>
      </c>
      <c r="B14" s="111"/>
      <c r="C14" s="112"/>
      <c r="D14" s="113"/>
      <c r="E14" s="114"/>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 t="shared" si="1"/>
        <v>0</v>
      </c>
      <c r="AM14" s="254"/>
      <c r="AN14" s="254"/>
    </row>
    <row r="15" spans="1:40" ht="18" customHeight="1">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si="1"/>
        <v>0</v>
      </c>
      <c r="AM15" s="254"/>
      <c r="AN15" s="254"/>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4"/>
      <c r="AN16" s="254"/>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4"/>
      <c r="AN17" s="254"/>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4"/>
      <c r="AN18" s="254"/>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4"/>
      <c r="AN19" s="254"/>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4"/>
      <c r="AN20" s="254"/>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4"/>
      <c r="AN21" s="254"/>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4"/>
      <c r="AN22" s="254"/>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4"/>
      <c r="AN23" s="254"/>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4"/>
      <c r="AN24" s="254"/>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4"/>
      <c r="AN25" s="254"/>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4"/>
      <c r="AN26" s="254"/>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4"/>
      <c r="AN27" s="254"/>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4"/>
      <c r="AN28" s="254"/>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4"/>
      <c r="AN29" s="254"/>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4"/>
      <c r="AN30" s="254"/>
    </row>
    <row r="31" spans="1:40" ht="18" customHeight="1">
      <c r="A31" s="250" t="s">
        <v>116</v>
      </c>
      <c r="B31" s="260"/>
      <c r="C31" s="260"/>
      <c r="D31" s="260"/>
      <c r="E31" s="26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3"/>
      <c r="AN31" s="243"/>
    </row>
    <row r="32" spans="1:40" ht="18" customHeight="1">
      <c r="A32" s="260" t="s">
        <v>117</v>
      </c>
      <c r="B32" s="260"/>
      <c r="C32" s="260"/>
      <c r="D32" s="260"/>
      <c r="E32" s="261"/>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108">
        <f>IF(S2=1,1,IF(S2=2,2,IF(S2=3,3,IF(S2=4,4,IF(S2=5,5,IF(S2=6,6,IF(S2=7,7,IF(S2=8,8,IF(S2=9,9,IF(S2=10,10,IF(S2=11,11,IF(S2=12,12,S2-12))))))))))))</f>
        <v>4</v>
      </c>
      <c r="E37" s="108">
        <f>IF(S2=1,2,IF(S2=2,3,IF(S2=3,4,IF(S2=4,5,IF(S2=5,6,IF(S2=6,7,IF(S2=7,8,IF(S2=8,9,IF(S2=9,10,IF(S2=10,11,IF(S2=11,12,S2-11)))))))))))</f>
        <v>5</v>
      </c>
      <c r="F37" s="259">
        <f>IF(S2=1,3,IF(S2=2,4,IF(S2=3,5,IF(S2=4,6,IF(S2=5,7,IF(S2=6,8,IF(S2=7,9,IF(S2=8,10,IF(S2=9,11,IF(S2=10,12,S2-10))))))))))</f>
        <v>6</v>
      </c>
      <c r="G37" s="259"/>
      <c r="H37" s="259"/>
      <c r="I37" s="259">
        <f>IF(S2=1,4,IF(S2=2,5,IF(S2=3,6,IF(S2=4,7,IF(S2=5,8,IF(S2=6,9,IF(S2=7,10,IF(S2=8,11,IF(S2=9,12,S2-9)))))))))</f>
        <v>7</v>
      </c>
      <c r="J37" s="259"/>
      <c r="K37" s="259"/>
      <c r="L37" s="259">
        <f>IF(S2=1,5,IF(S2=2,6,IF(S2=3,7,IF(S2=4,8,IF(S2=5,9,IF(S2=6,10,IF(S2=7,11,IF(S2=8,12,S2-8))))))))</f>
        <v>8</v>
      </c>
      <c r="M37" s="259"/>
      <c r="N37" s="259"/>
      <c r="O37" s="259">
        <f>IF(S2=1,6,IF(S2=2,7,IF(S2=3,8,IF(S2=4,9,IF(S2=5,10,IF(S2=6,11,IF(S2=7,12,S2-7)))))))</f>
        <v>9</v>
      </c>
      <c r="P37" s="259"/>
      <c r="Q37" s="259"/>
      <c r="R37" s="259">
        <f>IF(S2=1,7,IF(S2=2,8,IF(S2=3,9,IF(S2=4,10,IF(S2=5,11,IF(S2=6,12,S2-6))))))</f>
        <v>10</v>
      </c>
      <c r="S37" s="259"/>
      <c r="T37" s="259"/>
      <c r="U37" s="259">
        <f>IF(S2=1,8,IF(S2=2,9,IF(S2=3,10,IF(S2=4,11,IF(S2=5,12,S2-5)))))</f>
        <v>11</v>
      </c>
      <c r="V37" s="259"/>
      <c r="W37" s="259"/>
      <c r="X37" s="259">
        <f>IF(S2=1,9,IF(S2=2,10,IF(S2=3,11,IF(S2=4,12,S2-4))))</f>
        <v>12</v>
      </c>
      <c r="Y37" s="259"/>
      <c r="Z37" s="259"/>
      <c r="AA37" s="259">
        <f>IF(S2=1,10,IF(S2=2,11,IF(S2=3,12,S2-3)))</f>
        <v>1</v>
      </c>
      <c r="AB37" s="259"/>
      <c r="AC37" s="259"/>
      <c r="AD37" s="259">
        <f>IF(S2=1,11,IF(S2=2,12,S2-2))</f>
        <v>2</v>
      </c>
      <c r="AE37" s="259"/>
      <c r="AF37" s="259"/>
      <c r="AG37" s="259">
        <f>IF(S2=1,12,S2-1)</f>
        <v>3</v>
      </c>
      <c r="AH37" s="259"/>
      <c r="AI37" s="259"/>
      <c r="AJ37" s="249" t="s">
        <v>176</v>
      </c>
      <c r="AK37" s="249"/>
      <c r="AL37" s="82" t="s">
        <v>177</v>
      </c>
      <c r="AM37"/>
      <c r="AN37"/>
      <c r="AO37"/>
      <c r="AP37"/>
      <c r="AQ37"/>
    </row>
    <row r="38" spans="1:43" ht="18" customHeight="1">
      <c r="A38" s="268" t="s">
        <v>178</v>
      </c>
      <c r="B38" s="268"/>
      <c r="C38" s="268"/>
      <c r="D38" s="115"/>
      <c r="E38" s="115"/>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3">
        <f>SUM(D38:AI38)</f>
        <v>0</v>
      </c>
      <c r="AK38" s="263"/>
      <c r="AL38" s="266" t="e">
        <f>ROUNDUP(AJ38/AJ39,1)</f>
        <v>#DIV/0!</v>
      </c>
      <c r="AM38"/>
      <c r="AN38"/>
      <c r="AO38"/>
      <c r="AP38"/>
      <c r="AQ38"/>
    </row>
    <row r="39" spans="1:43" ht="18" customHeight="1">
      <c r="A39" s="268" t="s">
        <v>179</v>
      </c>
      <c r="B39" s="268"/>
      <c r="C39" s="268"/>
      <c r="D39" s="115"/>
      <c r="E39" s="115"/>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3">
        <f>+SUM(D39:AI39)</f>
        <v>0</v>
      </c>
      <c r="AK39" s="263"/>
      <c r="AL39" s="267"/>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9" t="s">
        <v>160</v>
      </c>
      <c r="B42" s="249"/>
      <c r="C42" s="250" t="s">
        <v>188</v>
      </c>
      <c r="D42" s="261"/>
      <c r="E42" s="264"/>
      <c r="F42" s="264"/>
      <c r="G42" s="264"/>
      <c r="H42" s="247"/>
      <c r="I42" s="265"/>
      <c r="J42" s="265"/>
      <c r="K42" s="265"/>
      <c r="L42" s="265"/>
      <c r="M42" s="265"/>
      <c r="N42" s="265"/>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7" t="s">
        <v>161</v>
      </c>
      <c r="B43" s="257"/>
      <c r="C43" s="274" t="e">
        <f>ROUNDDOWN(AL38/15,1)</f>
        <v>#DIV/0!</v>
      </c>
      <c r="D43" s="275"/>
      <c r="E43" s="276"/>
      <c r="F43" s="276"/>
      <c r="G43" s="276"/>
      <c r="H43" s="277"/>
      <c r="I43" s="278"/>
      <c r="J43" s="276"/>
      <c r="K43" s="276"/>
      <c r="L43" s="276"/>
      <c r="M43" s="276"/>
      <c r="N43" s="277"/>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79" t="str">
        <f>IF(VLOOKUP($AK$1,[1]選択肢!$A$1:$J$32,C51,FALSE)=0,"-",VLOOKUP($AK$1,[1]選択肢!$A$1:$J$32,C51,FALSE))</f>
        <v>管理者</v>
      </c>
      <c r="D46" s="280"/>
      <c r="E46" s="269" t="str">
        <f>IF(VLOOKUP($AK$1,[1]選択肢!$A$1:$J$32,E51,FALSE)=0,"-",VLOOKUP($AK$1,[1]選択肢!$A$1:$J$32,E51,FALSE))</f>
        <v>就労選択支援員</v>
      </c>
      <c r="F46" s="269"/>
      <c r="G46" s="269"/>
      <c r="H46" s="269"/>
      <c r="I46" s="279" t="str">
        <f>IF(VLOOKUP($AK$1,[1]選択肢!$A$1:$J$32,I51,FALSE)=0,"-",VLOOKUP($AK$1,[1]選択肢!$A$1:$J$32,I51,FALSE))</f>
        <v>-</v>
      </c>
      <c r="J46" s="280"/>
      <c r="K46" s="280"/>
      <c r="L46" s="280"/>
      <c r="M46" s="280"/>
      <c r="N46" s="281"/>
      <c r="O46" s="279" t="str">
        <f>IF(VLOOKUP($AK$1,[1]選択肢!$A$1:$J$32,O51,FALSE)=0,"-",VLOOKUP($AK$1,[1]選択肢!$A$1:$J$32,O51,FALSE))</f>
        <v>-</v>
      </c>
      <c r="P46" s="280"/>
      <c r="Q46" s="280"/>
      <c r="R46" s="280"/>
      <c r="S46" s="280"/>
      <c r="T46" s="281"/>
      <c r="U46" s="279" t="str">
        <f>IF(VLOOKUP($AK$1,[1]選択肢!$A$1:$J$32,U51,FALSE)=0,"-",VLOOKUP($AK$1,[1]選択肢!$A$1:$J$32,U51,FALSE))</f>
        <v>-</v>
      </c>
      <c r="V46" s="280"/>
      <c r="W46" s="280"/>
      <c r="X46" s="280"/>
      <c r="Y46" s="280"/>
      <c r="Z46" s="281"/>
      <c r="AA46" s="279" t="str">
        <f>IF(VLOOKUP($AK$1,[1]選択肢!$A$1:$J$32,AA51,FALSE)=0,"-",VLOOKUP($AK$1,[1]選択肢!$A$1:$J$32,AA51,FALSE))</f>
        <v>-</v>
      </c>
      <c r="AB46" s="280"/>
      <c r="AC46" s="280"/>
      <c r="AD46" s="280"/>
      <c r="AE46" s="280"/>
      <c r="AF46" s="281"/>
      <c r="AG46" s="269" t="str">
        <f>IF(VLOOKUP($AK$1,[1]選択肢!$A$1:$J$32,AG51,FALSE)=0,"-",VLOOKUP($AK$1,[1]選択肢!$A$1:$J$32,AG51,FALSE))</f>
        <v>-</v>
      </c>
      <c r="AH46" s="269"/>
      <c r="AI46" s="269"/>
      <c r="AJ46" s="269"/>
      <c r="AK46" s="269"/>
      <c r="AL46" s="269" t="str">
        <f>IF(VLOOKUP($AK$1,[1]選択肢!$A$1:$J$32,AL51,FALSE)=0,"-",VLOOKUP($AK$1,[1]選択肢!$A$1:$J$32,AL51,FALSE))</f>
        <v>-</v>
      </c>
      <c r="AM46" s="269"/>
      <c r="AN46" s="62"/>
    </row>
    <row r="47" spans="1:43" ht="18" customHeight="1">
      <c r="A47" s="62"/>
      <c r="B47" s="67"/>
      <c r="C47" s="100" t="s">
        <v>163</v>
      </c>
      <c r="D47" s="100" t="s">
        <v>164</v>
      </c>
      <c r="E47" s="99" t="s">
        <v>163</v>
      </c>
      <c r="F47" s="270" t="s">
        <v>164</v>
      </c>
      <c r="G47" s="270"/>
      <c r="H47" s="270"/>
      <c r="I47" s="271" t="s">
        <v>163</v>
      </c>
      <c r="J47" s="272"/>
      <c r="K47" s="273"/>
      <c r="L47" s="271" t="s">
        <v>164</v>
      </c>
      <c r="M47" s="272"/>
      <c r="N47" s="273"/>
      <c r="O47" s="271" t="s">
        <v>163</v>
      </c>
      <c r="P47" s="272"/>
      <c r="Q47" s="273"/>
      <c r="R47" s="271" t="s">
        <v>164</v>
      </c>
      <c r="S47" s="272"/>
      <c r="T47" s="273"/>
      <c r="U47" s="271" t="s">
        <v>163</v>
      </c>
      <c r="V47" s="272"/>
      <c r="W47" s="273"/>
      <c r="X47" s="271" t="s">
        <v>164</v>
      </c>
      <c r="Y47" s="272"/>
      <c r="Z47" s="273"/>
      <c r="AA47" s="271" t="s">
        <v>163</v>
      </c>
      <c r="AB47" s="272"/>
      <c r="AC47" s="273"/>
      <c r="AD47" s="271" t="s">
        <v>164</v>
      </c>
      <c r="AE47" s="272"/>
      <c r="AF47" s="273"/>
      <c r="AG47" s="271" t="s">
        <v>163</v>
      </c>
      <c r="AH47" s="272"/>
      <c r="AI47" s="273"/>
      <c r="AJ47" s="271" t="s">
        <v>164</v>
      </c>
      <c r="AK47" s="273"/>
      <c r="AL47" s="99" t="s">
        <v>27</v>
      </c>
      <c r="AM47" s="99" t="s">
        <v>181</v>
      </c>
      <c r="AN47" s="62"/>
    </row>
    <row r="48" spans="1:43" ht="18" customHeight="1">
      <c r="A48" s="62"/>
      <c r="B48" s="75" t="s">
        <v>165</v>
      </c>
      <c r="C48" s="99">
        <f>COUNTIFS($B$11:$B$30,C$46,$C$11:$C$30,"A",$E$11:$E$30,"*")</f>
        <v>0</v>
      </c>
      <c r="D48" s="99">
        <f>COUNTIFS($B$11:$B$30,C$46,$C$11:$C$30,"B",$E$11:$E$30,"*")</f>
        <v>0</v>
      </c>
      <c r="E48" s="99">
        <f>COUNTIFS($B$11:$B$30,E$46,$C$11:$C$30,"A",$E$11:$E$30,"*")</f>
        <v>0</v>
      </c>
      <c r="F48" s="271">
        <f>COUNTIFS($B$11:$B$30,E$46,$C$11:$C$30,"B",$E$11:$E$30,"*")</f>
        <v>0</v>
      </c>
      <c r="G48" s="272"/>
      <c r="H48" s="273"/>
      <c r="I48" s="271">
        <f>COUNTIFS($B$11:$B$30,I$46,$C$11:$C$30,"A",$E$11:$E$30,"*")</f>
        <v>0</v>
      </c>
      <c r="J48" s="272"/>
      <c r="K48" s="273"/>
      <c r="L48" s="271">
        <f>COUNTIFS($B$11:$B$30,I$46,$C$11:$C$30,"B",$E$11:$E$30,"*")</f>
        <v>0</v>
      </c>
      <c r="M48" s="272"/>
      <c r="N48" s="273"/>
      <c r="O48" s="271">
        <f>COUNTIFS($B$11:$B$30,O$46,$C$11:$C$30,"A",$E$11:$E$30,"*")</f>
        <v>0</v>
      </c>
      <c r="P48" s="272"/>
      <c r="Q48" s="273"/>
      <c r="R48" s="271">
        <f>COUNTIFS($B$11:$B$30,O$46,$C$11:$C$30,"B",$E$11:$E$30,"*")</f>
        <v>0</v>
      </c>
      <c r="S48" s="272"/>
      <c r="T48" s="273"/>
      <c r="U48" s="271">
        <f>COUNTIFS($B$11:$B$30,U$46,$C$11:$C$30,"A",$E$11:$E$30,"*")</f>
        <v>0</v>
      </c>
      <c r="V48" s="272"/>
      <c r="W48" s="273"/>
      <c r="X48" s="271">
        <f>COUNTIFS($B$11:$B$30,U$46,$C$11:$C$30,"B",$E$11:$E$30,"*")</f>
        <v>0</v>
      </c>
      <c r="Y48" s="272"/>
      <c r="Z48" s="273"/>
      <c r="AA48" s="271">
        <f>COUNTIFS($B$11:$B$30,AA$46,$C$11:$C$30,"A",$E$11:$E$30,"*")</f>
        <v>0</v>
      </c>
      <c r="AB48" s="272"/>
      <c r="AC48" s="273"/>
      <c r="AD48" s="271">
        <f>COUNTIFS($B$11:$B$30,AA$46,$C$11:$C$30,"B",$E$11:$E$30,"*")</f>
        <v>0</v>
      </c>
      <c r="AE48" s="272"/>
      <c r="AF48" s="273"/>
      <c r="AG48" s="271">
        <f>COUNTIFS($B$11:$B$30,AG$46,$C$11:$C$30,"A",$E$11:$E$30,"*")</f>
        <v>0</v>
      </c>
      <c r="AH48" s="272"/>
      <c r="AI48" s="273"/>
      <c r="AJ48" s="271">
        <f>COUNTIFS($B$11:$B$30,AG$46,$C$11:$C$30,"B",$E$11:$E$30,"*")</f>
        <v>0</v>
      </c>
      <c r="AK48" s="273"/>
      <c r="AL48" s="99">
        <f>COUNTIFS($B$11:$B$30,AL$46,$C$11:$C$30,"A",$E$11:$E$30,"*")</f>
        <v>0</v>
      </c>
      <c r="AM48" s="99">
        <f>COUNTIFS($B$11:$B$30,AL$46,$C$11:$C$30,"B",$E$11:$E$30,"*")</f>
        <v>0</v>
      </c>
      <c r="AN48" s="62"/>
    </row>
    <row r="49" spans="1:40" ht="18" customHeight="1">
      <c r="A49" s="62"/>
      <c r="B49" s="82" t="s">
        <v>166</v>
      </c>
      <c r="C49" s="99">
        <f>COUNTIFS($B$11:$B$30,C$46,$C$11:$C$30,"C",$E$11:$E$30,"*")</f>
        <v>0</v>
      </c>
      <c r="D49" s="99">
        <f>COUNTIFS($B$11:$B$30,C$46,$C$11:$C$30,"D",$E$11:$E$30,"*")</f>
        <v>0</v>
      </c>
      <c r="E49" s="99">
        <f>COUNTIFS($B$11:$B$30,E$46,$C$11:$C$30,"C",$E$11:$E$30,"*")</f>
        <v>0</v>
      </c>
      <c r="F49" s="271">
        <f>COUNTIFS($B$11:$B$30,E$46,$C$11:$C$30,"D",$E$11:$E$30,"*")</f>
        <v>0</v>
      </c>
      <c r="G49" s="272"/>
      <c r="H49" s="273"/>
      <c r="I49" s="271">
        <f>COUNTIFS($B$11:$B$30,I$46,$C$11:$C$30,"C",$E$11:$E$30,"*")</f>
        <v>0</v>
      </c>
      <c r="J49" s="272"/>
      <c r="K49" s="273"/>
      <c r="L49" s="271">
        <f>COUNTIFS($B$11:$B$30,I$46,$C$11:$C$30,"D",$E$11:$E$30,"*")</f>
        <v>0</v>
      </c>
      <c r="M49" s="272"/>
      <c r="N49" s="273"/>
      <c r="O49" s="271">
        <f>COUNTIFS($B$11:$B$30,O$46,$C$11:$C$30,"C",$E$11:$E$30,"*")</f>
        <v>0</v>
      </c>
      <c r="P49" s="272"/>
      <c r="Q49" s="273"/>
      <c r="R49" s="271">
        <f>COUNTIFS($B$11:$B$30,O$46,$C$11:$C$30,"D",$E$11:$E$30,"*")</f>
        <v>0</v>
      </c>
      <c r="S49" s="272"/>
      <c r="T49" s="273"/>
      <c r="U49" s="271">
        <f>COUNTIFS($B$11:$B$30,U$46,$C$11:$C$30,"C",$E$11:$E$30,"*")</f>
        <v>0</v>
      </c>
      <c r="V49" s="272"/>
      <c r="W49" s="273"/>
      <c r="X49" s="271">
        <f>COUNTIFS($B$11:$B$30,U$46,$C$11:$C$30,"D",$E$11:$E$30,"*")</f>
        <v>0</v>
      </c>
      <c r="Y49" s="272"/>
      <c r="Z49" s="273"/>
      <c r="AA49" s="271">
        <f>COUNTIFS($B$11:$B$30,AA$46,$C$11:$C$30,"C",$E$11:$E$30,"*")</f>
        <v>0</v>
      </c>
      <c r="AB49" s="272"/>
      <c r="AC49" s="273"/>
      <c r="AD49" s="271">
        <f>COUNTIFS($B$11:$B$30,AA$46,$C$11:$C$30,"D",$E$11:$E$30,"*")</f>
        <v>0</v>
      </c>
      <c r="AE49" s="272"/>
      <c r="AF49" s="273"/>
      <c r="AG49" s="271">
        <f>COUNTIFS($B$11:$B$30,AG$46,$C$11:$C$30,"C",$E$11:$E$30,"*")</f>
        <v>0</v>
      </c>
      <c r="AH49" s="272"/>
      <c r="AI49" s="273"/>
      <c r="AJ49" s="271">
        <f>COUNTIFS($B$11:$B$30,AG$46,$C$11:$C$30,"D",$E$11:$E$30,"*")</f>
        <v>0</v>
      </c>
      <c r="AK49" s="273"/>
      <c r="AL49" s="99">
        <f>COUNTIFS($B$11:$B$30,AL$46,$C$11:$C$30,"C",$E$11:$E$30,"*")</f>
        <v>0</v>
      </c>
      <c r="AM49" s="99">
        <f>COUNTIFS($B$11:$B$30,AL$46,$C$11:$C$30,"D",$E$11:$E$30,"*")</f>
        <v>0</v>
      </c>
      <c r="AN49" s="62"/>
    </row>
    <row r="50" spans="1:40" ht="25" customHeight="1">
      <c r="A50" s="62"/>
      <c r="B50" s="82" t="s">
        <v>167</v>
      </c>
      <c r="C50" s="279" t="str">
        <f>IF($AK$3="４週",SUMIFS($AK$11:$AK$30,$B$11:$B$30,C46)/4/$AH$5,IF($AK$3="歴月",SUMIFS($AK$11:$AK$30,$B$11:$B$30,C46)/$AL$5,"記載する期間を選択してください"))</f>
        <v>記載する期間を選択してください</v>
      </c>
      <c r="D50" s="281"/>
      <c r="E50" s="279" t="str">
        <f>IF($AK$3="４週",SUMIFS($AK$11:$AK$30,$B$11:$B$30,E46)/4/$AH$5,IF($AK$3="歴月",SUMIFS($AK$11:$AK$30,$B$11:$B$30,E46)/$AL$5,"記載する期間を選択してください"))</f>
        <v>記載する期間を選択してください</v>
      </c>
      <c r="F50" s="280"/>
      <c r="G50" s="280"/>
      <c r="H50" s="281"/>
      <c r="I50" s="279" t="str">
        <f>IF($AK$3="４週",SUMIFS($AK$11:$AK$30,$B$11:$B$30,I46)/4/$AH$5,IF($AK$3="歴月",SUMIFS($AK$11:$AK$30,$B$11:$B$30,I46)/$AL$5,"記載する期間を選択してください"))</f>
        <v>記載する期間を選択してください</v>
      </c>
      <c r="J50" s="280"/>
      <c r="K50" s="280"/>
      <c r="L50" s="280"/>
      <c r="M50" s="280"/>
      <c r="N50" s="281"/>
      <c r="O50" s="279" t="str">
        <f>IF($AK$3="４週",SUMIFS($AK$11:$AK$30,$B$11:$B$30,O46)/4/$AH$5,IF($AK$3="歴月",SUMIFS($AK$11:$AK$30,$B$11:$B$30,O46)/$AL$5,"記載する期間を選択してください"))</f>
        <v>記載する期間を選択してください</v>
      </c>
      <c r="P50" s="280"/>
      <c r="Q50" s="280"/>
      <c r="R50" s="280"/>
      <c r="S50" s="280"/>
      <c r="T50" s="281"/>
      <c r="U50" s="279" t="str">
        <f>IF($AK$3="４週",SUMIFS($AK$11:$AK$30,$B$11:$B$30,U46)/4/$AH$5,IF($AK$3="歴月",SUMIFS($AK$11:$AK$30,$B$11:$B$30,U46)/$AL$5,"記載する期間を選択してください"))</f>
        <v>記載する期間を選択してください</v>
      </c>
      <c r="V50" s="280"/>
      <c r="W50" s="280"/>
      <c r="X50" s="280"/>
      <c r="Y50" s="280"/>
      <c r="Z50" s="281"/>
      <c r="AA50" s="279" t="str">
        <f>IF($AK$3="４週",SUMIFS($AK$11:$AK$30,$B$11:$B$30,AA46)/4/$AH$5,IF($AK$3="歴月",SUMIFS($AK$11:$AK$30,$B$11:$B$30,AA46)/$AL$5,"記載する期間を選択してください"))</f>
        <v>記載する期間を選択してください</v>
      </c>
      <c r="AB50" s="280"/>
      <c r="AC50" s="280"/>
      <c r="AD50" s="280"/>
      <c r="AE50" s="280"/>
      <c r="AF50" s="281"/>
      <c r="AG50" s="279" t="str">
        <f>IF($AK$3="４週",SUMIFS($AK$11:$AK$30,$B$11:$B$30,AG46)/4/$AH$5,IF($AK$3="歴月",SUMIFS($AK$11:$AK$30,$B$11:$B$30,AG46)/$AL$5,"記載する期間を選択してください"))</f>
        <v>記載する期間を選択してください</v>
      </c>
      <c r="AH50" s="280"/>
      <c r="AI50" s="280"/>
      <c r="AJ50" s="280"/>
      <c r="AK50" s="281"/>
      <c r="AL50" s="279" t="str">
        <f>IF($AK$3="４週",SUMIFS($AK$11:$AK$30,$B$11:$B$30,AL46)/4/$AH$5,IF($AK$3="歴月",SUMIFS($AK$11:$AK$30,$B$11:$B$30,AL46)/$AL$5,"記載する期間を選択してください"))</f>
        <v>記載する期間を選択してください</v>
      </c>
      <c r="AM50" s="281"/>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49" t="s">
        <v>126</v>
      </c>
      <c r="D59" s="249"/>
      <c r="E59" s="249"/>
      <c r="F59" s="60"/>
      <c r="G59" s="60"/>
    </row>
    <row r="60" spans="1:40" ht="15" customHeight="1">
      <c r="A60" s="60"/>
      <c r="B60" s="97" t="s">
        <v>127</v>
      </c>
      <c r="C60" s="263" t="s">
        <v>128</v>
      </c>
      <c r="D60" s="263"/>
      <c r="E60" s="263"/>
      <c r="F60" s="60"/>
      <c r="G60" s="60"/>
    </row>
    <row r="61" spans="1:40" ht="15" customHeight="1">
      <c r="A61" s="60"/>
      <c r="B61" s="97" t="s">
        <v>129</v>
      </c>
      <c r="C61" s="263" t="s">
        <v>130</v>
      </c>
      <c r="D61" s="263"/>
      <c r="E61" s="263"/>
      <c r="F61" s="60"/>
      <c r="G61" s="60"/>
    </row>
    <row r="62" spans="1:40" ht="15" customHeight="1">
      <c r="A62" s="60"/>
      <c r="B62" s="97" t="s">
        <v>131</v>
      </c>
      <c r="C62" s="263" t="s">
        <v>132</v>
      </c>
      <c r="D62" s="263"/>
      <c r="E62" s="263"/>
      <c r="F62" s="60"/>
      <c r="G62" s="60"/>
    </row>
    <row r="63" spans="1:40" ht="15" customHeight="1">
      <c r="A63" s="60"/>
      <c r="B63" s="97" t="s">
        <v>133</v>
      </c>
      <c r="C63" s="263" t="s">
        <v>134</v>
      </c>
      <c r="D63" s="263"/>
      <c r="E63" s="263"/>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1flGpdf8A1ysawXhZfPxwhFp5WFokaZFugW3S8Y2PMZSFl9/XFQVBAymz18iXZHRXFHHjGW8K+MlxteX3MxPtw==" saltValue="M/lmywKH4s9tBwyAbbmaIA==" spinCount="100000" sheet="1" objects="1" scenarios="1" formatCells="0" insertRows="0"/>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1:AN11"/>
    <mergeCell ref="AM12:AN12"/>
    <mergeCell ref="AM13:AN13"/>
    <mergeCell ref="AM14:AN14"/>
    <mergeCell ref="AM15:AN15"/>
    <mergeCell ref="F7:AJ7"/>
    <mergeCell ref="AK7:AK10"/>
    <mergeCell ref="AL7:AL10"/>
    <mergeCell ref="AM7:AN10"/>
    <mergeCell ref="F8:L8"/>
    <mergeCell ref="M8:S8"/>
    <mergeCell ref="T8:Z8"/>
    <mergeCell ref="AA8:AG8"/>
    <mergeCell ref="AH8:AJ8"/>
    <mergeCell ref="AK1:AN1"/>
    <mergeCell ref="M2:P2"/>
    <mergeCell ref="Q2:R2"/>
    <mergeCell ref="S2:T2"/>
    <mergeCell ref="U2:V2"/>
    <mergeCell ref="AK2:AN2"/>
    <mergeCell ref="AH5:AJ5"/>
    <mergeCell ref="A7:A10"/>
    <mergeCell ref="B7:B8"/>
    <mergeCell ref="C7:C10"/>
    <mergeCell ref="D7:D10"/>
    <mergeCell ref="E7:E10"/>
    <mergeCell ref="AK3:AN3"/>
    <mergeCell ref="AK4:AN4"/>
    <mergeCell ref="B9:B10"/>
  </mergeCells>
  <phoneticPr fontId="26"/>
  <dataValidations count="7">
    <dataValidation type="whole" operator="greaterThanOrEqual" allowBlank="1" showInputMessage="1" showErrorMessage="1" sqref="I38:I39 D38:F39 AG38:AG39 AD38:AD39 AA38:AA39 X38:X39 U38:U39 R38:R39 O38:O39 L38:L39" xr:uid="{3BA0EFDC-59B1-4735-A75D-5F6F4693DB85}">
      <formula1>0</formula1>
    </dataValidation>
    <dataValidation operator="greaterThanOrEqual" allowBlank="1" showInputMessage="1" showErrorMessage="1" sqref="I44 AJ38:AJ39 AL38 L40 L44 I40" xr:uid="{7EEBFB3A-E3B5-4CCD-B558-16206016E7C6}"/>
    <dataValidation type="list" allowBlank="1" showInputMessage="1" showErrorMessage="1" sqref="C11:C30" xr:uid="{A942DB7D-14BC-46D0-89C6-7623BBFB0B27}">
      <formula1>"A,B,C,D"</formula1>
    </dataValidation>
    <dataValidation type="list" allowBlank="1" showInputMessage="1" showErrorMessage="1" sqref="AK4:AN4" xr:uid="{F0EF64FA-D59E-4016-B593-F83EBD19D497}">
      <formula1>"予定,実績"</formula1>
    </dataValidation>
    <dataValidation type="list" allowBlank="1" showInputMessage="1" showErrorMessage="1" sqref="AK3:AN3" xr:uid="{6A738414-BD4D-4470-A636-7F0571354A66}">
      <formula1>"４週,歴月"</formula1>
    </dataValidation>
    <dataValidation type="list" allowBlank="1" showInputMessage="1" sqref="B12:B30" xr:uid="{F6394CD1-C388-4D04-9C63-E49391D826F6}">
      <formula1>INDIRECT($AK$1)</formula1>
    </dataValidation>
    <dataValidation allowBlank="1" showInputMessage="1" sqref="B11" xr:uid="{4B17345A-6529-4F08-88B7-36CBA98AC06F}"/>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224AB-9281-42E3-A278-098B8E91A76A}">
  <dimension ref="A1:AQ82"/>
  <sheetViews>
    <sheetView showGridLines="0"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9.5" style="59" customWidth="1"/>
    <col min="45" max="45" width="38.3320312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8" t="s">
        <v>187</v>
      </c>
      <c r="AL1" s="238"/>
      <c r="AM1" s="238"/>
      <c r="AN1" s="238"/>
    </row>
    <row r="2" spans="1:40" ht="18" customHeight="1">
      <c r="A2" s="62"/>
      <c r="B2" s="63"/>
      <c r="C2" s="63"/>
      <c r="D2" s="63"/>
      <c r="E2" s="63"/>
      <c r="F2" s="63"/>
      <c r="G2" s="63"/>
      <c r="H2" s="63"/>
      <c r="I2" s="63"/>
      <c r="J2" s="63"/>
      <c r="K2" s="63"/>
      <c r="L2" s="63"/>
      <c r="M2" s="239">
        <v>2024</v>
      </c>
      <c r="N2" s="239"/>
      <c r="O2" s="239"/>
      <c r="P2" s="239"/>
      <c r="Q2" s="240" t="s">
        <v>94</v>
      </c>
      <c r="R2" s="240"/>
      <c r="S2" s="239">
        <v>5</v>
      </c>
      <c r="T2" s="239"/>
      <c r="U2" s="240" t="s">
        <v>95</v>
      </c>
      <c r="V2" s="240"/>
      <c r="W2" s="63"/>
      <c r="X2" s="63"/>
      <c r="Y2" s="63"/>
      <c r="Z2" s="62"/>
      <c r="AA2" s="62"/>
      <c r="AC2" s="81"/>
      <c r="AD2" s="63"/>
      <c r="AE2" s="63"/>
      <c r="AF2" s="63"/>
      <c r="AG2" s="63"/>
      <c r="AH2" s="63"/>
      <c r="AI2" s="81" t="s">
        <v>96</v>
      </c>
      <c r="AJ2" s="81"/>
      <c r="AK2" s="241"/>
      <c r="AL2" s="241"/>
      <c r="AM2" s="241"/>
      <c r="AN2" s="241"/>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1" t="s">
        <v>154</v>
      </c>
      <c r="AL3" s="251"/>
      <c r="AM3" s="251"/>
      <c r="AN3" s="25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1"/>
      <c r="AL4" s="251"/>
      <c r="AM4" s="251"/>
      <c r="AN4" s="25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2">
        <v>40</v>
      </c>
      <c r="AI5" s="242"/>
      <c r="AJ5" s="242"/>
      <c r="AK5" s="88" t="s">
        <v>100</v>
      </c>
      <c r="AL5" s="109">
        <v>160</v>
      </c>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4" t="s">
        <v>103</v>
      </c>
      <c r="C7" s="246" t="s">
        <v>104</v>
      </c>
      <c r="D7" s="249" t="s">
        <v>105</v>
      </c>
      <c r="E7" s="250" t="s">
        <v>106</v>
      </c>
      <c r="F7" s="255" t="s">
        <v>107</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6" t="s">
        <v>108</v>
      </c>
      <c r="AL7" s="257" t="s">
        <v>109</v>
      </c>
      <c r="AM7" s="258" t="s">
        <v>110</v>
      </c>
      <c r="AN7" s="258"/>
    </row>
    <row r="8" spans="1:40" ht="15" customHeight="1">
      <c r="A8" s="243"/>
      <c r="B8" s="245"/>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6"/>
      <c r="AL8" s="257"/>
      <c r="AM8" s="258"/>
      <c r="AN8" s="258"/>
    </row>
    <row r="9" spans="1:40" ht="15" customHeight="1">
      <c r="A9" s="243"/>
      <c r="B9" s="252" t="s">
        <v>155</v>
      </c>
      <c r="C9" s="247"/>
      <c r="D9" s="249"/>
      <c r="E9" s="25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6"/>
      <c r="AL9" s="257"/>
      <c r="AM9" s="258"/>
      <c r="AN9" s="258"/>
    </row>
    <row r="10" spans="1:40" ht="15" customHeight="1">
      <c r="A10" s="243"/>
      <c r="B10" s="253"/>
      <c r="C10" s="248"/>
      <c r="D10" s="249"/>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6"/>
      <c r="AL10" s="257"/>
      <c r="AM10" s="258"/>
      <c r="AN10" s="258"/>
    </row>
    <row r="11" spans="1:40" ht="18" customHeight="1">
      <c r="A11" s="110">
        <v>1</v>
      </c>
      <c r="B11" s="111" t="s">
        <v>156</v>
      </c>
      <c r="C11" s="112" t="s">
        <v>127</v>
      </c>
      <c r="D11" s="113"/>
      <c r="E11" s="114" t="s">
        <v>127</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4"/>
      <c r="AN11" s="254"/>
    </row>
    <row r="12" spans="1:40" ht="18" customHeight="1">
      <c r="A12" s="110">
        <v>2</v>
      </c>
      <c r="B12" s="111" t="s">
        <v>188</v>
      </c>
      <c r="C12" s="112" t="s">
        <v>129</v>
      </c>
      <c r="D12" s="113"/>
      <c r="E12" s="114" t="s">
        <v>129</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 t="shared" ref="AL12:AL30" si="1">IF($AK$3="４週",AK12/4,AK12/(DAY(EOMONTH($F$9,0))/7))</f>
        <v>0</v>
      </c>
      <c r="AM12" s="254"/>
      <c r="AN12" s="254"/>
    </row>
    <row r="13" spans="1:40" ht="18" customHeight="1">
      <c r="A13" s="110">
        <v>3</v>
      </c>
      <c r="B13" s="111" t="s">
        <v>188</v>
      </c>
      <c r="C13" s="112" t="s">
        <v>131</v>
      </c>
      <c r="D13" s="113"/>
      <c r="E13" s="114" t="s">
        <v>131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 t="shared" si="1"/>
        <v>0</v>
      </c>
      <c r="AM13" s="254"/>
      <c r="AN13" s="254"/>
    </row>
    <row r="14" spans="1:40" ht="18" customHeight="1">
      <c r="A14" s="110">
        <v>4</v>
      </c>
      <c r="B14" s="111" t="s">
        <v>188</v>
      </c>
      <c r="C14" s="112" t="s">
        <v>133</v>
      </c>
      <c r="D14" s="113"/>
      <c r="E14" s="114" t="s">
        <v>133</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 t="shared" si="1"/>
        <v>0</v>
      </c>
      <c r="AM14" s="254"/>
      <c r="AN14" s="254"/>
    </row>
    <row r="15" spans="1:40" ht="18" customHeight="1">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si="1"/>
        <v>0</v>
      </c>
      <c r="AM15" s="254"/>
      <c r="AN15" s="254"/>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4"/>
      <c r="AN16" s="254"/>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4"/>
      <c r="AN17" s="254"/>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4"/>
      <c r="AN18" s="254"/>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4"/>
      <c r="AN19" s="254"/>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4"/>
      <c r="AN20" s="254"/>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4"/>
      <c r="AN21" s="254"/>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4"/>
      <c r="AN22" s="254"/>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4"/>
      <c r="AN23" s="254"/>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4"/>
      <c r="AN24" s="254"/>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4"/>
      <c r="AN25" s="254"/>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4"/>
      <c r="AN26" s="254"/>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4"/>
      <c r="AN27" s="254"/>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4"/>
      <c r="AN28" s="254"/>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4"/>
      <c r="AN29" s="254"/>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4"/>
      <c r="AN30" s="254"/>
    </row>
    <row r="31" spans="1:40" ht="18" customHeight="1">
      <c r="A31" s="250" t="s">
        <v>116</v>
      </c>
      <c r="B31" s="260"/>
      <c r="C31" s="260"/>
      <c r="D31" s="260"/>
      <c r="E31" s="26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107">
        <f t="shared" si="0"/>
        <v>0</v>
      </c>
      <c r="AL31" s="71">
        <f>IF($AK$3="４週",AK31/4,AK31/(DAY(EOMONTH($F$9,0))/7))</f>
        <v>0</v>
      </c>
      <c r="AM31" s="243"/>
      <c r="AN31" s="243"/>
    </row>
    <row r="32" spans="1:40" ht="18" customHeight="1">
      <c r="A32" s="260" t="s">
        <v>117</v>
      </c>
      <c r="B32" s="260"/>
      <c r="C32" s="260"/>
      <c r="D32" s="260"/>
      <c r="E32" s="261"/>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72"/>
      <c r="AL32" s="73"/>
      <c r="AM32" s="243"/>
      <c r="AN32" s="243"/>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108">
        <f>IF(S2=1,1,IF(S2=2,2,IF(S2=3,3,IF(S2=4,4,IF(S2=5,5,IF(S2=6,6,IF(S2=7,7,IF(S2=8,8,IF(S2=9,9,IF(S2=10,10,IF(S2=11,11,IF(S2=12,12,S2-12))))))))))))</f>
        <v>5</v>
      </c>
      <c r="E37" s="108">
        <f>IF(S2=1,2,IF(S2=2,3,IF(S2=3,4,IF(S2=4,5,IF(S2=5,6,IF(S2=6,7,IF(S2=7,8,IF(S2=8,9,IF(S2=9,10,IF(S2=10,11,IF(S2=11,12,S2-11)))))))))))</f>
        <v>6</v>
      </c>
      <c r="F37" s="259">
        <f>IF(S2=1,3,IF(S2=2,4,IF(S2=3,5,IF(S2=4,6,IF(S2=5,7,IF(S2=6,8,IF(S2=7,9,IF(S2=8,10,IF(S2=9,11,IF(S2=10,12,S2-10))))))))))</f>
        <v>7</v>
      </c>
      <c r="G37" s="259"/>
      <c r="H37" s="259"/>
      <c r="I37" s="259">
        <f>IF(S2=1,4,IF(S2=2,5,IF(S2=3,6,IF(S2=4,7,IF(S2=5,8,IF(S2=6,9,IF(S2=7,10,IF(S2=8,11,IF(S2=9,12,S2-9)))))))))</f>
        <v>8</v>
      </c>
      <c r="J37" s="259"/>
      <c r="K37" s="259"/>
      <c r="L37" s="259">
        <f>IF(S2=1,5,IF(S2=2,6,IF(S2=3,7,IF(S2=4,8,IF(S2=5,9,IF(S2=6,10,IF(S2=7,11,IF(S2=8,12,S2-8))))))))</f>
        <v>9</v>
      </c>
      <c r="M37" s="259"/>
      <c r="N37" s="259"/>
      <c r="O37" s="259">
        <f>IF(S2=1,6,IF(S2=2,7,IF(S2=3,8,IF(S2=4,9,IF(S2=5,10,IF(S2=6,11,IF(S2=7,12,S2-7)))))))</f>
        <v>10</v>
      </c>
      <c r="P37" s="259"/>
      <c r="Q37" s="259"/>
      <c r="R37" s="259">
        <f>IF(S2=1,7,IF(S2=2,8,IF(S2=3,9,IF(S2=4,10,IF(S2=5,11,IF(S2=6,12,S2-6))))))</f>
        <v>11</v>
      </c>
      <c r="S37" s="259"/>
      <c r="T37" s="259"/>
      <c r="U37" s="259">
        <f>IF(S2=1,8,IF(S2=2,9,IF(S2=3,10,IF(S2=4,11,IF(S2=5,12,S2-5)))))</f>
        <v>12</v>
      </c>
      <c r="V37" s="259"/>
      <c r="W37" s="259"/>
      <c r="X37" s="259">
        <f>IF(S2=1,9,IF(S2=2,10,IF(S2=3,11,IF(S2=4,12,S2-4))))</f>
        <v>1</v>
      </c>
      <c r="Y37" s="259"/>
      <c r="Z37" s="259"/>
      <c r="AA37" s="259">
        <f>IF(S2=1,10,IF(S2=2,11,IF(S2=3,12,S2-3)))</f>
        <v>2</v>
      </c>
      <c r="AB37" s="259"/>
      <c r="AC37" s="259"/>
      <c r="AD37" s="259">
        <f>IF(S2=1,11,IF(S2=2,12,S2-2))</f>
        <v>3</v>
      </c>
      <c r="AE37" s="259"/>
      <c r="AF37" s="259"/>
      <c r="AG37" s="259">
        <f>IF(S2=1,12,S2-1)</f>
        <v>4</v>
      </c>
      <c r="AH37" s="259"/>
      <c r="AI37" s="259"/>
      <c r="AJ37" s="249" t="s">
        <v>176</v>
      </c>
      <c r="AK37" s="249"/>
      <c r="AL37" s="103" t="s">
        <v>177</v>
      </c>
      <c r="AM37"/>
      <c r="AN37"/>
      <c r="AO37"/>
      <c r="AP37"/>
      <c r="AQ37"/>
    </row>
    <row r="38" spans="1:43" ht="18" customHeight="1">
      <c r="A38" s="268" t="s">
        <v>178</v>
      </c>
      <c r="B38" s="268"/>
      <c r="C38" s="268"/>
      <c r="D38" s="115">
        <v>60</v>
      </c>
      <c r="E38" s="115">
        <v>57</v>
      </c>
      <c r="F38" s="262">
        <v>60</v>
      </c>
      <c r="G38" s="262"/>
      <c r="H38" s="262"/>
      <c r="I38" s="262">
        <v>105</v>
      </c>
      <c r="J38" s="262"/>
      <c r="K38" s="262"/>
      <c r="L38" s="262">
        <v>105</v>
      </c>
      <c r="M38" s="262"/>
      <c r="N38" s="262"/>
      <c r="O38" s="262">
        <v>95</v>
      </c>
      <c r="P38" s="262"/>
      <c r="Q38" s="262"/>
      <c r="R38" s="262">
        <v>60</v>
      </c>
      <c r="S38" s="262"/>
      <c r="T38" s="262"/>
      <c r="U38" s="262">
        <v>60</v>
      </c>
      <c r="V38" s="262"/>
      <c r="W38" s="262"/>
      <c r="X38" s="262">
        <v>57</v>
      </c>
      <c r="Y38" s="262"/>
      <c r="Z38" s="262"/>
      <c r="AA38" s="262">
        <v>57</v>
      </c>
      <c r="AB38" s="262"/>
      <c r="AC38" s="262"/>
      <c r="AD38" s="262">
        <v>95</v>
      </c>
      <c r="AE38" s="262"/>
      <c r="AF38" s="262"/>
      <c r="AG38" s="262">
        <v>100</v>
      </c>
      <c r="AH38" s="262"/>
      <c r="AI38" s="262"/>
      <c r="AJ38" s="263">
        <f>SUM(D38:AI38)</f>
        <v>911</v>
      </c>
      <c r="AK38" s="263"/>
      <c r="AL38" s="266">
        <f>ROUNDUP(AJ38/AJ39,1)</f>
        <v>3.9</v>
      </c>
      <c r="AM38"/>
      <c r="AN38"/>
      <c r="AO38"/>
      <c r="AP38"/>
      <c r="AQ38"/>
    </row>
    <row r="39" spans="1:43" ht="18" customHeight="1">
      <c r="A39" s="268" t="s">
        <v>179</v>
      </c>
      <c r="B39" s="268"/>
      <c r="C39" s="268"/>
      <c r="D39" s="115">
        <v>20</v>
      </c>
      <c r="E39" s="115">
        <v>19</v>
      </c>
      <c r="F39" s="262">
        <v>20</v>
      </c>
      <c r="G39" s="262"/>
      <c r="H39" s="262"/>
      <c r="I39" s="262">
        <v>21</v>
      </c>
      <c r="J39" s="262"/>
      <c r="K39" s="262"/>
      <c r="L39" s="262">
        <v>21</v>
      </c>
      <c r="M39" s="262"/>
      <c r="N39" s="262"/>
      <c r="O39" s="262">
        <v>19</v>
      </c>
      <c r="P39" s="262"/>
      <c r="Q39" s="262"/>
      <c r="R39" s="262">
        <v>20</v>
      </c>
      <c r="S39" s="262"/>
      <c r="T39" s="262"/>
      <c r="U39" s="262">
        <v>20</v>
      </c>
      <c r="V39" s="262"/>
      <c r="W39" s="262"/>
      <c r="X39" s="262">
        <v>19</v>
      </c>
      <c r="Y39" s="262"/>
      <c r="Z39" s="262"/>
      <c r="AA39" s="262">
        <v>19</v>
      </c>
      <c r="AB39" s="262"/>
      <c r="AC39" s="262"/>
      <c r="AD39" s="262">
        <v>19</v>
      </c>
      <c r="AE39" s="262"/>
      <c r="AF39" s="262"/>
      <c r="AG39" s="262">
        <v>20</v>
      </c>
      <c r="AH39" s="262"/>
      <c r="AI39" s="262"/>
      <c r="AJ39" s="263">
        <f>+SUM(D39:AI39)</f>
        <v>237</v>
      </c>
      <c r="AK39" s="263"/>
      <c r="AL39" s="267"/>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25" customHeight="1">
      <c r="A42" s="249" t="s">
        <v>160</v>
      </c>
      <c r="B42" s="249"/>
      <c r="C42" s="250" t="s">
        <v>188</v>
      </c>
      <c r="D42" s="261"/>
      <c r="E42" s="264"/>
      <c r="F42" s="264"/>
      <c r="G42" s="264"/>
      <c r="H42" s="247"/>
      <c r="I42" s="265"/>
      <c r="J42" s="265"/>
      <c r="K42" s="265"/>
      <c r="L42" s="265"/>
      <c r="M42" s="265"/>
      <c r="N42" s="265"/>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7" t="s">
        <v>161</v>
      </c>
      <c r="B43" s="257"/>
      <c r="C43" s="274">
        <f>ROUNDDOWN(AL38/15,1)</f>
        <v>0.2</v>
      </c>
      <c r="D43" s="275"/>
      <c r="E43" s="276"/>
      <c r="F43" s="276"/>
      <c r="G43" s="276"/>
      <c r="H43" s="277"/>
      <c r="I43" s="278"/>
      <c r="J43" s="276"/>
      <c r="K43" s="276"/>
      <c r="L43" s="276"/>
      <c r="M43" s="276"/>
      <c r="N43" s="277"/>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79" t="str">
        <f>IF(VLOOKUP($AK$1,[1]選択肢!$A$1:$J$32,C51,FALSE)=0,"-",VLOOKUP($AK$1,[1]選択肢!$A$1:$J$32,C51,FALSE))</f>
        <v>管理者</v>
      </c>
      <c r="D46" s="280"/>
      <c r="E46" s="269" t="str">
        <f>IF(VLOOKUP($AK$1,[1]選択肢!$A$1:$J$32,E51,FALSE)=0,"-",VLOOKUP($AK$1,[1]選択肢!$A$1:$J$32,E51,FALSE))</f>
        <v>就労選択支援員</v>
      </c>
      <c r="F46" s="269"/>
      <c r="G46" s="269"/>
      <c r="H46" s="269"/>
      <c r="I46" s="279" t="str">
        <f>IF(VLOOKUP($AK$1,[1]選択肢!$A$1:$J$32,I51,FALSE)=0,"-",VLOOKUP($AK$1,[1]選択肢!$A$1:$J$32,I51,FALSE))</f>
        <v>-</v>
      </c>
      <c r="J46" s="280"/>
      <c r="K46" s="280"/>
      <c r="L46" s="280"/>
      <c r="M46" s="280"/>
      <c r="N46" s="281"/>
      <c r="O46" s="279" t="str">
        <f>IF(VLOOKUP($AK$1,[1]選択肢!$A$1:$J$32,O51,FALSE)=0,"-",VLOOKUP($AK$1,[1]選択肢!$A$1:$J$32,O51,FALSE))</f>
        <v>-</v>
      </c>
      <c r="P46" s="280"/>
      <c r="Q46" s="280"/>
      <c r="R46" s="280"/>
      <c r="S46" s="280"/>
      <c r="T46" s="281"/>
      <c r="U46" s="279" t="str">
        <f>IF(VLOOKUP($AK$1,[1]選択肢!$A$1:$J$32,U51,FALSE)=0,"-",VLOOKUP($AK$1,[1]選択肢!$A$1:$J$32,U51,FALSE))</f>
        <v>-</v>
      </c>
      <c r="V46" s="280"/>
      <c r="W46" s="280"/>
      <c r="X46" s="280"/>
      <c r="Y46" s="280"/>
      <c r="Z46" s="281"/>
      <c r="AA46" s="279" t="str">
        <f>IF(VLOOKUP($AK$1,[1]選択肢!$A$1:$J$32,AA51,FALSE)=0,"-",VLOOKUP($AK$1,[1]選択肢!$A$1:$J$32,AA51,FALSE))</f>
        <v>-</v>
      </c>
      <c r="AB46" s="280"/>
      <c r="AC46" s="280"/>
      <c r="AD46" s="280"/>
      <c r="AE46" s="280"/>
      <c r="AF46" s="281"/>
      <c r="AG46" s="269" t="str">
        <f>IF(VLOOKUP($AK$1,[1]選択肢!$A$1:$J$32,AG51,FALSE)=0,"-",VLOOKUP($AK$1,[1]選択肢!$A$1:$J$32,AG51,FALSE))</f>
        <v>-</v>
      </c>
      <c r="AH46" s="269"/>
      <c r="AI46" s="269"/>
      <c r="AJ46" s="269"/>
      <c r="AK46" s="269"/>
      <c r="AL46" s="269" t="str">
        <f>IF(VLOOKUP($AK$1,[1]選択肢!$A$1:$J$32,AL51,FALSE)=0,"-",VLOOKUP($AK$1,[1]選択肢!$A$1:$J$32,AL51,FALSE))</f>
        <v>-</v>
      </c>
      <c r="AM46" s="269"/>
      <c r="AN46" s="62"/>
    </row>
    <row r="47" spans="1:43" ht="18" customHeight="1">
      <c r="A47" s="62"/>
      <c r="B47" s="67"/>
      <c r="C47" s="105" t="s">
        <v>163</v>
      </c>
      <c r="D47" s="105" t="s">
        <v>164</v>
      </c>
      <c r="E47" s="106" t="s">
        <v>163</v>
      </c>
      <c r="F47" s="270" t="s">
        <v>164</v>
      </c>
      <c r="G47" s="270"/>
      <c r="H47" s="270"/>
      <c r="I47" s="271" t="s">
        <v>163</v>
      </c>
      <c r="J47" s="272"/>
      <c r="K47" s="273"/>
      <c r="L47" s="271" t="s">
        <v>164</v>
      </c>
      <c r="M47" s="272"/>
      <c r="N47" s="273"/>
      <c r="O47" s="271" t="s">
        <v>163</v>
      </c>
      <c r="P47" s="272"/>
      <c r="Q47" s="273"/>
      <c r="R47" s="271" t="s">
        <v>164</v>
      </c>
      <c r="S47" s="272"/>
      <c r="T47" s="273"/>
      <c r="U47" s="271" t="s">
        <v>163</v>
      </c>
      <c r="V47" s="272"/>
      <c r="W47" s="273"/>
      <c r="X47" s="271" t="s">
        <v>164</v>
      </c>
      <c r="Y47" s="272"/>
      <c r="Z47" s="273"/>
      <c r="AA47" s="271" t="s">
        <v>163</v>
      </c>
      <c r="AB47" s="272"/>
      <c r="AC47" s="273"/>
      <c r="AD47" s="271" t="s">
        <v>164</v>
      </c>
      <c r="AE47" s="272"/>
      <c r="AF47" s="273"/>
      <c r="AG47" s="271" t="s">
        <v>163</v>
      </c>
      <c r="AH47" s="272"/>
      <c r="AI47" s="273"/>
      <c r="AJ47" s="271" t="s">
        <v>164</v>
      </c>
      <c r="AK47" s="273"/>
      <c r="AL47" s="106" t="s">
        <v>27</v>
      </c>
      <c r="AM47" s="106" t="s">
        <v>181</v>
      </c>
      <c r="AN47" s="62"/>
    </row>
    <row r="48" spans="1:43" ht="18" customHeight="1">
      <c r="A48" s="62"/>
      <c r="B48" s="104" t="s">
        <v>165</v>
      </c>
      <c r="C48" s="106">
        <f>COUNTIFS($B$11:$B$30,C$46,$C$11:$C$30,"A",$E$11:$E$30,"*")</f>
        <v>1</v>
      </c>
      <c r="D48" s="106">
        <f>COUNTIFS($B$11:$B$30,C$46,$C$11:$C$30,"B",$E$11:$E$30,"*")</f>
        <v>0</v>
      </c>
      <c r="E48" s="106">
        <f>COUNTIFS($B$11:$B$30,E$46,$C$11:$C$30,"A",$E$11:$E$30,"*")</f>
        <v>0</v>
      </c>
      <c r="F48" s="271">
        <f>COUNTIFS($B$11:$B$30,E$46,$C$11:$C$30,"B",$E$11:$E$30,"*")</f>
        <v>1</v>
      </c>
      <c r="G48" s="272"/>
      <c r="H48" s="273"/>
      <c r="I48" s="271">
        <f>COUNTIFS($B$11:$B$30,I$46,$C$11:$C$30,"A",$E$11:$E$30,"*")</f>
        <v>0</v>
      </c>
      <c r="J48" s="272"/>
      <c r="K48" s="273"/>
      <c r="L48" s="271">
        <f>COUNTIFS($B$11:$B$30,I$46,$C$11:$C$30,"B",$E$11:$E$30,"*")</f>
        <v>0</v>
      </c>
      <c r="M48" s="272"/>
      <c r="N48" s="273"/>
      <c r="O48" s="271">
        <f>COUNTIFS($B$11:$B$30,O$46,$C$11:$C$30,"A",$E$11:$E$30,"*")</f>
        <v>0</v>
      </c>
      <c r="P48" s="272"/>
      <c r="Q48" s="273"/>
      <c r="R48" s="271">
        <f>COUNTIFS($B$11:$B$30,O$46,$C$11:$C$30,"B",$E$11:$E$30,"*")</f>
        <v>0</v>
      </c>
      <c r="S48" s="272"/>
      <c r="T48" s="273"/>
      <c r="U48" s="271">
        <f>COUNTIFS($B$11:$B$30,U$46,$C$11:$C$30,"A",$E$11:$E$30,"*")</f>
        <v>0</v>
      </c>
      <c r="V48" s="272"/>
      <c r="W48" s="273"/>
      <c r="X48" s="271">
        <f>COUNTIFS($B$11:$B$30,U$46,$C$11:$C$30,"B",$E$11:$E$30,"*")</f>
        <v>0</v>
      </c>
      <c r="Y48" s="272"/>
      <c r="Z48" s="273"/>
      <c r="AA48" s="271">
        <f>COUNTIFS($B$11:$B$30,AA$46,$C$11:$C$30,"A",$E$11:$E$30,"*")</f>
        <v>0</v>
      </c>
      <c r="AB48" s="272"/>
      <c r="AC48" s="273"/>
      <c r="AD48" s="271">
        <f>COUNTIFS($B$11:$B$30,AA$46,$C$11:$C$30,"B",$E$11:$E$30,"*")</f>
        <v>0</v>
      </c>
      <c r="AE48" s="272"/>
      <c r="AF48" s="273"/>
      <c r="AG48" s="271">
        <f>COUNTIFS($B$11:$B$30,AG$46,$C$11:$C$30,"A",$E$11:$E$30,"*")</f>
        <v>0</v>
      </c>
      <c r="AH48" s="272"/>
      <c r="AI48" s="273"/>
      <c r="AJ48" s="271">
        <f>COUNTIFS($B$11:$B$30,AG$46,$C$11:$C$30,"B",$E$11:$E$30,"*")</f>
        <v>0</v>
      </c>
      <c r="AK48" s="273"/>
      <c r="AL48" s="106">
        <f>COUNTIFS($B$11:$B$30,AL$46,$C$11:$C$30,"A",$E$11:$E$30,"*")</f>
        <v>0</v>
      </c>
      <c r="AM48" s="106">
        <f>COUNTIFS($B$11:$B$30,AL$46,$C$11:$C$30,"B",$E$11:$E$30,"*")</f>
        <v>0</v>
      </c>
      <c r="AN48" s="62"/>
    </row>
    <row r="49" spans="1:40" ht="18" customHeight="1">
      <c r="A49" s="62"/>
      <c r="B49" s="103" t="s">
        <v>166</v>
      </c>
      <c r="C49" s="106">
        <f>COUNTIFS($B$11:$B$30,C$46,$C$11:$C$30,"C",$E$11:$E$30,"*")</f>
        <v>0</v>
      </c>
      <c r="D49" s="106">
        <f>COUNTIFS($B$11:$B$30,C$46,$C$11:$C$30,"D",$E$11:$E$30,"*")</f>
        <v>0</v>
      </c>
      <c r="E49" s="106">
        <f>COUNTIFS($B$11:$B$30,E$46,$C$11:$C$30,"C",$E$11:$E$30,"*")</f>
        <v>1</v>
      </c>
      <c r="F49" s="271">
        <f>COUNTIFS($B$11:$B$30,E$46,$C$11:$C$30,"D",$E$11:$E$30,"*")</f>
        <v>1</v>
      </c>
      <c r="G49" s="272"/>
      <c r="H49" s="273"/>
      <c r="I49" s="271">
        <f>COUNTIFS($B$11:$B$30,I$46,$C$11:$C$30,"C",$E$11:$E$30,"*")</f>
        <v>0</v>
      </c>
      <c r="J49" s="272"/>
      <c r="K49" s="273"/>
      <c r="L49" s="271">
        <f>COUNTIFS($B$11:$B$30,I$46,$C$11:$C$30,"D",$E$11:$E$30,"*")</f>
        <v>0</v>
      </c>
      <c r="M49" s="272"/>
      <c r="N49" s="273"/>
      <c r="O49" s="271">
        <f>COUNTIFS($B$11:$B$30,O$46,$C$11:$C$30,"C",$E$11:$E$30,"*")</f>
        <v>0</v>
      </c>
      <c r="P49" s="272"/>
      <c r="Q49" s="273"/>
      <c r="R49" s="271">
        <f>COUNTIFS($B$11:$B$30,O$46,$C$11:$C$30,"D",$E$11:$E$30,"*")</f>
        <v>0</v>
      </c>
      <c r="S49" s="272"/>
      <c r="T49" s="273"/>
      <c r="U49" s="271">
        <f>COUNTIFS($B$11:$B$30,U$46,$C$11:$C$30,"C",$E$11:$E$30,"*")</f>
        <v>0</v>
      </c>
      <c r="V49" s="272"/>
      <c r="W49" s="273"/>
      <c r="X49" s="271">
        <f>COUNTIFS($B$11:$B$30,U$46,$C$11:$C$30,"D",$E$11:$E$30,"*")</f>
        <v>0</v>
      </c>
      <c r="Y49" s="272"/>
      <c r="Z49" s="273"/>
      <c r="AA49" s="271">
        <f>COUNTIFS($B$11:$B$30,AA$46,$C$11:$C$30,"C",$E$11:$E$30,"*")</f>
        <v>0</v>
      </c>
      <c r="AB49" s="272"/>
      <c r="AC49" s="273"/>
      <c r="AD49" s="271">
        <f>COUNTIFS($B$11:$B$30,AA$46,$C$11:$C$30,"D",$E$11:$E$30,"*")</f>
        <v>0</v>
      </c>
      <c r="AE49" s="272"/>
      <c r="AF49" s="273"/>
      <c r="AG49" s="271">
        <f>COUNTIFS($B$11:$B$30,AG$46,$C$11:$C$30,"C",$E$11:$E$30,"*")</f>
        <v>0</v>
      </c>
      <c r="AH49" s="272"/>
      <c r="AI49" s="273"/>
      <c r="AJ49" s="271">
        <f>COUNTIFS($B$11:$B$30,AG$46,$C$11:$C$30,"D",$E$11:$E$30,"*")</f>
        <v>0</v>
      </c>
      <c r="AK49" s="273"/>
      <c r="AL49" s="106">
        <f>COUNTIFS($B$11:$B$30,AL$46,$C$11:$C$30,"C",$E$11:$E$30,"*")</f>
        <v>0</v>
      </c>
      <c r="AM49" s="106">
        <f>COUNTIFS($B$11:$B$30,AL$46,$C$11:$C$30,"D",$E$11:$E$30,"*")</f>
        <v>0</v>
      </c>
      <c r="AN49" s="62"/>
    </row>
    <row r="50" spans="1:40" ht="25" customHeight="1">
      <c r="A50" s="62"/>
      <c r="B50" s="103" t="s">
        <v>167</v>
      </c>
      <c r="C50" s="279">
        <f>IF($AK$3="４週",SUMIFS($AK$11:$AK$30,$B$11:$B$30,C46)/4/$AH$5,IF($AK$3="歴月",SUMIFS($AK$11:$AK$30,$B$11:$B$30,C46)/$AL$5,"記載する期間を選択してください"))</f>
        <v>0</v>
      </c>
      <c r="D50" s="281"/>
      <c r="E50" s="279">
        <f>IF($AK$3="４週",SUMIFS($AK$11:$AK$30,$B$11:$B$30,E46)/4/$AH$5,IF($AK$3="歴月",SUMIFS($AK$11:$AK$30,$B$11:$B$30,E46)/$AL$5,"記載する期間を選択してください"))</f>
        <v>0</v>
      </c>
      <c r="F50" s="280"/>
      <c r="G50" s="280"/>
      <c r="H50" s="281"/>
      <c r="I50" s="279">
        <f>IF($AK$3="４週",SUMIFS($AK$11:$AK$30,$B$11:$B$30,I46)/4/$AH$5,IF($AK$3="歴月",SUMIFS($AK$11:$AK$30,$B$11:$B$30,I46)/$AL$5,"記載する期間を選択してください"))</f>
        <v>0</v>
      </c>
      <c r="J50" s="280"/>
      <c r="K50" s="280"/>
      <c r="L50" s="280"/>
      <c r="M50" s="280"/>
      <c r="N50" s="281"/>
      <c r="O50" s="279">
        <f>IF($AK$3="４週",SUMIFS($AK$11:$AK$30,$B$11:$B$30,O46)/4/$AH$5,IF($AK$3="歴月",SUMIFS($AK$11:$AK$30,$B$11:$B$30,O46)/$AL$5,"記載する期間を選択してください"))</f>
        <v>0</v>
      </c>
      <c r="P50" s="280"/>
      <c r="Q50" s="280"/>
      <c r="R50" s="280"/>
      <c r="S50" s="280"/>
      <c r="T50" s="281"/>
      <c r="U50" s="279">
        <f>IF($AK$3="４週",SUMIFS($AK$11:$AK$30,$B$11:$B$30,U46)/4/$AH$5,IF($AK$3="歴月",SUMIFS($AK$11:$AK$30,$B$11:$B$30,U46)/$AL$5,"記載する期間を選択してください"))</f>
        <v>0</v>
      </c>
      <c r="V50" s="280"/>
      <c r="W50" s="280"/>
      <c r="X50" s="280"/>
      <c r="Y50" s="280"/>
      <c r="Z50" s="281"/>
      <c r="AA50" s="279">
        <f>IF($AK$3="４週",SUMIFS($AK$11:$AK$30,$B$11:$B$30,AA46)/4/$AH$5,IF($AK$3="歴月",SUMIFS($AK$11:$AK$30,$B$11:$B$30,AA46)/$AL$5,"記載する期間を選択してください"))</f>
        <v>0</v>
      </c>
      <c r="AB50" s="280"/>
      <c r="AC50" s="280"/>
      <c r="AD50" s="280"/>
      <c r="AE50" s="280"/>
      <c r="AF50" s="281"/>
      <c r="AG50" s="279">
        <f>IF($AK$3="４週",SUMIFS($AK$11:$AK$30,$B$11:$B$30,AG46)/4/$AH$5,IF($AK$3="歴月",SUMIFS($AK$11:$AK$30,$B$11:$B$30,AG46)/$AL$5,"記載する期間を選択してください"))</f>
        <v>0</v>
      </c>
      <c r="AH50" s="280"/>
      <c r="AI50" s="280"/>
      <c r="AJ50" s="280"/>
      <c r="AK50" s="281"/>
      <c r="AL50" s="279">
        <f>IF($AK$3="４週",SUMIFS($AK$11:$AK$30,$B$11:$B$30,AL46)/4/$AH$5,IF($AK$3="歴月",SUMIFS($AK$11:$AK$30,$B$11:$B$30,AL46)/$AL$5,"記載する期間を選択してください"))</f>
        <v>0</v>
      </c>
      <c r="AM50" s="281"/>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4" t="s">
        <v>125</v>
      </c>
      <c r="C59" s="249" t="s">
        <v>126</v>
      </c>
      <c r="D59" s="249"/>
      <c r="E59" s="249"/>
      <c r="F59" s="60"/>
      <c r="G59" s="60"/>
    </row>
    <row r="60" spans="1:40" ht="15" customHeight="1">
      <c r="A60" s="60"/>
      <c r="B60" s="97" t="s">
        <v>127</v>
      </c>
      <c r="C60" s="263" t="s">
        <v>128</v>
      </c>
      <c r="D60" s="263"/>
      <c r="E60" s="263"/>
      <c r="F60" s="60"/>
      <c r="G60" s="60"/>
    </row>
    <row r="61" spans="1:40" ht="15" customHeight="1">
      <c r="A61" s="60"/>
      <c r="B61" s="97" t="s">
        <v>129</v>
      </c>
      <c r="C61" s="263" t="s">
        <v>130</v>
      </c>
      <c r="D61" s="263"/>
      <c r="E61" s="263"/>
      <c r="F61" s="60"/>
      <c r="G61" s="60"/>
    </row>
    <row r="62" spans="1:40" ht="15" customHeight="1">
      <c r="A62" s="60"/>
      <c r="B62" s="97" t="s">
        <v>131</v>
      </c>
      <c r="C62" s="263" t="s">
        <v>132</v>
      </c>
      <c r="D62" s="263"/>
      <c r="E62" s="263"/>
      <c r="F62" s="60"/>
      <c r="G62" s="60"/>
    </row>
    <row r="63" spans="1:40" ht="15" customHeight="1">
      <c r="A63" s="60"/>
      <c r="B63" s="97" t="s">
        <v>133</v>
      </c>
      <c r="C63" s="263" t="s">
        <v>134</v>
      </c>
      <c r="D63" s="263"/>
      <c r="E63" s="263"/>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v/8JvFlxVoLEGmex9tjfRT1iaZMm+wL1IuQ9YBJf+K+ledztEFtdvAxEDhQIMswBaC+3FiFkMjaCsX2SucnAGw==" saltValue="JepCIqMT5ro/LpcSQjDqdw==" spinCount="100000" sheet="1" objects="1" scenarios="1" formatCells="0" insertRows="0"/>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6"/>
  <dataValidations count="7">
    <dataValidation allowBlank="1" showInputMessage="1" sqref="B11" xr:uid="{12AC1B16-EBCB-43E7-A595-CC0581FC7B62}"/>
    <dataValidation type="list" allowBlank="1" showInputMessage="1" sqref="B12:B30" xr:uid="{FC44C1FC-0732-440D-ACAB-9540C9C6AA01}">
      <formula1>INDIRECT($AK$1)</formula1>
    </dataValidation>
    <dataValidation type="list" allowBlank="1" showInputMessage="1" showErrorMessage="1" sqref="AK3:AN3" xr:uid="{EB063F04-06FC-4E17-816E-8927574C95F8}">
      <formula1>"４週,歴月"</formula1>
    </dataValidation>
    <dataValidation type="list" allowBlank="1" showInputMessage="1" showErrorMessage="1" sqref="AK4:AN4" xr:uid="{460A3BA4-EA85-47FB-9750-6B0B2AF1DEA6}">
      <formula1>"予定,実績"</formula1>
    </dataValidation>
    <dataValidation type="list" allowBlank="1" showInputMessage="1" showErrorMessage="1" sqref="C11:C30" xr:uid="{220F8515-CCE7-40E3-B40D-07C15A0C3C3A}">
      <formula1>"A,B,C,D"</formula1>
    </dataValidation>
    <dataValidation operator="greaterThanOrEqual" allowBlank="1" showInputMessage="1" showErrorMessage="1" sqref="I44 AJ38:AJ39 AL38 L40 L44 I40" xr:uid="{87C545B2-93E4-45D1-94B0-A2266F647413}"/>
    <dataValidation type="whole" operator="greaterThanOrEqual" allowBlank="1" showInputMessage="1" showErrorMessage="1" sqref="I38:I39 D38:F39 AG38:AG39 AD38:AD39 AA38:AA39 X38:X39 U38:U39 R38:R39 O38:O39 L38:L39" xr:uid="{D5B19595-A55F-4A5B-AAA8-F799BE85EE26}">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93</v>
      </c>
      <c r="AL1" s="282"/>
      <c r="AM1" s="282"/>
      <c r="AN1" s="282"/>
    </row>
    <row r="2" spans="1:40" ht="18" customHeight="1">
      <c r="A2" s="62"/>
      <c r="B2" s="63"/>
      <c r="C2" s="63"/>
      <c r="D2" s="63"/>
      <c r="E2" s="63"/>
      <c r="F2" s="63"/>
      <c r="G2" s="63"/>
      <c r="H2" s="63"/>
      <c r="I2" s="63"/>
      <c r="J2" s="63"/>
      <c r="K2" s="63"/>
      <c r="L2" s="63"/>
      <c r="M2" s="285">
        <v>2024</v>
      </c>
      <c r="N2" s="285"/>
      <c r="O2" s="285"/>
      <c r="P2" s="285"/>
      <c r="Q2" s="240" t="s">
        <v>94</v>
      </c>
      <c r="R2" s="240"/>
      <c r="S2" s="285">
        <v>5</v>
      </c>
      <c r="T2" s="285"/>
      <c r="U2" s="240" t="s">
        <v>95</v>
      </c>
      <c r="V2" s="240"/>
      <c r="W2" s="63"/>
      <c r="X2" s="63"/>
      <c r="Y2" s="63"/>
      <c r="Z2" s="62"/>
      <c r="AA2" s="62"/>
      <c r="AC2" s="81"/>
      <c r="AD2" s="63"/>
      <c r="AE2" s="63"/>
      <c r="AF2" s="63"/>
      <c r="AG2" s="63"/>
      <c r="AH2" s="63"/>
      <c r="AI2" s="81" t="s">
        <v>96</v>
      </c>
      <c r="AJ2" s="81"/>
      <c r="AK2" s="283"/>
      <c r="AL2" s="283"/>
      <c r="AM2" s="283"/>
      <c r="AN2" s="28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4"/>
      <c r="AL3" s="284"/>
      <c r="AM3" s="284"/>
      <c r="AN3" s="28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4"/>
      <c r="AL4" s="284"/>
      <c r="AM4" s="284"/>
      <c r="AN4" s="28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6"/>
      <c r="AI5" s="286"/>
      <c r="AJ5" s="286"/>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3" t="s">
        <v>102</v>
      </c>
      <c r="B7" s="249" t="s">
        <v>103</v>
      </c>
      <c r="C7" s="246" t="s">
        <v>104</v>
      </c>
      <c r="D7" s="249" t="s">
        <v>105</v>
      </c>
      <c r="E7" s="250" t="s">
        <v>106</v>
      </c>
      <c r="F7" s="255" t="s">
        <v>107</v>
      </c>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6" t="s">
        <v>108</v>
      </c>
      <c r="AL7" s="257" t="s">
        <v>109</v>
      </c>
      <c r="AM7" s="258" t="s">
        <v>110</v>
      </c>
      <c r="AN7" s="258"/>
    </row>
    <row r="8" spans="1:40" ht="15" customHeight="1">
      <c r="A8" s="243"/>
      <c r="B8" s="249"/>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6"/>
      <c r="AL8" s="257"/>
      <c r="AM8" s="258"/>
      <c r="AN8" s="258"/>
    </row>
    <row r="9" spans="1:40" ht="15" customHeight="1">
      <c r="A9" s="243"/>
      <c r="B9" s="249"/>
      <c r="C9" s="247"/>
      <c r="D9" s="249"/>
      <c r="E9" s="25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6"/>
      <c r="AL9" s="257"/>
      <c r="AM9" s="258"/>
      <c r="AN9" s="258"/>
    </row>
    <row r="10" spans="1:40" ht="15" customHeight="1">
      <c r="A10" s="243"/>
      <c r="B10" s="249"/>
      <c r="C10" s="248"/>
      <c r="D10" s="249"/>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6"/>
      <c r="AL10" s="257"/>
      <c r="AM10" s="258"/>
      <c r="AN10" s="258"/>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7"/>
      <c r="AN11" s="287"/>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7"/>
      <c r="AN12" s="287"/>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7"/>
      <c r="AN13" s="287"/>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7"/>
      <c r="AN14" s="287"/>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7"/>
      <c r="AN15" s="287"/>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7"/>
      <c r="AN16" s="287"/>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7"/>
      <c r="AN17" s="287"/>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7"/>
      <c r="AN18" s="287"/>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7"/>
      <c r="AN19" s="287"/>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7"/>
      <c r="AN20" s="287"/>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7"/>
      <c r="AN21" s="287"/>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7"/>
      <c r="AN22" s="287"/>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7"/>
      <c r="AN23" s="287"/>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7"/>
      <c r="AN24" s="287"/>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7"/>
      <c r="AN25" s="287"/>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7"/>
      <c r="AN26" s="287"/>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7"/>
      <c r="AN27" s="287"/>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7"/>
      <c r="AN28" s="287"/>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7"/>
      <c r="AN29" s="287"/>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7"/>
      <c r="AN30" s="287"/>
    </row>
    <row r="31" spans="1:40" ht="18" customHeight="1">
      <c r="A31" s="250" t="s">
        <v>116</v>
      </c>
      <c r="B31" s="260"/>
      <c r="C31" s="260"/>
      <c r="D31" s="260"/>
      <c r="E31" s="260"/>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3"/>
      <c r="AN31" s="243"/>
    </row>
    <row r="32" spans="1:40" ht="18" customHeight="1">
      <c r="A32" s="260" t="s">
        <v>117</v>
      </c>
      <c r="B32" s="260"/>
      <c r="C32" s="260"/>
      <c r="D32" s="260"/>
      <c r="E32" s="26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3"/>
      <c r="AN32" s="24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9" t="s">
        <v>126</v>
      </c>
      <c r="D41" s="249"/>
      <c r="E41" s="249"/>
      <c r="F41" s="60"/>
      <c r="G41" s="60"/>
    </row>
    <row r="42" spans="1:39" ht="15" customHeight="1">
      <c r="A42" s="60"/>
      <c r="B42" s="97" t="s">
        <v>127</v>
      </c>
      <c r="C42" s="263" t="s">
        <v>128</v>
      </c>
      <c r="D42" s="263"/>
      <c r="E42" s="263"/>
      <c r="F42" s="60"/>
      <c r="G42" s="60"/>
    </row>
    <row r="43" spans="1:39" ht="15" customHeight="1">
      <c r="A43" s="60"/>
      <c r="B43" s="97" t="s">
        <v>129</v>
      </c>
      <c r="C43" s="263" t="s">
        <v>130</v>
      </c>
      <c r="D43" s="263"/>
      <c r="E43" s="263"/>
      <c r="F43" s="60"/>
      <c r="G43" s="60"/>
    </row>
    <row r="44" spans="1:39" ht="15" customHeight="1">
      <c r="A44" s="60"/>
      <c r="B44" s="97" t="s">
        <v>131</v>
      </c>
      <c r="C44" s="263" t="s">
        <v>132</v>
      </c>
      <c r="D44" s="263"/>
      <c r="E44" s="263"/>
      <c r="F44" s="60"/>
      <c r="G44" s="60"/>
    </row>
    <row r="45" spans="1:39" ht="15" customHeight="1">
      <c r="A45" s="60"/>
      <c r="B45" s="97" t="s">
        <v>133</v>
      </c>
      <c r="C45" s="263" t="s">
        <v>134</v>
      </c>
      <c r="D45" s="263"/>
      <c r="E45" s="263"/>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233</v>
      </c>
      <c r="H7" s="102" t="s">
        <v>234</v>
      </c>
      <c r="I7" s="102" t="s">
        <v>180</v>
      </c>
      <c r="J7" s="102"/>
    </row>
    <row r="8" spans="1:12">
      <c r="A8" s="102" t="s">
        <v>235</v>
      </c>
      <c r="B8" s="102" t="s">
        <v>156</v>
      </c>
      <c r="C8" s="102" t="s">
        <v>180</v>
      </c>
      <c r="D8" s="102"/>
      <c r="E8" s="102"/>
      <c r="F8" s="102"/>
      <c r="G8" s="102"/>
      <c r="H8" s="102"/>
      <c r="I8" s="102"/>
      <c r="J8" s="102"/>
    </row>
    <row r="9" spans="1:12">
      <c r="A9" s="102" t="s">
        <v>236</v>
      </c>
      <c r="B9" s="102" t="s">
        <v>156</v>
      </c>
      <c r="C9" s="102" t="s">
        <v>180</v>
      </c>
      <c r="D9" s="102"/>
      <c r="E9" s="102"/>
      <c r="F9" s="102"/>
      <c r="G9" s="102"/>
      <c r="H9" s="102"/>
      <c r="I9" s="102"/>
      <c r="J9" s="102"/>
    </row>
    <row r="10" spans="1:12">
      <c r="A10" s="102" t="s">
        <v>237</v>
      </c>
      <c r="B10" s="102" t="s">
        <v>156</v>
      </c>
      <c r="C10" s="102" t="s">
        <v>180</v>
      </c>
      <c r="D10" s="102"/>
      <c r="E10" s="102"/>
      <c r="F10" s="102"/>
      <c r="G10" s="102"/>
      <c r="H10" s="102"/>
      <c r="I10" s="102"/>
      <c r="J10" s="102"/>
    </row>
    <row r="11" spans="1:12">
      <c r="A11" s="102" t="s">
        <v>238</v>
      </c>
      <c r="B11" s="102" t="s">
        <v>156</v>
      </c>
      <c r="C11" s="102" t="s">
        <v>157</v>
      </c>
      <c r="D11" s="102" t="s">
        <v>158</v>
      </c>
      <c r="E11" s="102"/>
      <c r="F11" s="102"/>
      <c r="G11" s="102"/>
      <c r="H11" s="102"/>
      <c r="I11" s="102"/>
      <c r="J11" s="102"/>
    </row>
    <row r="12" spans="1:12">
      <c r="A12" s="102" t="s">
        <v>199</v>
      </c>
      <c r="B12" s="102" t="s">
        <v>156</v>
      </c>
      <c r="C12" s="102" t="s">
        <v>172</v>
      </c>
      <c r="D12" s="102" t="s">
        <v>200</v>
      </c>
      <c r="E12" s="102" t="s">
        <v>180</v>
      </c>
      <c r="F12" s="102"/>
      <c r="G12" s="102"/>
      <c r="H12" s="102"/>
      <c r="I12" s="102"/>
      <c r="J12" s="102"/>
    </row>
    <row r="13" spans="1:12">
      <c r="A13" s="102" t="s">
        <v>201</v>
      </c>
      <c r="B13" s="102" t="s">
        <v>156</v>
      </c>
      <c r="C13" s="102" t="s">
        <v>172</v>
      </c>
      <c r="D13" s="102" t="s">
        <v>200</v>
      </c>
      <c r="E13" s="102"/>
      <c r="F13" s="102"/>
      <c r="G13" s="102"/>
      <c r="H13" s="102"/>
      <c r="I13" s="102"/>
      <c r="J13" s="102"/>
    </row>
    <row r="14" spans="1:12">
      <c r="A14" s="102" t="s">
        <v>202</v>
      </c>
      <c r="B14" s="102" t="s">
        <v>156</v>
      </c>
      <c r="C14" s="102" t="s">
        <v>172</v>
      </c>
      <c r="D14" s="102" t="s">
        <v>200</v>
      </c>
      <c r="E14" s="102" t="s">
        <v>180</v>
      </c>
      <c r="F14" s="102" t="s">
        <v>239</v>
      </c>
      <c r="G14" s="102"/>
      <c r="H14" s="102"/>
      <c r="I14" s="102"/>
      <c r="J14" s="102"/>
    </row>
    <row r="15" spans="1:12">
      <c r="A15" s="102" t="s">
        <v>203</v>
      </c>
      <c r="B15" s="102" t="s">
        <v>156</v>
      </c>
      <c r="C15" s="102" t="s">
        <v>172</v>
      </c>
      <c r="D15" s="102" t="s">
        <v>173</v>
      </c>
      <c r="E15" s="102" t="s">
        <v>174</v>
      </c>
      <c r="F15" s="102" t="s">
        <v>184</v>
      </c>
      <c r="G15" s="102" t="s">
        <v>233</v>
      </c>
      <c r="H15" s="102" t="s">
        <v>234</v>
      </c>
      <c r="I15" s="102" t="s">
        <v>240</v>
      </c>
      <c r="J15" s="102" t="s">
        <v>241</v>
      </c>
      <c r="K15" t="s">
        <v>180</v>
      </c>
      <c r="L15" s="102"/>
    </row>
    <row r="16" spans="1:12">
      <c r="A16" s="102" t="s">
        <v>183</v>
      </c>
      <c r="B16" s="102" t="s">
        <v>156</v>
      </c>
      <c r="C16" s="102" t="s">
        <v>172</v>
      </c>
      <c r="D16" s="102" t="s">
        <v>174</v>
      </c>
      <c r="E16" s="102" t="s">
        <v>184</v>
      </c>
      <c r="F16" s="102" t="s">
        <v>233</v>
      </c>
      <c r="G16" s="102" t="s">
        <v>234</v>
      </c>
      <c r="H16" s="102" t="s">
        <v>180</v>
      </c>
      <c r="I16" s="102"/>
      <c r="J16" s="102"/>
    </row>
    <row r="17" spans="1:11">
      <c r="A17" s="102" t="s">
        <v>185</v>
      </c>
      <c r="B17" s="102" t="s">
        <v>156</v>
      </c>
      <c r="C17" s="102" t="s">
        <v>172</v>
      </c>
      <c r="D17" s="102" t="s">
        <v>186</v>
      </c>
      <c r="E17" s="102" t="s">
        <v>180</v>
      </c>
      <c r="F17" s="102"/>
      <c r="G17" s="102"/>
      <c r="H17" s="102"/>
      <c r="I17" s="102"/>
      <c r="J17" s="102"/>
    </row>
    <row r="18" spans="1:11">
      <c r="A18" s="102" t="s">
        <v>242</v>
      </c>
      <c r="B18" s="102" t="s">
        <v>156</v>
      </c>
      <c r="C18" s="102" t="s">
        <v>188</v>
      </c>
      <c r="D18" s="102"/>
      <c r="E18" s="102"/>
      <c r="F18" s="102"/>
      <c r="G18" s="102"/>
      <c r="H18" s="102"/>
      <c r="I18" s="102"/>
      <c r="J18" s="102"/>
    </row>
    <row r="19" spans="1:11">
      <c r="A19" s="102" t="s">
        <v>189</v>
      </c>
      <c r="B19" s="102" t="s">
        <v>156</v>
      </c>
      <c r="C19" s="102" t="s">
        <v>172</v>
      </c>
      <c r="D19" s="102" t="s">
        <v>190</v>
      </c>
      <c r="E19" s="102" t="s">
        <v>191</v>
      </c>
      <c r="F19" s="102" t="s">
        <v>193</v>
      </c>
      <c r="G19" s="102"/>
      <c r="H19" s="102"/>
      <c r="I19" s="102"/>
      <c r="J19" s="102"/>
    </row>
    <row r="20" spans="1:11">
      <c r="A20" s="102" t="s">
        <v>192</v>
      </c>
      <c r="B20" s="102" t="s">
        <v>156</v>
      </c>
      <c r="C20" s="102" t="s">
        <v>172</v>
      </c>
      <c r="D20" s="102" t="s">
        <v>191</v>
      </c>
      <c r="E20" s="102" t="s">
        <v>193</v>
      </c>
      <c r="F20" s="102"/>
      <c r="G20" s="102"/>
      <c r="H20" s="102"/>
      <c r="I20" s="102"/>
      <c r="J20" s="102"/>
    </row>
    <row r="21" spans="1:11">
      <c r="A21" s="102" t="s">
        <v>194</v>
      </c>
      <c r="B21" s="102" t="s">
        <v>156</v>
      </c>
      <c r="C21" s="102" t="s">
        <v>172</v>
      </c>
      <c r="D21" s="102" t="s">
        <v>191</v>
      </c>
      <c r="E21" s="102" t="s">
        <v>193</v>
      </c>
      <c r="F21" s="102"/>
      <c r="G21" s="102"/>
      <c r="H21" s="102"/>
      <c r="I21" s="102"/>
      <c r="J21" s="102"/>
    </row>
    <row r="22" spans="1:11">
      <c r="A22" s="102" t="s">
        <v>204</v>
      </c>
      <c r="B22" s="102" t="s">
        <v>156</v>
      </c>
      <c r="C22" s="102" t="s">
        <v>158</v>
      </c>
      <c r="D22" s="102"/>
      <c r="E22" s="102"/>
      <c r="F22" s="102"/>
      <c r="G22" s="102"/>
      <c r="H22" s="102"/>
      <c r="I22" s="102"/>
      <c r="J22" s="102"/>
    </row>
    <row r="23" spans="1:11">
      <c r="A23" s="102" t="s">
        <v>195</v>
      </c>
      <c r="B23" s="102" t="s">
        <v>156</v>
      </c>
      <c r="C23" s="102" t="s">
        <v>172</v>
      </c>
      <c r="D23" s="102" t="s">
        <v>196</v>
      </c>
      <c r="E23" s="102"/>
      <c r="F23" s="102"/>
      <c r="G23" s="102"/>
      <c r="H23" s="102"/>
      <c r="I23" s="102"/>
      <c r="J23" s="102"/>
    </row>
    <row r="24" spans="1:11">
      <c r="A24" s="102" t="s">
        <v>197</v>
      </c>
      <c r="B24" s="102" t="s">
        <v>156</v>
      </c>
      <c r="C24" s="102" t="s">
        <v>172</v>
      </c>
      <c r="D24" s="102" t="s">
        <v>198</v>
      </c>
      <c r="E24" s="102"/>
      <c r="F24" s="102"/>
      <c r="G24" s="102"/>
      <c r="H24" s="102"/>
      <c r="I24" s="102"/>
      <c r="J24" s="102"/>
    </row>
    <row r="25" spans="1:11">
      <c r="A25" s="102" t="s">
        <v>205</v>
      </c>
      <c r="B25" s="102" t="s">
        <v>156</v>
      </c>
      <c r="C25" s="102" t="s">
        <v>206</v>
      </c>
      <c r="D25" s="102" t="s">
        <v>207</v>
      </c>
      <c r="E25" s="102"/>
      <c r="F25" s="102"/>
      <c r="G25" s="102"/>
      <c r="H25" s="102"/>
      <c r="I25" s="102"/>
      <c r="J25" s="102"/>
    </row>
    <row r="26" spans="1:11">
      <c r="A26" s="102" t="s">
        <v>208</v>
      </c>
      <c r="B26" s="102" t="s">
        <v>156</v>
      </c>
      <c r="C26" s="102" t="s">
        <v>216</v>
      </c>
      <c r="D26" s="102" t="s">
        <v>209</v>
      </c>
      <c r="E26" s="102" t="s">
        <v>210</v>
      </c>
      <c r="F26" s="102" t="s">
        <v>243</v>
      </c>
      <c r="G26" s="102" t="s">
        <v>174</v>
      </c>
      <c r="H26" s="102" t="s">
        <v>211</v>
      </c>
      <c r="I26" s="102"/>
      <c r="J26" s="102"/>
    </row>
    <row r="27" spans="1:11">
      <c r="A27" s="102" t="s">
        <v>212</v>
      </c>
      <c r="B27" s="102" t="s">
        <v>156</v>
      </c>
      <c r="C27" s="102" t="s">
        <v>216</v>
      </c>
      <c r="D27" s="102" t="s">
        <v>213</v>
      </c>
      <c r="E27" s="102" t="s">
        <v>174</v>
      </c>
      <c r="F27" s="102" t="s">
        <v>209</v>
      </c>
      <c r="G27" s="102" t="s">
        <v>210</v>
      </c>
      <c r="H27" s="102" t="s">
        <v>243</v>
      </c>
      <c r="I27" s="102" t="s">
        <v>211</v>
      </c>
      <c r="J27" s="102"/>
    </row>
    <row r="28" spans="1:11">
      <c r="A28" s="102" t="s">
        <v>214</v>
      </c>
      <c r="B28" s="102" t="s">
        <v>156</v>
      </c>
      <c r="C28" s="102" t="s">
        <v>216</v>
      </c>
      <c r="D28" s="102" t="s">
        <v>213</v>
      </c>
      <c r="E28" s="102" t="s">
        <v>209</v>
      </c>
      <c r="F28" s="102" t="s">
        <v>210</v>
      </c>
      <c r="G28" s="102" t="s">
        <v>244</v>
      </c>
      <c r="H28" s="102" t="s">
        <v>245</v>
      </c>
      <c r="I28" s="102" t="s">
        <v>243</v>
      </c>
      <c r="J28" s="102" t="s">
        <v>174</v>
      </c>
      <c r="K28" s="102" t="s">
        <v>211</v>
      </c>
    </row>
    <row r="29" spans="1:11">
      <c r="A29" s="102" t="s">
        <v>218</v>
      </c>
      <c r="B29" s="102" t="s">
        <v>156</v>
      </c>
      <c r="C29" s="102" t="s">
        <v>216</v>
      </c>
      <c r="D29" s="102" t="s">
        <v>217</v>
      </c>
      <c r="E29" s="102"/>
      <c r="F29" s="102"/>
      <c r="G29" s="102"/>
      <c r="H29" s="102"/>
      <c r="I29" s="102"/>
      <c r="J29" s="102"/>
      <c r="K29" s="102"/>
    </row>
    <row r="30" spans="1:11">
      <c r="A30" s="102" t="s">
        <v>215</v>
      </c>
      <c r="B30" s="102" t="s">
        <v>156</v>
      </c>
      <c r="C30" s="102" t="s">
        <v>216</v>
      </c>
      <c r="D30" s="102" t="s">
        <v>217</v>
      </c>
      <c r="E30" s="102"/>
      <c r="F30" s="102"/>
      <c r="G30" s="102"/>
      <c r="H30" s="102"/>
      <c r="I30" s="102"/>
      <c r="J30" s="102"/>
      <c r="K30" s="102"/>
    </row>
    <row r="31" spans="1:11">
      <c r="A31" s="102" t="s">
        <v>219</v>
      </c>
      <c r="B31" s="102" t="s">
        <v>156</v>
      </c>
      <c r="C31" s="102" t="s">
        <v>216</v>
      </c>
      <c r="D31" s="102" t="s">
        <v>173</v>
      </c>
      <c r="E31" s="102" t="s">
        <v>174</v>
      </c>
      <c r="F31" s="102" t="s">
        <v>209</v>
      </c>
      <c r="G31" s="102" t="s">
        <v>210</v>
      </c>
      <c r="H31" s="102" t="s">
        <v>244</v>
      </c>
      <c r="I31" s="102" t="s">
        <v>245</v>
      </c>
      <c r="J31" s="102" t="s">
        <v>220</v>
      </c>
      <c r="K31" s="102"/>
    </row>
    <row r="32" spans="1:11">
      <c r="A32" s="102" t="s">
        <v>221</v>
      </c>
      <c r="B32" s="102" t="s">
        <v>216</v>
      </c>
      <c r="C32" s="102" t="s">
        <v>173</v>
      </c>
      <c r="D32" s="102" t="s">
        <v>174</v>
      </c>
      <c r="E32" s="102" t="s">
        <v>209</v>
      </c>
      <c r="F32" s="102" t="s">
        <v>210</v>
      </c>
      <c r="G32" s="102" t="s">
        <v>220</v>
      </c>
      <c r="H32" s="102" t="s">
        <v>246</v>
      </c>
      <c r="I32" s="102" t="s">
        <v>247</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勤務形態一覧表（就労選択支援）</vt:lpstr>
      <vt:lpstr>勤務形態一覧表（記載例）</vt:lpstr>
      <vt:lpstr>勤務形態一覧表（汎用）</vt:lpstr>
      <vt:lpstr>選択肢</vt:lpstr>
      <vt:lpstr>'勤務形態一覧表（記載例）'!Print_Area</vt:lpstr>
      <vt:lpstr>'勤務形態一覧表（就労選択支援）'!Print_Area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