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eetMetadata+xml" PartName="/xl/metadata.xml"/>
  <Override ContentType="application/vnd.ms-excel.rdrichvalue+xml" PartName="/xl/richData/rdrichvalue.xml"/>
  <Override ContentType="application/vnd.ms-excel.rdrichvaluestructure+xml" PartName="/xl/richData/rdrichvaluestructure.xml"/>
  <Override ContentType="application/vnd.ms-excel.rdrichvaluetypes+xml" PartName="/xl/richData/rdRichValueTypes.xml"/>
  <Override ContentType="application/vnd.ms-excel.richvaluerel+xml" PartName="/xl/richData/richValueRel.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spreadsheetml.table+xml" PartName="/xl/tables/table8.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defaultThemeVersion="124226"/>
  <xr:revisionPtr revIDLastSave="0" documentId="13_ncr:1_{457123EE-71D3-45FD-AAB1-0AD9BE92A6DB}" xr6:coauthVersionLast="47" xr6:coauthVersionMax="47" xr10:uidLastSave="{00000000-0000-0000-0000-000000000000}"/>
  <bookViews>
    <workbookView xWindow="-120" yWindow="-120" windowWidth="20730" windowHeight="11310" tabRatio="985" xr2:uid="{00000000-000D-0000-FFFF-FFFF00000000}"/>
  </bookViews>
  <sheets>
    <sheet name="点検様式作成フロー" sheetId="75" r:id="rId1"/>
    <sheet name="変状面積算出方法" sheetId="77" r:id="rId2"/>
    <sheet name="記入の留意点" sheetId="96" r:id="rId3"/>
    <sheet name="様式A-1" sheetId="57" r:id="rId4"/>
    <sheet name="様式A-2" sheetId="58" r:id="rId5"/>
    <sheet name="様式A-3" sheetId="59" r:id="rId6"/>
    <sheet name="様式B" sheetId="93" r:id="rId7"/>
    <sheet name="様式C-1-1" sheetId="60" r:id="rId8"/>
    <sheet name="様式C-1-2" sheetId="97" r:id="rId9"/>
    <sheet name="様式C-2" sheetId="63" r:id="rId10"/>
    <sheet name="様式D-1-1" sheetId="94" r:id="rId11"/>
    <sheet name="様式D-1-2" sheetId="65" r:id="rId12"/>
    <sheet name="様式D-2-1" sheetId="42" r:id="rId13"/>
    <sheet name="様式D-2-1´" sheetId="55" r:id="rId14"/>
    <sheet name="様式D-3_S00" sheetId="83" r:id="rId15"/>
    <sheet name="様式E" sheetId="64" r:id="rId16"/>
    <sheet name="様式F " sheetId="81" r:id="rId17"/>
    <sheet name="様式G" sheetId="95" r:id="rId18"/>
    <sheet name="(参考)リスト" sheetId="74" r:id="rId19"/>
    <sheet name="トンネルコード" sheetId="98" r:id="rId20"/>
  </sheets>
  <externalReferences>
    <externalReference r:id="rId21"/>
    <externalReference r:id="rId22"/>
    <externalReference r:id="rId23"/>
  </externalReferences>
  <definedNames>
    <definedName name="_xlnm.Print_Area" localSheetId="18">'(参考)リスト'!$A$3:$K$84</definedName>
    <definedName name="_xlnm.Print_Area" localSheetId="19">トンネルコード!$B$4:$P$141</definedName>
    <definedName name="_xlnm.Print_Area" localSheetId="0">点検様式作成フロー!$A$1:$N$38</definedName>
    <definedName name="_xlnm.Print_Area" localSheetId="1">変状面積算出方法!$A$1:$N$31</definedName>
    <definedName name="_xlnm.Print_Area" localSheetId="3">'様式A-1'!$B$2:$AB$29</definedName>
    <definedName name="_xlnm.Print_Area" localSheetId="4">'様式A-2'!$B$3:$AN$42</definedName>
    <definedName name="_xlnm.Print_Area" localSheetId="5">'様式A-3'!$B$3:$AI$18</definedName>
    <definedName name="_xlnm.Print_Area" localSheetId="6">様式B!$B$2:$AA$33</definedName>
    <definedName name="_xlnm.Print_Area" localSheetId="7">'様式C-1-1'!$B$2:$Y$48</definedName>
    <definedName name="_xlnm.Print_Area" localSheetId="8">'様式C-1-2'!$B$2:$Y$45</definedName>
    <definedName name="_xlnm.Print_Area" localSheetId="9">'様式C-2'!$B$2:$Z$23</definedName>
    <definedName name="_xlnm.Print_Area" localSheetId="10">'様式D-1-1'!$B$2:$W$30</definedName>
    <definedName name="_xlnm.Print_Area" localSheetId="11">'様式D-1-2'!$B$2:$Y$41</definedName>
    <definedName name="_xlnm.Print_Area" localSheetId="12">'様式D-2-1'!$B$3:$AI$18</definedName>
    <definedName name="_xlnm.Print_Area" localSheetId="13">'様式D-2-1´'!$B$3:$AI$18</definedName>
    <definedName name="_xlnm.Print_Area" localSheetId="14">'様式D-3_S00'!$A$3:$AO$53</definedName>
    <definedName name="_xlnm.Print_Area" localSheetId="15">様式E!$B$2:$BK$21</definedName>
    <definedName name="_xlnm.Print_Area" localSheetId="16">'様式F '!$B$1:$AB$50</definedName>
    <definedName name="_xlnm.Print_Area" localSheetId="17">様式G!$B$2:$Z$15</definedName>
    <definedName name="_xlnm.Print_Titles" localSheetId="4">'様式A-2'!$3:$9</definedName>
    <definedName name="_xlnm.Print_Titles" localSheetId="8">'様式C-1-2'!$2:$7</definedName>
    <definedName name="_xlnm.Print_Titles" localSheetId="10">'様式D-1-1'!$B:$W,'様式D-1-1'!$2:$4</definedName>
    <definedName name="_xlnm.Print_Titles" localSheetId="11">'様式D-1-2'!$B:$Y,'様式D-1-2'!$2:$8</definedName>
    <definedName name="_xlnm.Print_Titles" localSheetId="14">'様式D-3_S00'!$B:$AO,'様式D-3_S00'!$3:$5</definedName>
    <definedName name="Z_D77EBD73_782E_4A63_AC37_29D349B4D009_.wvu.Cols" localSheetId="7" hidden="1">'様式C-1-1'!#REF!</definedName>
    <definedName name="Z_D77EBD73_782E_4A63_AC37_29D349B4D009_.wvu.Cols" localSheetId="8" hidden="1">'様式C-1-2'!#REF!</definedName>
    <definedName name="Z_D77EBD73_782E_4A63_AC37_29D349B4D009_.wvu.Cols" localSheetId="9" hidden="1">'様式C-2'!$AA:$AA</definedName>
    <definedName name="Z_D77EBD73_782E_4A63_AC37_29D349B4D009_.wvu.PrintArea" localSheetId="3" hidden="1">'様式A-1'!$B$2:$AB$29</definedName>
    <definedName name="Z_D77EBD73_782E_4A63_AC37_29D349B4D009_.wvu.PrintArea" localSheetId="4" hidden="1">'様式A-2'!$B$3:$AN$18</definedName>
    <definedName name="Z_D77EBD73_782E_4A63_AC37_29D349B4D009_.wvu.PrintArea" localSheetId="5" hidden="1">'様式A-3'!$B$3:$AI$18</definedName>
    <definedName name="Z_D77EBD73_782E_4A63_AC37_29D349B4D009_.wvu.PrintArea" localSheetId="6" hidden="1">様式B!$B$20:$Z$29</definedName>
    <definedName name="Z_D77EBD73_782E_4A63_AC37_29D349B4D009_.wvu.PrintArea" localSheetId="7" hidden="1">'様式C-1-1'!$B$2:$X$46</definedName>
    <definedName name="Z_D77EBD73_782E_4A63_AC37_29D349B4D009_.wvu.PrintArea" localSheetId="8" hidden="1">'様式C-1-2'!#REF!</definedName>
    <definedName name="Z_D77EBD73_782E_4A63_AC37_29D349B4D009_.wvu.PrintArea" localSheetId="9" hidden="1">'様式C-2'!$B$2:$Z$21</definedName>
    <definedName name="Z_D77EBD73_782E_4A63_AC37_29D349B4D009_.wvu.PrintArea" localSheetId="12" hidden="1">'様式D-2-1'!$B$3:$AI$18</definedName>
    <definedName name="Z_D77EBD73_782E_4A63_AC37_29D349B4D009_.wvu.PrintArea" localSheetId="13" hidden="1">'様式D-2-1´'!$B$3:$AI$18</definedName>
    <definedName name="Z_D77EBD73_782E_4A63_AC37_29D349B4D009_.wvu.PrintArea" localSheetId="14" hidden="1">'様式D-3_S00'!$B$3:$AO$47</definedName>
    <definedName name="Z_D77EBD73_782E_4A63_AC37_29D349B4D009_.wvu.PrintArea" localSheetId="17" hidden="1">様式G!$B$2:$Z$16</definedName>
    <definedName name="その他">'(参考)リスト'!$C$47</definedName>
    <definedName name="その他施設" localSheetId="2">'[1](参考)リスト'!#REF!</definedName>
    <definedName name="その他施設">'(参考)リスト'!$C$79:$C$83</definedName>
    <definedName name="換気施設" localSheetId="2">'[1](参考)リスト'!#REF!</definedName>
    <definedName name="換気施設">'(参考)リスト'!$C$56:$C$60</definedName>
    <definedName name="坑門">'(参考)リスト'!$C$31:$C$32</definedName>
    <definedName name="施設の内訳">[2]!テーブル312[施設の内訳]</definedName>
    <definedName name="施設名">'[2](参考)リスト'!$P$55:$P$58</definedName>
    <definedName name="照明施設" localSheetId="2">'[1](参考)リスト'!#REF!</definedName>
    <definedName name="照明施設">'(参考)リスト'!$C$52:$C$54</definedName>
    <definedName name="対象箇所">[3]!テーブル1[対象箇所]</definedName>
    <definedName name="天井板">'(参考)リスト'!$C$37:$C$39</definedName>
    <definedName name="内装板">'(参考)リスト'!$C$34:$C$35</definedName>
    <definedName name="非常用施設" localSheetId="2">'[1](参考)リスト'!#REF!</definedName>
    <definedName name="非常用施設">'(参考)リスト'!$C$62:$C$77</definedName>
    <definedName name="覆工">'(参考)リスト'!$C$16:$C$29</definedName>
    <definedName name="路面">'(参考)リスト'!$C$41:$C$45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1" i="97" l="1"/>
  <c r="AC20" i="97"/>
  <c r="AC19" i="97"/>
  <c r="AC18" i="97"/>
  <c r="AC17" i="97"/>
  <c r="AC16" i="97"/>
  <c r="AC14" i="97"/>
  <c r="AC13" i="97"/>
  <c r="Q13" i="97"/>
  <c r="AC12" i="97"/>
  <c r="Q12" i="97"/>
  <c r="AC11" i="97"/>
  <c r="Q11" i="97"/>
  <c r="AC10" i="97"/>
  <c r="Q10" i="97"/>
  <c r="AC9" i="97"/>
  <c r="Q9" i="97"/>
  <c r="Q8" i="97"/>
  <c r="P4" i="97"/>
  <c r="K4" i="97"/>
  <c r="F4" i="97"/>
  <c r="X3" i="97"/>
  <c r="P3" i="97"/>
  <c r="K3" i="97"/>
  <c r="F3" i="97"/>
  <c r="AE16" i="97" l="1"/>
  <c r="AE9" i="97"/>
  <c r="W2" i="57" l="1"/>
  <c r="Y37" i="83" l="1"/>
  <c r="Z37" i="83"/>
  <c r="AA37" i="83"/>
  <c r="AB37" i="83"/>
  <c r="AS11" i="83"/>
  <c r="AF4" i="59" l="1"/>
  <c r="G44" i="81"/>
  <c r="E44" i="81"/>
  <c r="AE7" i="57" l="1"/>
  <c r="AQ30" i="83"/>
  <c r="AQ31" i="83"/>
  <c r="AQ32" i="83"/>
  <c r="AQ33" i="83"/>
  <c r="AQ34" i="83"/>
  <c r="AQ21" i="83"/>
  <c r="AQ26" i="83"/>
  <c r="AQ11" i="83"/>
  <c r="AQ12" i="83"/>
  <c r="AQ13" i="83"/>
  <c r="AQ14" i="83"/>
  <c r="AQ15" i="83"/>
  <c r="AQ16" i="83"/>
  <c r="AQ17" i="83"/>
  <c r="AQ18" i="83"/>
  <c r="AQ19" i="83"/>
  <c r="AQ20" i="83"/>
  <c r="AQ22" i="83"/>
  <c r="AQ23" i="83"/>
  <c r="AQ24" i="83"/>
  <c r="AQ25" i="83"/>
  <c r="AQ27" i="83"/>
  <c r="AQ28" i="83"/>
  <c r="AQ29" i="83"/>
  <c r="AX5" i="83"/>
  <c r="AW5" i="83"/>
  <c r="AV5" i="83"/>
  <c r="AJ37" i="83"/>
  <c r="BJ5" i="83" s="1"/>
  <c r="AE35" i="83"/>
  <c r="BQ5" i="83" s="1"/>
  <c r="AF7" i="57" l="1"/>
  <c r="AY5" i="83"/>
  <c r="BK5" i="83"/>
  <c r="T44" i="81"/>
  <c r="S44" i="81"/>
  <c r="R44" i="81"/>
  <c r="J44" i="81"/>
  <c r="P44" i="81"/>
  <c r="Q44" i="81"/>
  <c r="Z44" i="81"/>
  <c r="U44" i="81"/>
  <c r="M44" i="81"/>
  <c r="AG7" i="57" l="1"/>
  <c r="AH7" i="57" s="1"/>
  <c r="AI7" i="57" s="1"/>
  <c r="AD37" i="83"/>
  <c r="BD5" i="83" s="1"/>
  <c r="AE37" i="83"/>
  <c r="BE5" i="83" s="1"/>
  <c r="AF37" i="83"/>
  <c r="BF5" i="83" s="1"/>
  <c r="AG37" i="83"/>
  <c r="BG5" i="83" s="1"/>
  <c r="AH37" i="83"/>
  <c r="BH5" i="83" s="1"/>
  <c r="AI37" i="83"/>
  <c r="BI5" i="83" s="1"/>
  <c r="AC37" i="83"/>
  <c r="BC5" i="83" s="1"/>
  <c r="BA5" i="83" l="1"/>
  <c r="AJ35" i="83"/>
  <c r="BV5" i="83" s="1"/>
  <c r="AI35" i="83"/>
  <c r="BU5" i="83" s="1"/>
  <c r="AH35" i="83"/>
  <c r="BT5" i="83" s="1"/>
  <c r="AG35" i="83"/>
  <c r="BS5" i="83" s="1"/>
  <c r="AF35" i="83"/>
  <c r="BR5" i="83" s="1"/>
  <c r="AD35" i="83"/>
  <c r="BP5" i="83" s="1"/>
  <c r="AC35" i="83"/>
  <c r="BO5" i="83" s="1"/>
  <c r="AB44" i="81"/>
  <c r="AA44" i="81"/>
  <c r="Y44" i="81"/>
  <c r="AZ5" i="83" l="1"/>
  <c r="BL5" i="83"/>
  <c r="BM5" i="83"/>
  <c r="BN5" i="83"/>
  <c r="BB5" i="83"/>
  <c r="X44" i="81"/>
  <c r="W44" i="81"/>
  <c r="V44" i="81"/>
  <c r="O44" i="81"/>
  <c r="N44" i="81"/>
  <c r="L44" i="81"/>
  <c r="K44" i="81"/>
  <c r="I44" i="81"/>
  <c r="H44" i="81"/>
  <c r="F44" i="81"/>
  <c r="E5" i="59"/>
  <c r="K45" i="81" l="1"/>
  <c r="G45" i="81"/>
  <c r="O45" i="81"/>
  <c r="AE8" i="57"/>
  <c r="AF8" i="57" s="1"/>
  <c r="AG8" i="57" l="1"/>
  <c r="AH8" i="57" s="1"/>
  <c r="AI8" i="57" s="1"/>
  <c r="M5" i="59" l="1"/>
  <c r="W4" i="59"/>
  <c r="M4" i="59"/>
  <c r="E4" i="5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<sst xmlns="http://schemas.openxmlformats.org/spreadsheetml/2006/main" count="2726" uniqueCount="1302">
  <si>
    <t>点検様式作成フロ-</t>
    <rPh sb="0" eb="2">
      <t>テンケン</t>
    </rPh>
    <rPh sb="2" eb="4">
      <t>ヨウシキ</t>
    </rPh>
    <rPh sb="4" eb="6">
      <t>サクセイ</t>
    </rPh>
    <phoneticPr fontId="11"/>
  </si>
  <si>
    <t>作成フロー図</t>
    <rPh sb="0" eb="2">
      <t>サクセイ</t>
    </rPh>
    <rPh sb="5" eb="6">
      <t>ズ</t>
    </rPh>
    <phoneticPr fontId="11"/>
  </si>
  <si>
    <t>点検調書作成手順</t>
    <rPh sb="0" eb="2">
      <t>テンケン</t>
    </rPh>
    <rPh sb="2" eb="4">
      <t>チョウショ</t>
    </rPh>
    <rPh sb="4" eb="6">
      <t>サクセイ</t>
    </rPh>
    <rPh sb="6" eb="8">
      <t>テジュン</t>
    </rPh>
    <phoneticPr fontId="11"/>
  </si>
  <si>
    <t>①様式A-1～A-3（トンネル台帳）</t>
    <rPh sb="1" eb="3">
      <t>ヨウシキ</t>
    </rPh>
    <rPh sb="15" eb="17">
      <t>ダイチョウ</t>
    </rPh>
    <phoneticPr fontId="11"/>
  </si>
  <si>
    <t>トンネル点検の実施にあたっては，現場点検作業に先行してトンネル情報を収集する。トンネル台帳（様式Ａ－1～様式Ａ－3）はトンネル完成後に作成され，維持管理の段階で引き継がれるが，関連資料等を確認したうえで，追加情報があれば必要に応じて追記することが望ましい。</t>
  </si>
  <si>
    <r>
      <t>②様式</t>
    </r>
    <r>
      <rPr>
        <sz val="11"/>
        <color theme="1"/>
        <rFont val="ＭＳ Ｐゴシック"/>
        <family val="3"/>
        <charset val="128"/>
        <scheme val="minor"/>
      </rPr>
      <t>D-2-1、様式D-2-1´</t>
    </r>
    <rPh sb="1" eb="3">
      <t>ヨウシキ</t>
    </rPh>
    <rPh sb="9" eb="11">
      <t>ヨウシキ</t>
    </rPh>
    <phoneticPr fontId="11"/>
  </si>
  <si>
    <t>現場点検作業を実施し，近接目視点検で確認した変状状況や補修履歴を忠実に変状展開図に転記する。</t>
    <phoneticPr fontId="11"/>
  </si>
  <si>
    <t>③様式D-1-1、様式D-1-2</t>
    <rPh sb="1" eb="3">
      <t>ヨウシキ</t>
    </rPh>
    <rPh sb="9" eb="11">
      <t>ヨウシキ</t>
    </rPh>
    <phoneticPr fontId="11"/>
  </si>
  <si>
    <t>変状展開図や撮影した写真等をもとに，対象トンネルの対策区分を決定し，対策区分がⅡ～Ⅳの変状および異常判定区分「×」を抽出し，写真台帳を作成する。</t>
    <rPh sb="30" eb="32">
      <t>ケッテイ</t>
    </rPh>
    <phoneticPr fontId="11"/>
  </si>
  <si>
    <t>④様式B</t>
    <rPh sb="1" eb="3">
      <t>ヨウシキ</t>
    </rPh>
    <phoneticPr fontId="11"/>
  </si>
  <si>
    <t>写真台帳の作成と同時に，トンネルの構造を展開した位置図に変状写真位置を記録する。</t>
    <phoneticPr fontId="11"/>
  </si>
  <si>
    <t>⑤様式D-3</t>
    <rPh sb="1" eb="3">
      <t>ヨウシキ</t>
    </rPh>
    <phoneticPr fontId="11"/>
  </si>
  <si>
    <t>変状展開図ならびに写真台帳をもとに覆工スパンごとの変状展開図を作成し，変状発生状況をとりまとめる。</t>
    <phoneticPr fontId="11"/>
  </si>
  <si>
    <t>⑥様式E</t>
    <rPh sb="1" eb="3">
      <t>ヨウシキ</t>
    </rPh>
    <phoneticPr fontId="11"/>
  </si>
  <si>
    <t>近接目視または打音検査，触診ができていない箇所および近接目視によらない方法を講じた場所に対する調査結果を記録する。</t>
    <rPh sb="0" eb="2">
      <t>キンセツ</t>
    </rPh>
    <rPh sb="2" eb="4">
      <t>モクシ</t>
    </rPh>
    <rPh sb="7" eb="9">
      <t>ダオン</t>
    </rPh>
    <rPh sb="9" eb="11">
      <t>ケンサ</t>
    </rPh>
    <rPh sb="12" eb="14">
      <t>ショクシン</t>
    </rPh>
    <rPh sb="21" eb="23">
      <t>カショ</t>
    </rPh>
    <rPh sb="26" eb="28">
      <t>キンセツ</t>
    </rPh>
    <rPh sb="28" eb="30">
      <t>モクシ</t>
    </rPh>
    <rPh sb="35" eb="37">
      <t>ホウホウ</t>
    </rPh>
    <rPh sb="38" eb="39">
      <t>コウ</t>
    </rPh>
    <rPh sb="41" eb="43">
      <t>バショ</t>
    </rPh>
    <rPh sb="44" eb="45">
      <t>タイ</t>
    </rPh>
    <rPh sb="47" eb="49">
      <t>チョウサ</t>
    </rPh>
    <rPh sb="49" eb="51">
      <t>ケッカ</t>
    </rPh>
    <rPh sb="52" eb="54">
      <t>キロク</t>
    </rPh>
    <phoneticPr fontId="11"/>
  </si>
  <si>
    <r>
      <t>⑦様式F、</t>
    </r>
    <r>
      <rPr>
        <sz val="11"/>
        <color theme="1"/>
        <rFont val="ＭＳ Ｐゴシック"/>
        <family val="3"/>
        <charset val="128"/>
        <scheme val="minor"/>
      </rPr>
      <t>様式G</t>
    </r>
    <rPh sb="1" eb="3">
      <t>ヨウシキ</t>
    </rPh>
    <rPh sb="5" eb="7">
      <t>ヨウシキ</t>
    </rPh>
    <phoneticPr fontId="11"/>
  </si>
  <si>
    <t>様式Ｄ－1～様式Ｄ－3をもとに、健全性の診断結果を集計する。また，健全性の診断の区分に関する所見を記録する。</t>
    <rPh sb="33" eb="36">
      <t>ケンゼンセイ</t>
    </rPh>
    <rPh sb="37" eb="39">
      <t>シンダン</t>
    </rPh>
    <rPh sb="40" eb="42">
      <t>クブン</t>
    </rPh>
    <rPh sb="43" eb="44">
      <t>カン</t>
    </rPh>
    <rPh sb="46" eb="48">
      <t>ショケン</t>
    </rPh>
    <rPh sb="49" eb="51">
      <t>キロク</t>
    </rPh>
    <phoneticPr fontId="11"/>
  </si>
  <si>
    <t>⑧様式C-1-1、様式C-1-2</t>
    <rPh sb="1" eb="3">
      <t>ヨウシキ</t>
    </rPh>
    <rPh sb="9" eb="11">
      <t>ヨウシキ</t>
    </rPh>
    <phoneticPr fontId="11"/>
  </si>
  <si>
    <t>写真台帳をもとに，対策区分がⅡ～Ⅳの変状（対策実施後のⅠを含む），異常判定区分「×」（対策実施後の「○」を含む）の概要を記録する。</t>
    <phoneticPr fontId="11"/>
  </si>
  <si>
    <t>⑨様式C-2</t>
    <rPh sb="1" eb="3">
      <t>ヨウシキ</t>
    </rPh>
    <phoneticPr fontId="11"/>
  </si>
  <si>
    <t>調査，措置を実施した場合，その履歴を記録する。</t>
    <phoneticPr fontId="11"/>
  </si>
  <si>
    <t>ファイル作成にあたって</t>
    <rPh sb="4" eb="6">
      <t>サクセイ</t>
    </rPh>
    <phoneticPr fontId="11"/>
  </si>
  <si>
    <t>①ファイルの分割について</t>
    <rPh sb="6" eb="8">
      <t>ブンカツ</t>
    </rPh>
    <phoneticPr fontId="11"/>
  </si>
  <si>
    <t>ファイルは以下の分割規則に従う。
※各ファイルとも　（参考）リスト　のシートを付けて保存すること。
・様式A-1～A-3は同一ファイルとする。
・様式B、D-1-1、D-1-2、D-2-1（もしくはD-2-1'）は別ファイルとする。
・様式C-1-1、C-1-2、C-2は同一ファイルとする。
・様式D-3、E、F、Gは同一ファイルとする。</t>
    <rPh sb="18" eb="19">
      <t>カク</t>
    </rPh>
    <rPh sb="27" eb="29">
      <t>サンコウ</t>
    </rPh>
    <rPh sb="39" eb="40">
      <t>ツ</t>
    </rPh>
    <rPh sb="42" eb="44">
      <t>ホゾン</t>
    </rPh>
    <phoneticPr fontId="11"/>
  </si>
  <si>
    <t>変状面積算出方法</t>
    <rPh sb="0" eb="2">
      <t>ヘンジョウ</t>
    </rPh>
    <rPh sb="2" eb="4">
      <t>メンセキ</t>
    </rPh>
    <rPh sb="4" eb="6">
      <t>サンシュツ</t>
    </rPh>
    <rPh sb="6" eb="8">
      <t>ホウホウ</t>
    </rPh>
    <phoneticPr fontId="11"/>
  </si>
  <si>
    <t>注1）外力による変状：ひび割れや圧ざの場合は変状の寸法を記録する。</t>
    <rPh sb="0" eb="1">
      <t>チュウ</t>
    </rPh>
    <rPh sb="3" eb="5">
      <t>ガイリョク</t>
    </rPh>
    <rPh sb="8" eb="10">
      <t>ヘンジョウ</t>
    </rPh>
    <rPh sb="13" eb="14">
      <t>ワ</t>
    </rPh>
    <rPh sb="16" eb="17">
      <t>アツ</t>
    </rPh>
    <rPh sb="19" eb="21">
      <t>バアイ</t>
    </rPh>
    <rPh sb="22" eb="24">
      <t>ヘンジョウ</t>
    </rPh>
    <rPh sb="25" eb="27">
      <t>スンポウ</t>
    </rPh>
    <rPh sb="28" eb="30">
      <t>キロク</t>
    </rPh>
    <phoneticPr fontId="11"/>
  </si>
  <si>
    <t>　　　例）ひび割れ：長さ（L）×最大ひび割れ幅（t）を記録する。　　
　　　　　変形，移動，沈下：数値的な記載が可能な場合のみ記載する。</t>
    <rPh sb="3" eb="4">
      <t>レイ</t>
    </rPh>
    <phoneticPr fontId="11"/>
  </si>
  <si>
    <t>注2）材料劣化による：打音異常</t>
    <rPh sb="0" eb="1">
      <t>チュウ</t>
    </rPh>
    <rPh sb="3" eb="7">
      <t>ザイリョウレッカ</t>
    </rPh>
    <rPh sb="11" eb="13">
      <t>ダオン</t>
    </rPh>
    <rPh sb="13" eb="15">
      <t>イジョウ</t>
    </rPh>
    <phoneticPr fontId="11"/>
  </si>
  <si>
    <t xml:space="preserve">　　　例）うき，はく離（閉合ひび割れ）：変状範囲を包括する寸法（L×W）
　　　　　うき，はく離（ひび割れ沿い）：打音異常箇所を包括する寸法（L×W）
　　　　　鋼材腐食（鉄筋腐食）：一括した対策が適当と考えられる範囲を包括する寸法（L×W）
</t>
    <rPh sb="3" eb="4">
      <t>レイ</t>
    </rPh>
    <phoneticPr fontId="11"/>
  </si>
  <si>
    <t>注3）漏水による変状：漏水発生範囲を包括し，垂れ下がりの可能性がある側壁下端まで含めた寸法を，L×Wで記録する。打継ぎ目地沿いの
       漏水については目地を跨いだ50cm幅を横幅とする。</t>
    <rPh sb="0" eb="1">
      <t>チュウ</t>
    </rPh>
    <phoneticPr fontId="11"/>
  </si>
  <si>
    <t>トンネルDBでは、Excelに記載された文字や数値・配置された画像を自動的に読込みデータベースへ登録します。</t>
    <rPh sb="15" eb="17">
      <t>キサイ</t>
    </rPh>
    <rPh sb="20" eb="22">
      <t>モジ</t>
    </rPh>
    <rPh sb="23" eb="25">
      <t>スウチ</t>
    </rPh>
    <rPh sb="26" eb="28">
      <t>ハイチ</t>
    </rPh>
    <rPh sb="31" eb="33">
      <t>ガゾウ</t>
    </rPh>
    <rPh sb="34" eb="37">
      <t>ジドウテキ</t>
    </rPh>
    <rPh sb="38" eb="40">
      <t>ヨミコ</t>
    </rPh>
    <rPh sb="48" eb="50">
      <t>トウロク</t>
    </rPh>
    <phoneticPr fontId="21"/>
  </si>
  <si>
    <t>記録様式へ記入の留意点を下記に示します。</t>
    <rPh sb="0" eb="4">
      <t>キロクヨウシキ</t>
    </rPh>
    <rPh sb="5" eb="7">
      <t>キニュウ</t>
    </rPh>
    <rPh sb="8" eb="11">
      <t>リュウイテン</t>
    </rPh>
    <rPh sb="12" eb="14">
      <t>カキ</t>
    </rPh>
    <rPh sb="15" eb="16">
      <t>シメ</t>
    </rPh>
    <phoneticPr fontId="21"/>
  </si>
  <si>
    <t>１．記録様式への記入</t>
    <rPh sb="2" eb="4">
      <t>キロク</t>
    </rPh>
    <rPh sb="4" eb="6">
      <t>ヨウシキ</t>
    </rPh>
    <rPh sb="8" eb="10">
      <t>キニュウ</t>
    </rPh>
    <phoneticPr fontId="21"/>
  </si>
  <si>
    <r>
      <t>➤各セルに表示されるコメントに従って、様式A-1～様式Gのシートに、</t>
    </r>
    <r>
      <rPr>
        <b/>
        <sz val="11"/>
        <color rgb="FFFF0000"/>
        <rFont val="ＭＳ Ｐゴシック"/>
        <family val="3"/>
        <charset val="128"/>
        <scheme val="minor"/>
      </rPr>
      <t>点検結果（テキスト入力、選択項目）を入力</t>
    </r>
    <r>
      <rPr>
        <sz val="11"/>
        <color theme="1"/>
        <rFont val="ＭＳ Ｐゴシック"/>
        <family val="3"/>
        <charset val="128"/>
        <scheme val="minor"/>
      </rPr>
      <t>してください。</t>
    </r>
    <rPh sb="1" eb="2">
      <t>カク</t>
    </rPh>
    <rPh sb="5" eb="7">
      <t>ヒョウジ</t>
    </rPh>
    <rPh sb="15" eb="16">
      <t>シタガ</t>
    </rPh>
    <rPh sb="19" eb="21">
      <t>ヨウシキ</t>
    </rPh>
    <phoneticPr fontId="21"/>
  </si>
  <si>
    <t>➤位置図(様式B)、変状写真(様式D-1-1)、異常写真(様式D-1-2)は記入した変状写真番号等に対応した画像を間違いないように貼り付けてください。</t>
    <rPh sb="1" eb="4">
      <t>イチズ</t>
    </rPh>
    <rPh sb="5" eb="7">
      <t>ヨウシキ</t>
    </rPh>
    <rPh sb="10" eb="14">
      <t>ヘンジョウシャシン</t>
    </rPh>
    <rPh sb="15" eb="17">
      <t>ヨウシキ</t>
    </rPh>
    <rPh sb="24" eb="26">
      <t>イジョウ</t>
    </rPh>
    <rPh sb="38" eb="40">
      <t>キニュウ</t>
    </rPh>
    <rPh sb="42" eb="48">
      <t>ヘンジョウシャシンバンゴウ</t>
    </rPh>
    <rPh sb="48" eb="49">
      <t>トウ</t>
    </rPh>
    <rPh sb="50" eb="52">
      <t>タイオウ</t>
    </rPh>
    <rPh sb="54" eb="56">
      <t>ガゾウ</t>
    </rPh>
    <rPh sb="57" eb="59">
      <t>マチガ</t>
    </rPh>
    <rPh sb="65" eb="66">
      <t>ハ</t>
    </rPh>
    <rPh sb="67" eb="68">
      <t>ツ</t>
    </rPh>
    <phoneticPr fontId="21"/>
  </si>
  <si>
    <t>➤列や行の挿入削除は行わず、セルの位置がずれないようにしてください。データベースへ読み取り時にずれて取り込まれてしまいます。</t>
    <rPh sb="1" eb="2">
      <t>レツ</t>
    </rPh>
    <rPh sb="3" eb="4">
      <t>ギョウ</t>
    </rPh>
    <rPh sb="5" eb="9">
      <t>ソウニュウサクジョ</t>
    </rPh>
    <rPh sb="10" eb="11">
      <t>オコナ</t>
    </rPh>
    <rPh sb="17" eb="19">
      <t>イチ</t>
    </rPh>
    <rPh sb="41" eb="42">
      <t>ヨ</t>
    </rPh>
    <rPh sb="43" eb="44">
      <t>ト</t>
    </rPh>
    <rPh sb="45" eb="46">
      <t>ジ</t>
    </rPh>
    <rPh sb="50" eb="51">
      <t>ト</t>
    </rPh>
    <rPh sb="52" eb="53">
      <t>コ</t>
    </rPh>
    <phoneticPr fontId="21"/>
  </si>
  <si>
    <t>２．画像ファイルの配置の注意点</t>
    <rPh sb="2" eb="4">
      <t>ガゾウ</t>
    </rPh>
    <rPh sb="9" eb="11">
      <t>ハイチ</t>
    </rPh>
    <rPh sb="12" eb="15">
      <t>チュウイテン</t>
    </rPh>
    <phoneticPr fontId="21"/>
  </si>
  <si>
    <t>　登録に使用可能な画像ファイルの拡張子は「jpg」「jpeg」「png」の3種類のみです。</t>
    <rPh sb="1" eb="3">
      <t>トウロク</t>
    </rPh>
    <rPh sb="4" eb="8">
      <t>シヨウカノウ</t>
    </rPh>
    <rPh sb="9" eb="11">
      <t>ガゾウ</t>
    </rPh>
    <rPh sb="16" eb="19">
      <t>カクチョウシ</t>
    </rPh>
    <rPh sb="38" eb="40">
      <t>シュルイ</t>
    </rPh>
    <phoneticPr fontId="21"/>
  </si>
  <si>
    <r>
      <t>　必ず、１か所に</t>
    </r>
    <r>
      <rPr>
        <b/>
        <sz val="11"/>
        <color rgb="FFFF0000"/>
        <rFont val="ＭＳ Ｐゴシック"/>
        <family val="3"/>
        <charset val="128"/>
        <scheme val="minor"/>
      </rPr>
      <t>画像１枚のみ</t>
    </r>
    <r>
      <rPr>
        <sz val="11"/>
        <color theme="1"/>
        <rFont val="ＭＳ Ｐゴシック"/>
        <family val="3"/>
        <charset val="128"/>
        <scheme val="minor"/>
      </rPr>
      <t>を張り付けてください。エクセルの</t>
    </r>
    <r>
      <rPr>
        <b/>
        <sz val="11"/>
        <color rgb="FFFF0000"/>
        <rFont val="ＭＳ Ｐゴシック"/>
        <family val="3"/>
        <charset val="128"/>
        <scheme val="minor"/>
      </rPr>
      <t>図形などのオブジェクトは使用しない</t>
    </r>
    <r>
      <rPr>
        <sz val="11"/>
        <color theme="1"/>
        <rFont val="ＭＳ Ｐゴシック"/>
        <family val="3"/>
        <charset val="128"/>
        <scheme val="minor"/>
      </rPr>
      <t>でください。</t>
    </r>
    <rPh sb="1" eb="2">
      <t>カナラ</t>
    </rPh>
    <rPh sb="6" eb="7">
      <t>ショ</t>
    </rPh>
    <rPh sb="8" eb="10">
      <t>ガゾウ</t>
    </rPh>
    <rPh sb="11" eb="12">
      <t>マイ</t>
    </rPh>
    <rPh sb="15" eb="16">
      <t>ハ</t>
    </rPh>
    <rPh sb="17" eb="18">
      <t>ツ</t>
    </rPh>
    <rPh sb="30" eb="32">
      <t>ズケイ</t>
    </rPh>
    <rPh sb="42" eb="44">
      <t>シヨウ</t>
    </rPh>
    <phoneticPr fontId="21"/>
  </si>
  <si>
    <r>
      <t>　張り付けた画像はエクセルの</t>
    </r>
    <r>
      <rPr>
        <b/>
        <sz val="11"/>
        <color rgb="FFFF0000"/>
        <rFont val="ＭＳ Ｐゴシック"/>
        <family val="3"/>
        <charset val="128"/>
        <scheme val="minor"/>
      </rPr>
      <t>トリミング機能を使用しない</t>
    </r>
    <r>
      <rPr>
        <sz val="11"/>
        <color theme="1"/>
        <rFont val="ＭＳ Ｐゴシック"/>
        <family val="3"/>
        <charset val="128"/>
        <scheme val="minor"/>
      </rPr>
      <t>でください。あらかじめ切り抜いた画像を利用してください。</t>
    </r>
    <rPh sb="1" eb="2">
      <t>ハ</t>
    </rPh>
    <rPh sb="3" eb="4">
      <t>ツ</t>
    </rPh>
    <rPh sb="6" eb="8">
      <t>ガゾウ</t>
    </rPh>
    <rPh sb="19" eb="21">
      <t>キノウ</t>
    </rPh>
    <rPh sb="22" eb="24">
      <t>シヨウ</t>
    </rPh>
    <rPh sb="38" eb="39">
      <t>キ</t>
    </rPh>
    <rPh sb="40" eb="41">
      <t>ヌ</t>
    </rPh>
    <rPh sb="43" eb="45">
      <t>ガゾウ</t>
    </rPh>
    <rPh sb="46" eb="48">
      <t>リヨウ</t>
    </rPh>
    <phoneticPr fontId="21"/>
  </si>
  <si>
    <t>　※１　画像の左上を必ずセルの内部に含め、はみ出ないようにしてください。</t>
    <rPh sb="4" eb="6">
      <t>ガゾウ</t>
    </rPh>
    <rPh sb="7" eb="9">
      <t>ヒダリウエ</t>
    </rPh>
    <rPh sb="10" eb="11">
      <t>カナラ</t>
    </rPh>
    <rPh sb="15" eb="17">
      <t>ナイブ</t>
    </rPh>
    <rPh sb="18" eb="19">
      <t>フク</t>
    </rPh>
    <rPh sb="23" eb="24">
      <t>デ</t>
    </rPh>
    <phoneticPr fontId="21"/>
  </si>
  <si>
    <r>
      <t>　※２　図の書式設定で</t>
    </r>
    <r>
      <rPr>
        <b/>
        <sz val="11"/>
        <color rgb="FFFF0000"/>
        <rFont val="ＭＳ Ｐゴシック"/>
        <family val="3"/>
        <charset val="128"/>
        <scheme val="minor"/>
      </rPr>
      <t>「セルに合わせて移動やサイズを変更しない」のモードを使用しない</t>
    </r>
    <r>
      <rPr>
        <sz val="11"/>
        <color theme="1"/>
        <rFont val="ＭＳ Ｐゴシック"/>
        <family val="3"/>
        <charset val="128"/>
        <scheme val="minor"/>
      </rPr>
      <t>でください。</t>
    </r>
    <rPh sb="4" eb="5">
      <t>ズ</t>
    </rPh>
    <rPh sb="6" eb="10">
      <t>ショシキセッテイ</t>
    </rPh>
    <rPh sb="37" eb="39">
      <t>シヨウ</t>
    </rPh>
    <phoneticPr fontId="21"/>
  </si>
  <si>
    <t>　※３　「挿入」→「画像」→「セルの上に配置」してください。</t>
    <rPh sb="5" eb="7">
      <t>ソウニュウ</t>
    </rPh>
    <rPh sb="10" eb="12">
      <t>ガゾウ</t>
    </rPh>
    <rPh sb="18" eb="19">
      <t>ウエ</t>
    </rPh>
    <rPh sb="20" eb="22">
      <t>ハイチ</t>
    </rPh>
    <phoneticPr fontId="21"/>
  </si>
  <si>
    <t>３．シート名の連番について</t>
    <rPh sb="5" eb="6">
      <t>メイ</t>
    </rPh>
    <rPh sb="7" eb="9">
      <t>レンバン</t>
    </rPh>
    <phoneticPr fontId="21"/>
  </si>
  <si>
    <r>
      <t>１ページに記載しきれない場合は、１シート内にページを増やすのではなく</t>
    </r>
    <r>
      <rPr>
        <b/>
        <sz val="11"/>
        <color rgb="FFFF0000"/>
        <rFont val="ＭＳ Ｐゴシック"/>
        <family val="3"/>
        <charset val="128"/>
        <scheme val="minor"/>
      </rPr>
      <t>シート自体をコピー</t>
    </r>
    <r>
      <rPr>
        <sz val="11"/>
        <color theme="1"/>
        <rFont val="ＭＳ Ｐゴシック"/>
        <family val="3"/>
        <charset val="128"/>
        <scheme val="minor"/>
      </rPr>
      <t>しシート名の末尾を連番にしてください。</t>
    </r>
    <rPh sb="5" eb="7">
      <t>キサイ</t>
    </rPh>
    <rPh sb="12" eb="14">
      <t>バアイ</t>
    </rPh>
    <rPh sb="47" eb="48">
      <t>メイ</t>
    </rPh>
    <rPh sb="49" eb="51">
      <t>マツビ</t>
    </rPh>
    <rPh sb="52" eb="54">
      <t>レンバン</t>
    </rPh>
    <phoneticPr fontId="21"/>
  </si>
  <si>
    <t>対象様式</t>
    <rPh sb="0" eb="4">
      <t>タイショウヨウシキ</t>
    </rPh>
    <phoneticPr fontId="11"/>
  </si>
  <si>
    <t>　様式B</t>
    <phoneticPr fontId="11"/>
  </si>
  <si>
    <t>　様式D-1-1</t>
    <phoneticPr fontId="11"/>
  </si>
  <si>
    <t>　様式D-1-2</t>
    <phoneticPr fontId="11"/>
  </si>
  <si>
    <t>　様式D-2-1</t>
    <phoneticPr fontId="11"/>
  </si>
  <si>
    <t>　様式D-2-1´</t>
    <phoneticPr fontId="11"/>
  </si>
  <si>
    <t>　様式D-3_S00  　※スパン名を記載</t>
    <rPh sb="17" eb="18">
      <t>メイ</t>
    </rPh>
    <rPh sb="19" eb="21">
      <t>キサイ</t>
    </rPh>
    <phoneticPr fontId="11"/>
  </si>
  <si>
    <t>　様式G</t>
    <phoneticPr fontId="11"/>
  </si>
  <si>
    <t>末尾の連番の形式例</t>
    <rPh sb="0" eb="2">
      <t>マツビ</t>
    </rPh>
    <rPh sb="3" eb="5">
      <t>レンバン</t>
    </rPh>
    <rPh sb="6" eb="8">
      <t>ケイシキ</t>
    </rPh>
    <rPh sb="8" eb="9">
      <t>レイ</t>
    </rPh>
    <phoneticPr fontId="11"/>
  </si>
  <si>
    <t>　様式B(1)　様式B(2)　様式B(3)</t>
    <phoneticPr fontId="11"/>
  </si>
  <si>
    <t>　様式B_001　様式B_002　様式B_003</t>
    <phoneticPr fontId="11"/>
  </si>
  <si>
    <t>　様式B_P001　様式B_P002　様式B_P003</t>
    <phoneticPr fontId="11"/>
  </si>
  <si>
    <r>
      <rPr>
        <sz val="11"/>
        <color rgb="FFFF0000"/>
        <rFont val="ＭＳ Ｐゴシック"/>
        <family val="3"/>
        <charset val="128"/>
        <scheme val="minor"/>
      </rPr>
      <t>※</t>
    </r>
    <r>
      <rPr>
        <sz val="11"/>
        <color theme="1"/>
        <rFont val="ＭＳ Ｐゴシック"/>
        <family val="3"/>
        <charset val="128"/>
        <scheme val="minor"/>
      </rPr>
      <t>DB登録における留意点であり、道路トンネル定期点検要領（令和6年9月国土交通省 道路局 国道・技術課）</t>
    </r>
    <rPh sb="9" eb="12">
      <t>リュウイテン</t>
    </rPh>
    <rPh sb="16" eb="18">
      <t>ドウロ</t>
    </rPh>
    <rPh sb="22" eb="24">
      <t>テイキ</t>
    </rPh>
    <phoneticPr fontId="21"/>
  </si>
  <si>
    <t>　 https://www.mlit.go.jp/road/sisaku/yobohozen/yobohozen.html</t>
    <phoneticPr fontId="21"/>
  </si>
  <si>
    <t>　 で示される要領を制限するものではありません。</t>
    <rPh sb="7" eb="9">
      <t>ヨウリョウ</t>
    </rPh>
    <phoneticPr fontId="21"/>
  </si>
  <si>
    <t>■トンネル台帳  トンネル諸元、非常用施設諸元　【様式A-1】</t>
    <rPh sb="5" eb="7">
      <t>ダイチョウ</t>
    </rPh>
    <rPh sb="25" eb="27">
      <t>ヨウシキ</t>
    </rPh>
    <phoneticPr fontId="6"/>
  </si>
  <si>
    <t>施設ID</t>
    <rPh sb="0" eb="2">
      <t>シセツ</t>
    </rPh>
    <phoneticPr fontId="11"/>
  </si>
  <si>
    <t>フリガナ</t>
    <phoneticPr fontId="6"/>
  </si>
  <si>
    <t>○○トンネル</t>
    <phoneticPr fontId="11"/>
  </si>
  <si>
    <t>路線名</t>
    <phoneticPr fontId="10"/>
  </si>
  <si>
    <t>国道○○</t>
    <rPh sb="0" eb="4">
      <t>コクドウマルマル</t>
    </rPh>
    <phoneticPr fontId="11"/>
  </si>
  <si>
    <t>管理者名</t>
    <rPh sb="0" eb="4">
      <t>カンリシャメイ</t>
    </rPh>
    <phoneticPr fontId="10"/>
  </si>
  <si>
    <t>○○事務所</t>
    <rPh sb="2" eb="5">
      <t>ジムショ</t>
    </rPh>
    <phoneticPr fontId="11"/>
  </si>
  <si>
    <t>緊急輸送道路</t>
  </si>
  <si>
    <t>指定なし</t>
    <rPh sb="0" eb="2">
      <t>シテイ</t>
    </rPh>
    <phoneticPr fontId="11"/>
  </si>
  <si>
    <t>名　称</t>
    <rPh sb="0" eb="1">
      <t>メイ</t>
    </rPh>
    <rPh sb="2" eb="3">
      <t>ショウ</t>
    </rPh>
    <phoneticPr fontId="10"/>
  </si>
  <si>
    <t>代替路の有無</t>
  </si>
  <si>
    <t>有</t>
    <rPh sb="0" eb="1">
      <t>アリ</t>
    </rPh>
    <phoneticPr fontId="11"/>
  </si>
  <si>
    <t>所在地</t>
    <rPh sb="0" eb="3">
      <t>ショザイチ</t>
    </rPh>
    <phoneticPr fontId="10"/>
  </si>
  <si>
    <t>自</t>
    <rPh sb="0" eb="1">
      <t>ジ</t>
    </rPh>
    <phoneticPr fontId="10"/>
  </si>
  <si>
    <t>三重県○○市○○</t>
    <rPh sb="0" eb="3">
      <t>ミエケン</t>
    </rPh>
    <rPh sb="5" eb="6">
      <t>シ</t>
    </rPh>
    <phoneticPr fontId="11"/>
  </si>
  <si>
    <t>作成者</t>
    <rPh sb="0" eb="3">
      <t>サクセイシャ</t>
    </rPh>
    <phoneticPr fontId="10"/>
  </si>
  <si>
    <t>○○（株）
○○</t>
    <rPh sb="3" eb="4">
      <t>カブ</t>
    </rPh>
    <phoneticPr fontId="11"/>
  </si>
  <si>
    <t>作成年月日</t>
    <rPh sb="0" eb="2">
      <t>サクセイ</t>
    </rPh>
    <rPh sb="2" eb="5">
      <t>ネンガッピ</t>
    </rPh>
    <phoneticPr fontId="10"/>
  </si>
  <si>
    <t>2025年○月○日</t>
    <rPh sb="4" eb="5">
      <t>ネン</t>
    </rPh>
    <rPh sb="6" eb="7">
      <t>ガツ</t>
    </rPh>
    <rPh sb="8" eb="9">
      <t>ニチ</t>
    </rPh>
    <phoneticPr fontId="11"/>
  </si>
  <si>
    <t>トンネル延長</t>
    <phoneticPr fontId="10"/>
  </si>
  <si>
    <t>L=</t>
    <phoneticPr fontId="10"/>
  </si>
  <si>
    <t>○○</t>
    <phoneticPr fontId="11"/>
  </si>
  <si>
    <t>ｍ</t>
    <phoneticPr fontId="10"/>
  </si>
  <si>
    <t>至</t>
    <rPh sb="0" eb="1">
      <t>イタ</t>
    </rPh>
    <phoneticPr fontId="10"/>
  </si>
  <si>
    <t>ﾄﾝﾈﾙの分類</t>
    <rPh sb="5" eb="7">
      <t>ブンルイ</t>
    </rPh>
    <phoneticPr fontId="10"/>
  </si>
  <si>
    <t>陸上トンネル（掘進工法）</t>
    <rPh sb="0" eb="2">
      <t>リクジョウ</t>
    </rPh>
    <rPh sb="7" eb="9">
      <t>クッシン</t>
    </rPh>
    <rPh sb="9" eb="11">
      <t>コウホウ</t>
    </rPh>
    <phoneticPr fontId="11"/>
  </si>
  <si>
    <t>起点</t>
    <rPh sb="0" eb="2">
      <t>キテン</t>
    </rPh>
    <phoneticPr fontId="6"/>
  </si>
  <si>
    <t>緯度</t>
    <rPh sb="0" eb="2">
      <t>いど</t>
    </rPh>
    <phoneticPr fontId="6" type="Hiragana"/>
  </si>
  <si>
    <t>完成年月日</t>
    <rPh sb="0" eb="2">
      <t>カンセイ</t>
    </rPh>
    <rPh sb="2" eb="5">
      <t>ネンガッピ</t>
    </rPh>
    <phoneticPr fontId="10"/>
  </si>
  <si>
    <t>舗装</t>
    <rPh sb="0" eb="2">
      <t>ホソウ</t>
    </rPh>
    <phoneticPr fontId="6"/>
  </si>
  <si>
    <t>種　別</t>
    <rPh sb="0" eb="1">
      <t>タネ</t>
    </rPh>
    <rPh sb="2" eb="3">
      <t>ベツ</t>
    </rPh>
    <phoneticPr fontId="6"/>
  </si>
  <si>
    <t>コンクリート系</t>
    <rPh sb="6" eb="7">
      <t>ケイ</t>
    </rPh>
    <phoneticPr fontId="11"/>
  </si>
  <si>
    <t>トンネル非常用施設</t>
    <rPh sb="4" eb="7">
      <t>ヒジョウヨウ</t>
    </rPh>
    <rPh sb="7" eb="9">
      <t>シセツ</t>
    </rPh>
    <phoneticPr fontId="6"/>
  </si>
  <si>
    <t>施設の内訳</t>
    <rPh sb="0" eb="2">
      <t>シセツ</t>
    </rPh>
    <rPh sb="3" eb="5">
      <t>ウチワケ</t>
    </rPh>
    <phoneticPr fontId="6"/>
  </si>
  <si>
    <t>種別・方式</t>
    <rPh sb="0" eb="2">
      <t>シュベツ</t>
    </rPh>
    <rPh sb="3" eb="5">
      <t>ホウシキ</t>
    </rPh>
    <phoneticPr fontId="6"/>
  </si>
  <si>
    <t>型式</t>
    <rPh sb="0" eb="2">
      <t>ケイシキ</t>
    </rPh>
    <phoneticPr fontId="6"/>
  </si>
  <si>
    <t>個数</t>
    <rPh sb="0" eb="2">
      <t>コスウ</t>
    </rPh>
    <phoneticPr fontId="6"/>
  </si>
  <si>
    <t>更新年度</t>
    <rPh sb="0" eb="2">
      <t>こうしん</t>
    </rPh>
    <rPh sb="2" eb="4">
      <t>ねんど</t>
    </rPh>
    <phoneticPr fontId="6" type="Hiragana"/>
  </si>
  <si>
    <t>経度</t>
    <rPh sb="0" eb="2">
      <t>けいど</t>
    </rPh>
    <phoneticPr fontId="6" type="Hiragana"/>
  </si>
  <si>
    <t>供用年月日</t>
    <rPh sb="0" eb="2">
      <t>キョウヨウ</t>
    </rPh>
    <rPh sb="2" eb="5">
      <t>ネンガッピ</t>
    </rPh>
    <phoneticPr fontId="10"/>
  </si>
  <si>
    <t>厚　さ</t>
    <rPh sb="0" eb="1">
      <t>アツ</t>
    </rPh>
    <phoneticPr fontId="6"/>
  </si>
  <si>
    <t>0.5m</t>
    <phoneticPr fontId="11"/>
  </si>
  <si>
    <t>通報設備</t>
    <rPh sb="0" eb="2">
      <t>ツウホウ</t>
    </rPh>
    <rPh sb="2" eb="4">
      <t>セツビ</t>
    </rPh>
    <phoneticPr fontId="6"/>
  </si>
  <si>
    <t>通話型通報設備</t>
    <rPh sb="0" eb="2">
      <t>ツウワ</t>
    </rPh>
    <rPh sb="2" eb="3">
      <t>ガタ</t>
    </rPh>
    <rPh sb="3" eb="5">
      <t>ツウホウ</t>
    </rPh>
    <rPh sb="5" eb="7">
      <t>セツビ</t>
    </rPh>
    <phoneticPr fontId="6"/>
  </si>
  <si>
    <t>非常電話</t>
    <rPh sb="0" eb="4">
      <t>ヒジョウデンワ</t>
    </rPh>
    <phoneticPr fontId="11"/>
  </si>
  <si>
    <t>－</t>
    <phoneticPr fontId="11"/>
  </si>
  <si>
    <t>終点</t>
    <rPh sb="0" eb="2">
      <t>シュウテン</t>
    </rPh>
    <phoneticPr fontId="6"/>
  </si>
  <si>
    <t>トンネル区分</t>
    <rPh sb="4" eb="6">
      <t>クブン</t>
    </rPh>
    <phoneticPr fontId="6"/>
  </si>
  <si>
    <t>AA</t>
    <phoneticPr fontId="11"/>
  </si>
  <si>
    <t>面　積</t>
    <rPh sb="0" eb="1">
      <t>メン</t>
    </rPh>
    <rPh sb="2" eb="3">
      <t>セキ</t>
    </rPh>
    <phoneticPr fontId="6"/>
  </si>
  <si>
    <t>〇〇㎡</t>
    <phoneticPr fontId="11"/>
  </si>
  <si>
    <t>操作型通報設備</t>
    <rPh sb="0" eb="2">
      <t>ソウサ</t>
    </rPh>
    <rPh sb="2" eb="3">
      <t>ガタ</t>
    </rPh>
    <rPh sb="3" eb="5">
      <t>ツウホウ</t>
    </rPh>
    <rPh sb="5" eb="7">
      <t>セツビ</t>
    </rPh>
    <phoneticPr fontId="6"/>
  </si>
  <si>
    <t>押しボタン式通報装置</t>
    <rPh sb="0" eb="1">
      <t>オ</t>
    </rPh>
    <rPh sb="5" eb="6">
      <t>シキ</t>
    </rPh>
    <rPh sb="6" eb="10">
      <t>ツウホウソウチ</t>
    </rPh>
    <phoneticPr fontId="11"/>
  </si>
  <si>
    <t>L型</t>
    <rPh sb="1" eb="2">
      <t>ガタ</t>
    </rPh>
    <phoneticPr fontId="11"/>
  </si>
  <si>
    <t>内装種類</t>
    <rPh sb="0" eb="2">
      <t>ナイソウ</t>
    </rPh>
    <rPh sb="2" eb="4">
      <t>シュルイ</t>
    </rPh>
    <phoneticPr fontId="6"/>
  </si>
  <si>
    <t>覆工</t>
    <rPh sb="0" eb="2">
      <t>フッコウ</t>
    </rPh>
    <phoneticPr fontId="11"/>
  </si>
  <si>
    <t>更新年次</t>
    <rPh sb="0" eb="2">
      <t>コウシン</t>
    </rPh>
    <rPh sb="2" eb="4">
      <t>ネンジ</t>
    </rPh>
    <phoneticPr fontId="6"/>
  </si>
  <si>
    <t>自動通報設備</t>
    <rPh sb="0" eb="2">
      <t>ジドウ</t>
    </rPh>
    <rPh sb="2" eb="4">
      <t>ツウホウ</t>
    </rPh>
    <rPh sb="4" eb="6">
      <t>セツビ</t>
    </rPh>
    <phoneticPr fontId="6"/>
  </si>
  <si>
    <t>火災検知器</t>
    <rPh sb="0" eb="5">
      <t>カサイケンチキ</t>
    </rPh>
    <phoneticPr fontId="11"/>
  </si>
  <si>
    <t>一般有料区分</t>
    <rPh sb="0" eb="2">
      <t>イッパン</t>
    </rPh>
    <rPh sb="2" eb="4">
      <t>ユウリョウ</t>
    </rPh>
    <rPh sb="4" eb="6">
      <t>クブン</t>
    </rPh>
    <phoneticPr fontId="6"/>
  </si>
  <si>
    <t>無料</t>
    <rPh sb="0" eb="2">
      <t>ムリョウ</t>
    </rPh>
    <phoneticPr fontId="11"/>
  </si>
  <si>
    <t>天井板種類</t>
    <rPh sb="0" eb="2">
      <t>テンジョウ</t>
    </rPh>
    <rPh sb="2" eb="3">
      <t>バン</t>
    </rPh>
    <rPh sb="3" eb="5">
      <t>シュルイ</t>
    </rPh>
    <phoneticPr fontId="6"/>
  </si>
  <si>
    <t>排水</t>
    <rPh sb="0" eb="2">
      <t>ハイスイ</t>
    </rPh>
    <phoneticPr fontId="6"/>
  </si>
  <si>
    <t>警報設備</t>
    <rPh sb="0" eb="2">
      <t>ケイホウ</t>
    </rPh>
    <rPh sb="2" eb="4">
      <t>セツビ</t>
    </rPh>
    <phoneticPr fontId="6"/>
  </si>
  <si>
    <t>非常警報設備</t>
    <rPh sb="0" eb="2">
      <t>ヒジョウ</t>
    </rPh>
    <rPh sb="2" eb="4">
      <t>ケイホウ</t>
    </rPh>
    <rPh sb="4" eb="6">
      <t>セツビ</t>
    </rPh>
    <phoneticPr fontId="6"/>
  </si>
  <si>
    <t>非常警報装置</t>
    <rPh sb="0" eb="6">
      <t>ヒジョウケイホウソウチ</t>
    </rPh>
    <phoneticPr fontId="11"/>
  </si>
  <si>
    <t>LED式</t>
    <rPh sb="3" eb="4">
      <t>シキ</t>
    </rPh>
    <phoneticPr fontId="11"/>
  </si>
  <si>
    <t>土かぶり</t>
    <rPh sb="0" eb="1">
      <t>ツチ</t>
    </rPh>
    <phoneticPr fontId="6"/>
  </si>
  <si>
    <t>m</t>
  </si>
  <si>
    <t>坑門</t>
    <rPh sb="0" eb="2">
      <t>コウモン</t>
    </rPh>
    <phoneticPr fontId="6"/>
  </si>
  <si>
    <t>形式</t>
    <rPh sb="0" eb="2">
      <t>ケイシキ</t>
    </rPh>
    <phoneticPr fontId="6"/>
  </si>
  <si>
    <t>面壁型</t>
    <rPh sb="0" eb="2">
      <t>メンペキ</t>
    </rPh>
    <rPh sb="2" eb="3">
      <t>ガタ</t>
    </rPh>
    <phoneticPr fontId="11"/>
  </si>
  <si>
    <t>消火設備</t>
    <rPh sb="0" eb="2">
      <t>ショウカ</t>
    </rPh>
    <rPh sb="2" eb="4">
      <t>セツビ</t>
    </rPh>
    <phoneticPr fontId="6"/>
  </si>
  <si>
    <t>消 火 器</t>
    <rPh sb="0" eb="1">
      <t>ケ</t>
    </rPh>
    <rPh sb="2" eb="3">
      <t>ヒ</t>
    </rPh>
    <rPh sb="4" eb="5">
      <t>ウツワ</t>
    </rPh>
    <phoneticPr fontId="6"/>
  </si>
  <si>
    <t>消火器</t>
    <rPh sb="0" eb="3">
      <t>ショウカキ</t>
    </rPh>
    <phoneticPr fontId="11"/>
  </si>
  <si>
    <t>2本入り</t>
    <rPh sb="1" eb="3">
      <t>ホンイ</t>
    </rPh>
    <phoneticPr fontId="11"/>
  </si>
  <si>
    <t>内空断面積</t>
    <rPh sb="0" eb="1">
      <t>ナイ</t>
    </rPh>
    <rPh sb="1" eb="2">
      <t>クウ</t>
    </rPh>
    <rPh sb="2" eb="5">
      <t>ダンメンセキ</t>
    </rPh>
    <phoneticPr fontId="6"/>
  </si>
  <si>
    <t>m2</t>
  </si>
  <si>
    <t>延長</t>
    <rPh sb="0" eb="2">
      <t>エンチョウ</t>
    </rPh>
    <phoneticPr fontId="6"/>
  </si>
  <si>
    <t>m</t>
    <phoneticPr fontId="6" type="Hiragana"/>
  </si>
  <si>
    <t>施設</t>
    <rPh sb="0" eb="2">
      <t>シセツ</t>
    </rPh>
    <phoneticPr fontId="6"/>
  </si>
  <si>
    <t>消火栓設備</t>
    <rPh sb="0" eb="1">
      <t>ケ</t>
    </rPh>
    <rPh sb="1" eb="2">
      <t>ヒ</t>
    </rPh>
    <rPh sb="2" eb="3">
      <t>セン</t>
    </rPh>
    <rPh sb="3" eb="5">
      <t>セツビ</t>
    </rPh>
    <phoneticPr fontId="6"/>
  </si>
  <si>
    <t>消火栓</t>
    <rPh sb="0" eb="3">
      <t>ショウカセン</t>
    </rPh>
    <phoneticPr fontId="11"/>
  </si>
  <si>
    <t>250×150UCWM</t>
    <phoneticPr fontId="11"/>
  </si>
  <si>
    <t>交 通 量</t>
    <rPh sb="0" eb="1">
      <t>コウ</t>
    </rPh>
    <rPh sb="2" eb="3">
      <t>ツウ</t>
    </rPh>
    <rPh sb="4" eb="5">
      <t>リョウ</t>
    </rPh>
    <phoneticPr fontId="6"/>
  </si>
  <si>
    <t>台/日</t>
  </si>
  <si>
    <t>道路附属物等</t>
    <rPh sb="0" eb="2">
      <t>ドウロ</t>
    </rPh>
    <rPh sb="2" eb="4">
      <t>フゾク</t>
    </rPh>
    <rPh sb="4" eb="5">
      <t>ブツ</t>
    </rPh>
    <rPh sb="5" eb="6">
      <t>トウ</t>
    </rPh>
    <phoneticPr fontId="6"/>
  </si>
  <si>
    <t>照明</t>
    <rPh sb="0" eb="2">
      <t>ショウメイ</t>
    </rPh>
    <phoneticPr fontId="6"/>
  </si>
  <si>
    <t>避難誘導設備</t>
    <rPh sb="0" eb="2">
      <t>ヒナン</t>
    </rPh>
    <rPh sb="2" eb="4">
      <t>ユウドウ</t>
    </rPh>
    <rPh sb="4" eb="5">
      <t>セツ</t>
    </rPh>
    <rPh sb="5" eb="6">
      <t>ビ</t>
    </rPh>
    <phoneticPr fontId="6"/>
  </si>
  <si>
    <t>誘導表示設備</t>
    <rPh sb="0" eb="2">
      <t>ユウドウ</t>
    </rPh>
    <rPh sb="2" eb="4">
      <t>ヒョウジ</t>
    </rPh>
    <rPh sb="4" eb="6">
      <t>セツビ</t>
    </rPh>
    <phoneticPr fontId="6"/>
  </si>
  <si>
    <t>誘導表示板</t>
    <rPh sb="0" eb="5">
      <t>ユウドウヒョウジバン</t>
    </rPh>
    <phoneticPr fontId="11"/>
  </si>
  <si>
    <t>反射式</t>
    <phoneticPr fontId="11"/>
  </si>
  <si>
    <t>道 路 幅</t>
    <rPh sb="0" eb="1">
      <t>ミチ</t>
    </rPh>
    <rPh sb="2" eb="3">
      <t>ミチ</t>
    </rPh>
    <rPh sb="4" eb="5">
      <t>ハバ</t>
    </rPh>
    <phoneticPr fontId="6"/>
  </si>
  <si>
    <t>換気</t>
    <rPh sb="0" eb="2">
      <t>カンキ</t>
    </rPh>
    <phoneticPr fontId="6"/>
  </si>
  <si>
    <t>避難情報提供設備</t>
    <rPh sb="0" eb="4">
      <t>ヒナンジョウホウ</t>
    </rPh>
    <rPh sb="4" eb="6">
      <t>テイキョウ</t>
    </rPh>
    <rPh sb="6" eb="8">
      <t>セツビ</t>
    </rPh>
    <phoneticPr fontId="6"/>
  </si>
  <si>
    <t>ラジオ再放送設備</t>
    <rPh sb="3" eb="6">
      <t>サイホウソウ</t>
    </rPh>
    <rPh sb="6" eb="8">
      <t>セツビ</t>
    </rPh>
    <phoneticPr fontId="11"/>
  </si>
  <si>
    <t>AM・FM</t>
    <phoneticPr fontId="11"/>
  </si>
  <si>
    <t>幅　員</t>
    <rPh sb="0" eb="1">
      <t>ハバ</t>
    </rPh>
    <rPh sb="2" eb="3">
      <t>イン</t>
    </rPh>
    <phoneticPr fontId="6"/>
  </si>
  <si>
    <t>車 道 幅</t>
    <rPh sb="0" eb="1">
      <t>クルマ</t>
    </rPh>
    <rPh sb="2" eb="3">
      <t>ミチ</t>
    </rPh>
    <rPh sb="4" eb="5">
      <t>ハバ</t>
    </rPh>
    <phoneticPr fontId="6"/>
  </si>
  <si>
    <t>竣工巻厚</t>
    <rPh sb="0" eb="2">
      <t>シュンコウ</t>
    </rPh>
    <rPh sb="2" eb="3">
      <t>マ</t>
    </rPh>
    <rPh sb="3" eb="4">
      <t>アツ</t>
    </rPh>
    <phoneticPr fontId="6"/>
  </si>
  <si>
    <t>アーチ</t>
    <phoneticPr fontId="6"/>
  </si>
  <si>
    <t>cm</t>
    <phoneticPr fontId="6" type="Hiragana"/>
  </si>
  <si>
    <t>標識</t>
    <rPh sb="0" eb="2">
      <t>ヒョウシキ</t>
    </rPh>
    <phoneticPr fontId="6"/>
  </si>
  <si>
    <t>拡声放送設備</t>
    <rPh sb="0" eb="6">
      <t>カクセイホウソウセツビ</t>
    </rPh>
    <phoneticPr fontId="11"/>
  </si>
  <si>
    <t>SP</t>
    <phoneticPr fontId="11"/>
  </si>
  <si>
    <t>側　壁</t>
    <rPh sb="0" eb="1">
      <t>ガワ</t>
    </rPh>
    <rPh sb="2" eb="3">
      <t>カベ</t>
    </rPh>
    <phoneticPr fontId="6"/>
  </si>
  <si>
    <t>警報表示板</t>
    <rPh sb="0" eb="2">
      <t>ケイホウ</t>
    </rPh>
    <rPh sb="2" eb="5">
      <t>ヒョウジバン</t>
    </rPh>
    <phoneticPr fontId="6"/>
  </si>
  <si>
    <t>避難通路</t>
    <rPh sb="0" eb="2">
      <t>ヒナン</t>
    </rPh>
    <rPh sb="2" eb="4">
      <t>ツウロ</t>
    </rPh>
    <phoneticPr fontId="6"/>
  </si>
  <si>
    <t>避難坑・避難連絡坑</t>
    <rPh sb="0" eb="3">
      <t>ヒナンコウ</t>
    </rPh>
    <rPh sb="4" eb="9">
      <t>ヒナンレンラクコウ</t>
    </rPh>
    <phoneticPr fontId="11"/>
  </si>
  <si>
    <t>歩道等幅</t>
    <rPh sb="0" eb="1">
      <t>ホ</t>
    </rPh>
    <rPh sb="1" eb="2">
      <t>ミチ</t>
    </rPh>
    <rPh sb="2" eb="3">
      <t>トウ</t>
    </rPh>
    <rPh sb="3" eb="4">
      <t>ハバ</t>
    </rPh>
    <phoneticPr fontId="6"/>
  </si>
  <si>
    <t>吸音板</t>
    <rPh sb="0" eb="3">
      <t>キュウオンバン</t>
    </rPh>
    <phoneticPr fontId="6"/>
  </si>
  <si>
    <t>排煙設備</t>
    <rPh sb="0" eb="2">
      <t>ハイエン</t>
    </rPh>
    <rPh sb="2" eb="4">
      <t>セツビ</t>
    </rPh>
    <phoneticPr fontId="11"/>
  </si>
  <si>
    <t>ジェットファン</t>
    <phoneticPr fontId="11"/>
  </si>
  <si>
    <t>JF-1250X</t>
    <phoneticPr fontId="11"/>
  </si>
  <si>
    <t>高さ</t>
    <rPh sb="0" eb="1">
      <t>タカ</t>
    </rPh>
    <phoneticPr fontId="6"/>
  </si>
  <si>
    <t>建築限界高</t>
    <rPh sb="0" eb="2">
      <t>ケンチク</t>
    </rPh>
    <rPh sb="2" eb="4">
      <t>ゲンカイ</t>
    </rPh>
    <rPh sb="4" eb="5">
      <t>タカ</t>
    </rPh>
    <phoneticPr fontId="6"/>
  </si>
  <si>
    <t>インバート</t>
    <phoneticPr fontId="6"/>
  </si>
  <si>
    <t>その他の設備</t>
    <rPh sb="2" eb="3">
      <t>タ</t>
    </rPh>
    <rPh sb="4" eb="5">
      <t>セツ</t>
    </rPh>
    <rPh sb="5" eb="6">
      <t>ビ</t>
    </rPh>
    <phoneticPr fontId="6"/>
  </si>
  <si>
    <t>給水栓設備</t>
    <rPh sb="0" eb="1">
      <t>キュウ</t>
    </rPh>
    <rPh sb="1" eb="2">
      <t>ミズ</t>
    </rPh>
    <rPh sb="2" eb="3">
      <t>セン</t>
    </rPh>
    <rPh sb="3" eb="5">
      <t>セツビ</t>
    </rPh>
    <phoneticPr fontId="6"/>
  </si>
  <si>
    <t>給水栓</t>
    <rPh sb="0" eb="3">
      <t>キュウスイセン</t>
    </rPh>
    <phoneticPr fontId="11"/>
  </si>
  <si>
    <t>中央高</t>
    <rPh sb="0" eb="1">
      <t>ナカ</t>
    </rPh>
    <rPh sb="1" eb="2">
      <t>ヒサシ</t>
    </rPh>
    <rPh sb="2" eb="3">
      <t>ダカ</t>
    </rPh>
    <phoneticPr fontId="6"/>
  </si>
  <si>
    <t>半径</t>
    <rPh sb="0" eb="2">
      <t>ハンケイ</t>
    </rPh>
    <phoneticPr fontId="6"/>
  </si>
  <si>
    <t>無線通信補助設備</t>
    <rPh sb="0" eb="2">
      <t>ムセン</t>
    </rPh>
    <rPh sb="2" eb="4">
      <t>ツウシン</t>
    </rPh>
    <rPh sb="4" eb="6">
      <t>ホジョ</t>
    </rPh>
    <rPh sb="6" eb="8">
      <t>セツビ</t>
    </rPh>
    <phoneticPr fontId="6"/>
  </si>
  <si>
    <t>無線通信補助設備</t>
    <rPh sb="0" eb="8">
      <t>ムセンツウシンホジョセツビ</t>
    </rPh>
    <phoneticPr fontId="11"/>
  </si>
  <si>
    <t>K－C0SM0S</t>
    <phoneticPr fontId="11"/>
  </si>
  <si>
    <t>有効高</t>
    <rPh sb="0" eb="1">
      <t>ユウ</t>
    </rPh>
    <rPh sb="1" eb="2">
      <t>コウ</t>
    </rPh>
    <rPh sb="2" eb="3">
      <t>タカ</t>
    </rPh>
    <phoneticPr fontId="6"/>
  </si>
  <si>
    <t>水噴霧設備</t>
    <rPh sb="0" eb="1">
      <t>ミズ</t>
    </rPh>
    <rPh sb="1" eb="3">
      <t>フンム</t>
    </rPh>
    <rPh sb="3" eb="5">
      <t>セツビ</t>
    </rPh>
    <phoneticPr fontId="6"/>
  </si>
  <si>
    <t>水噴霧設備</t>
    <rPh sb="0" eb="3">
      <t>ミズフンム</t>
    </rPh>
    <rPh sb="3" eb="5">
      <t>セツビ</t>
    </rPh>
    <phoneticPr fontId="11"/>
  </si>
  <si>
    <t>縦断勾配</t>
    <rPh sb="0" eb="2">
      <t>ジュウダン</t>
    </rPh>
    <rPh sb="2" eb="4">
      <t>コウバイ</t>
    </rPh>
    <phoneticPr fontId="6"/>
  </si>
  <si>
    <t>上り0.4％</t>
    <rPh sb="0" eb="1">
      <t>ノボ</t>
    </rPh>
    <phoneticPr fontId="11"/>
  </si>
  <si>
    <t>監視設備</t>
    <rPh sb="0" eb="2">
      <t>カンシ</t>
    </rPh>
    <rPh sb="2" eb="4">
      <t>セツビ</t>
    </rPh>
    <phoneticPr fontId="6"/>
  </si>
  <si>
    <t>監視装置（CCTV）</t>
    <rPh sb="0" eb="4">
      <t>カンシソウチ</t>
    </rPh>
    <phoneticPr fontId="11"/>
  </si>
  <si>
    <t>CIT-A609G</t>
    <phoneticPr fontId="11"/>
  </si>
  <si>
    <t>線　形</t>
    <rPh sb="0" eb="1">
      <t>セン</t>
    </rPh>
    <rPh sb="2" eb="3">
      <t>カタチ</t>
    </rPh>
    <phoneticPr fontId="6"/>
  </si>
  <si>
    <t>直線区間長</t>
    <rPh sb="0" eb="2">
      <t>チョクセン</t>
    </rPh>
    <rPh sb="2" eb="4">
      <t>クカン</t>
    </rPh>
    <rPh sb="4" eb="5">
      <t>チョウ</t>
    </rPh>
    <phoneticPr fontId="6"/>
  </si>
  <si>
    <t>占用物件</t>
    <rPh sb="0" eb="2">
      <t>センヨウ</t>
    </rPh>
    <rPh sb="2" eb="4">
      <t>ブッケン</t>
    </rPh>
    <phoneticPr fontId="6"/>
  </si>
  <si>
    <t>種　類</t>
    <rPh sb="0" eb="1">
      <t>タネ</t>
    </rPh>
    <rPh sb="2" eb="3">
      <t>タグイ</t>
    </rPh>
    <phoneticPr fontId="6"/>
  </si>
  <si>
    <t>寸　法</t>
    <rPh sb="0" eb="1">
      <t>スン</t>
    </rPh>
    <rPh sb="2" eb="3">
      <t>ホウ</t>
    </rPh>
    <phoneticPr fontId="6"/>
  </si>
  <si>
    <t>管理者名</t>
    <rPh sb="0" eb="2">
      <t>カンリ</t>
    </rPh>
    <rPh sb="2" eb="3">
      <t>シャ</t>
    </rPh>
    <rPh sb="3" eb="4">
      <t>メイ</t>
    </rPh>
    <phoneticPr fontId="6"/>
  </si>
  <si>
    <t>非常用施設
関連設備</t>
    <rPh sb="0" eb="3">
      <t>ヒジョウヨウ</t>
    </rPh>
    <rPh sb="3" eb="5">
      <t>シセツ</t>
    </rPh>
    <rPh sb="6" eb="8">
      <t>カンレン</t>
    </rPh>
    <rPh sb="8" eb="10">
      <t>セツビ</t>
    </rPh>
    <phoneticPr fontId="10"/>
  </si>
  <si>
    <t>予備発電設備</t>
    <rPh sb="0" eb="2">
      <t>ヨビ</t>
    </rPh>
    <rPh sb="2" eb="4">
      <t>ハツデン</t>
    </rPh>
    <rPh sb="4" eb="6">
      <t>セツビ</t>
    </rPh>
    <phoneticPr fontId="11"/>
  </si>
  <si>
    <t>ディーゼル発電機</t>
    <rPh sb="5" eb="8">
      <t>ハツデンキ</t>
    </rPh>
    <phoneticPr fontId="11"/>
  </si>
  <si>
    <t>曲線区間</t>
    <rPh sb="0" eb="2">
      <t>キョクセン</t>
    </rPh>
    <rPh sb="2" eb="4">
      <t>クカン</t>
    </rPh>
    <phoneticPr fontId="6"/>
  </si>
  <si>
    <t>区間長</t>
    <rPh sb="0" eb="3">
      <t>クカンチョウ</t>
    </rPh>
    <phoneticPr fontId="6"/>
  </si>
  <si>
    <t>起点側ｸﾛｿｲﾄﾞ</t>
    <rPh sb="0" eb="2">
      <t>キテン</t>
    </rPh>
    <rPh sb="2" eb="3">
      <t>ガワ</t>
    </rPh>
    <phoneticPr fontId="6"/>
  </si>
  <si>
    <t>曲線半径</t>
    <rPh sb="0" eb="2">
      <t>キョクセン</t>
    </rPh>
    <rPh sb="2" eb="4">
      <t>ハンケイ</t>
    </rPh>
    <phoneticPr fontId="6"/>
  </si>
  <si>
    <t>終点側ｸﾛｿｲﾄﾞ</t>
    <rPh sb="0" eb="2">
      <t>シュウテン</t>
    </rPh>
    <rPh sb="2" eb="3">
      <t>ガワ</t>
    </rPh>
    <phoneticPr fontId="6"/>
  </si>
  <si>
    <t>その他</t>
    <rPh sb="2" eb="3">
      <t>タ</t>
    </rPh>
    <phoneticPr fontId="10"/>
  </si>
  <si>
    <t>非常駐車帯</t>
    <rPh sb="0" eb="2">
      <t>ヒジョウ</t>
    </rPh>
    <rPh sb="2" eb="4">
      <t>チュウシャ</t>
    </rPh>
    <rPh sb="4" eb="5">
      <t>タイ</t>
    </rPh>
    <phoneticPr fontId="6"/>
  </si>
  <si>
    <t>トンネル工法</t>
    <rPh sb="4" eb="6">
      <t>コウホウ</t>
    </rPh>
    <phoneticPr fontId="6"/>
  </si>
  <si>
    <t>方向転換所</t>
    <rPh sb="0" eb="2">
      <t>ホウコウ</t>
    </rPh>
    <rPh sb="2" eb="4">
      <t>テンカン</t>
    </rPh>
    <rPh sb="4" eb="5">
      <t>ショ</t>
    </rPh>
    <phoneticPr fontId="6"/>
  </si>
  <si>
    <t>※緯度・経度については、秒の小数第二位の単位まで記入すること。</t>
    <rPh sb="1" eb="3">
      <t>イド</t>
    </rPh>
    <rPh sb="4" eb="6">
      <t>ケイド</t>
    </rPh>
    <rPh sb="12" eb="13">
      <t>ビョウ</t>
    </rPh>
    <rPh sb="14" eb="16">
      <t>ショウスウ</t>
    </rPh>
    <rPh sb="16" eb="18">
      <t>ダイニ</t>
    </rPh>
    <rPh sb="18" eb="19">
      <t>イ</t>
    </rPh>
    <rPh sb="20" eb="22">
      <t>タンイ</t>
    </rPh>
    <rPh sb="24" eb="26">
      <t>キニュウ</t>
    </rPh>
    <phoneticPr fontId="6"/>
  </si>
  <si>
    <t>■トンネル台帳 　トンネル情報一覧表　【様式A-2】</t>
    <rPh sb="5" eb="7">
      <t>ダイチョウ</t>
    </rPh>
    <rPh sb="13" eb="15">
      <t>ジョウホウ</t>
    </rPh>
    <rPh sb="15" eb="17">
      <t>イチラン</t>
    </rPh>
    <rPh sb="17" eb="18">
      <t>ヒョウ</t>
    </rPh>
    <rPh sb="20" eb="22">
      <t>ヨウシキ</t>
    </rPh>
    <phoneticPr fontId="6"/>
  </si>
  <si>
    <t>○○（株）
○○</t>
    <rPh sb="2" eb="5">
      <t>カブ</t>
    </rPh>
    <phoneticPr fontId="11"/>
  </si>
  <si>
    <t>名  称</t>
    <rPh sb="0" eb="4">
      <t>メイショウ</t>
    </rPh>
    <phoneticPr fontId="6"/>
  </si>
  <si>
    <t>管理者名</t>
    <rPh sb="0" eb="4">
      <t>カンリシャメイ</t>
    </rPh>
    <phoneticPr fontId="6"/>
  </si>
  <si>
    <t>覆工
ｽﾊﾟﾝ
番号</t>
    <rPh sb="0" eb="2">
      <t>フッコウ</t>
    </rPh>
    <rPh sb="8" eb="10">
      <t>バンゴウ</t>
    </rPh>
    <phoneticPr fontId="6"/>
  </si>
  <si>
    <t>ｽﾊﾟﾝ長</t>
    <rPh sb="4" eb="5">
      <t>チョウ</t>
    </rPh>
    <phoneticPr fontId="6"/>
  </si>
  <si>
    <t>追加距離</t>
    <rPh sb="0" eb="1">
      <t>ツイカ</t>
    </rPh>
    <rPh sb="1" eb="3">
      <t>キョリ</t>
    </rPh>
    <phoneticPr fontId="6"/>
  </si>
  <si>
    <t>トンネル本体工</t>
    <rPh sb="4" eb="7">
      <t>ホンタイコウ</t>
    </rPh>
    <phoneticPr fontId="6"/>
  </si>
  <si>
    <t>照明施設</t>
    <rPh sb="0" eb="2">
      <t>ショウメイ</t>
    </rPh>
    <rPh sb="2" eb="4">
      <t>シセツ</t>
    </rPh>
    <phoneticPr fontId="6"/>
  </si>
  <si>
    <t>非常用施設</t>
    <rPh sb="0" eb="3">
      <t>ヒジョウヨウ</t>
    </rPh>
    <rPh sb="3" eb="5">
      <t>シセツ</t>
    </rPh>
    <phoneticPr fontId="6"/>
  </si>
  <si>
    <t>換気施設</t>
    <rPh sb="0" eb="2">
      <t>カンキ</t>
    </rPh>
    <rPh sb="2" eb="4">
      <t>シセツ</t>
    </rPh>
    <phoneticPr fontId="6"/>
  </si>
  <si>
    <t>その他附属物等</t>
    <rPh sb="2" eb="3">
      <t>タ</t>
    </rPh>
    <rPh sb="3" eb="6">
      <t>フゾクブツ</t>
    </rPh>
    <rPh sb="6" eb="7">
      <t>トウ</t>
    </rPh>
    <phoneticPr fontId="10"/>
  </si>
  <si>
    <t>通報設備</t>
  </si>
  <si>
    <t>警報設備</t>
  </si>
  <si>
    <t>消火設備</t>
  </si>
  <si>
    <t>避難誘導設備</t>
  </si>
  <si>
    <t>その他の設備</t>
  </si>
  <si>
    <t>特記事項</t>
    <rPh sb="0" eb="2">
      <t>トッキ</t>
    </rPh>
    <rPh sb="2" eb="4">
      <t>ジコウ</t>
    </rPh>
    <phoneticPr fontId="10"/>
  </si>
  <si>
    <t>起点側</t>
    <rPh sb="0" eb="2">
      <t>キテン</t>
    </rPh>
    <rPh sb="2" eb="3">
      <t>ガワ</t>
    </rPh>
    <phoneticPr fontId="6"/>
  </si>
  <si>
    <t>終点側</t>
    <rPh sb="0" eb="2">
      <t>シュウテン</t>
    </rPh>
    <rPh sb="2" eb="3">
      <t>ガワ</t>
    </rPh>
    <phoneticPr fontId="6"/>
  </si>
  <si>
    <t>特記事項</t>
    <rPh sb="0" eb="2">
      <t>トッキ</t>
    </rPh>
    <rPh sb="2" eb="4">
      <t>ジコウ</t>
    </rPh>
    <phoneticPr fontId="6"/>
  </si>
  <si>
    <t>内装板</t>
    <rPh sb="0" eb="3">
      <t>ナイソウバン</t>
    </rPh>
    <phoneticPr fontId="10"/>
  </si>
  <si>
    <t>天井板</t>
    <rPh sb="0" eb="2">
      <t>テンジョウ</t>
    </rPh>
    <rPh sb="2" eb="3">
      <t>イタ</t>
    </rPh>
    <phoneticPr fontId="10"/>
  </si>
  <si>
    <t>基本照明</t>
    <rPh sb="0" eb="2">
      <t>キホン</t>
    </rPh>
    <rPh sb="2" eb="4">
      <t>ショウメイ</t>
    </rPh>
    <phoneticPr fontId="10"/>
  </si>
  <si>
    <t>入口出口照明</t>
    <rPh sb="0" eb="1">
      <t>イ</t>
    </rPh>
    <rPh sb="1" eb="2">
      <t>グチ</t>
    </rPh>
    <rPh sb="2" eb="3">
      <t>デ</t>
    </rPh>
    <rPh sb="3" eb="4">
      <t>グチ</t>
    </rPh>
    <rPh sb="4" eb="6">
      <t>ショウメイ</t>
    </rPh>
    <phoneticPr fontId="10"/>
  </si>
  <si>
    <t>通話型通報設備</t>
  </si>
  <si>
    <t>操作型通報設備</t>
  </si>
  <si>
    <t>自動通報設備</t>
  </si>
  <si>
    <t>非常警報設備</t>
  </si>
  <si>
    <t>消 火 器</t>
  </si>
  <si>
    <t>消火栓設備</t>
  </si>
  <si>
    <t>誘導表示設備</t>
  </si>
  <si>
    <t>避難情報提供設備</t>
  </si>
  <si>
    <t>避難通路</t>
  </si>
  <si>
    <t>排煙設備</t>
  </si>
  <si>
    <t>給水栓設備</t>
  </si>
  <si>
    <t>無線通信補助設備</t>
  </si>
  <si>
    <t>水噴霧設備</t>
  </si>
  <si>
    <t>監視設備</t>
  </si>
  <si>
    <t>JF</t>
    <phoneticPr fontId="10"/>
  </si>
  <si>
    <t>VI計</t>
    <rPh sb="2" eb="3">
      <t>ケイ</t>
    </rPh>
    <phoneticPr fontId="10"/>
  </si>
  <si>
    <t>CO計</t>
    <rPh sb="2" eb="3">
      <t>ケイ</t>
    </rPh>
    <phoneticPr fontId="10"/>
  </si>
  <si>
    <t>風向
風速計</t>
    <rPh sb="0" eb="2">
      <t>フウコウ</t>
    </rPh>
    <rPh sb="3" eb="5">
      <t>フウソク</t>
    </rPh>
    <rPh sb="5" eb="6">
      <t>ケイ</t>
    </rPh>
    <phoneticPr fontId="10"/>
  </si>
  <si>
    <t>(m)</t>
    <phoneticPr fontId="6"/>
  </si>
  <si>
    <t>PS</t>
    <phoneticPr fontId="11"/>
  </si>
  <si>
    <t>坑門（面壁型）</t>
  </si>
  <si>
    <t>○</t>
  </si>
  <si>
    <t>S1</t>
    <phoneticPr fontId="11"/>
  </si>
  <si>
    <t>S2</t>
  </si>
  <si>
    <t>S3</t>
  </si>
  <si>
    <t>①</t>
    <phoneticPr fontId="11"/>
  </si>
  <si>
    <t>S4</t>
  </si>
  <si>
    <t>S5</t>
  </si>
  <si>
    <t>S6</t>
  </si>
  <si>
    <t>S7</t>
  </si>
  <si>
    <t>S8</t>
  </si>
  <si>
    <t>S9</t>
  </si>
  <si>
    <t>S10</t>
  </si>
  <si>
    <t>S11</t>
  </si>
  <si>
    <t>S12</t>
  </si>
  <si>
    <t>S13</t>
  </si>
  <si>
    <t>S14</t>
  </si>
  <si>
    <t>S15</t>
  </si>
  <si>
    <t>非常駐車帯（L）</t>
  </si>
  <si>
    <t>②</t>
    <phoneticPr fontId="11"/>
  </si>
  <si>
    <t>S16</t>
  </si>
  <si>
    <t>S17</t>
  </si>
  <si>
    <t>S18</t>
  </si>
  <si>
    <t>S19</t>
  </si>
  <si>
    <t>S20</t>
  </si>
  <si>
    <t>S21</t>
  </si>
  <si>
    <t>S22</t>
  </si>
  <si>
    <t>S23</t>
  </si>
  <si>
    <t>S24</t>
  </si>
  <si>
    <t>S25</t>
  </si>
  <si>
    <t>吹付け区間</t>
  </si>
  <si>
    <t>S26</t>
  </si>
  <si>
    <t>S27</t>
  </si>
  <si>
    <t>③</t>
    <phoneticPr fontId="11"/>
  </si>
  <si>
    <t>S28</t>
  </si>
  <si>
    <t>S29</t>
  </si>
  <si>
    <t>S30</t>
  </si>
  <si>
    <t>※　行が不足する場合は、適時、表の行を増やすこと。</t>
    <rPh sb="2" eb="3">
      <t>ギョウ</t>
    </rPh>
    <rPh sb="4" eb="6">
      <t>フソク</t>
    </rPh>
    <rPh sb="8" eb="10">
      <t>バアイ</t>
    </rPh>
    <phoneticPr fontId="11"/>
  </si>
  <si>
    <t>■トンネル台帳　トンネル記録（位置図、断面図、施工実績他）【様式A-3】</t>
    <rPh sb="5" eb="7">
      <t>ダイチョウ</t>
    </rPh>
    <rPh sb="12" eb="14">
      <t>キロク</t>
    </rPh>
    <rPh sb="15" eb="18">
      <t>イチズ</t>
    </rPh>
    <rPh sb="19" eb="22">
      <t>ダンメンズ</t>
    </rPh>
    <rPh sb="23" eb="25">
      <t>セコウ</t>
    </rPh>
    <rPh sb="25" eb="27">
      <t>ジッセキ</t>
    </rPh>
    <rPh sb="27" eb="28">
      <t>ホカ</t>
    </rPh>
    <rPh sb="30" eb="32">
      <t>ヨウシキ</t>
    </rPh>
    <phoneticPr fontId="6"/>
  </si>
  <si>
    <t>作成年月日</t>
    <rPh sb="0" eb="2">
      <t>サクセイ</t>
    </rPh>
    <rPh sb="2" eb="5">
      <t>ネンガッピ</t>
    </rPh>
    <phoneticPr fontId="6"/>
  </si>
  <si>
    <t>位置図・現況写真・標準断面図・地質縦断図・施工実績</t>
    <rPh sb="0" eb="3">
      <t>イチズ</t>
    </rPh>
    <rPh sb="4" eb="6">
      <t>ゲンキョウ</t>
    </rPh>
    <rPh sb="6" eb="8">
      <t>シャシン</t>
    </rPh>
    <rPh sb="9" eb="11">
      <t>ヒョウジュン</t>
    </rPh>
    <rPh sb="11" eb="14">
      <t>ダンメンズ</t>
    </rPh>
    <rPh sb="15" eb="17">
      <t>チシツ</t>
    </rPh>
    <rPh sb="17" eb="19">
      <t>ジュウダン</t>
    </rPh>
    <rPh sb="19" eb="20">
      <t>ズ</t>
    </rPh>
    <rPh sb="21" eb="23">
      <t>セコウ</t>
    </rPh>
    <rPh sb="23" eb="25">
      <t>ジッセキ</t>
    </rPh>
    <phoneticPr fontId="10"/>
  </si>
  <si>
    <t>■定期点検記録様式　トンネル変状・異常箇所写真位置図　【様式B】</t>
    <rPh sb="1" eb="3">
      <t>テイキ</t>
    </rPh>
    <rPh sb="3" eb="5">
      <t>テンケン</t>
    </rPh>
    <rPh sb="5" eb="7">
      <t>キロク</t>
    </rPh>
    <rPh sb="7" eb="9">
      <t>ヨウシキ</t>
    </rPh>
    <rPh sb="17" eb="19">
      <t>イジョウ</t>
    </rPh>
    <rPh sb="28" eb="30">
      <t>ヨウシキ</t>
    </rPh>
    <phoneticPr fontId="6"/>
  </si>
  <si>
    <t>定期点検年月日</t>
    <phoneticPr fontId="21"/>
  </si>
  <si>
    <t>施設ID</t>
    <rPh sb="0" eb="2">
      <t>シセツ</t>
    </rPh>
    <phoneticPr fontId="6"/>
  </si>
  <si>
    <t>36.14033137.13861</t>
    <phoneticPr fontId="11"/>
  </si>
  <si>
    <t>路線名</t>
    <phoneticPr fontId="21"/>
  </si>
  <si>
    <t>管理者名</t>
    <phoneticPr fontId="21"/>
  </si>
  <si>
    <t>定期点検実施者</t>
    <phoneticPr fontId="21"/>
  </si>
  <si>
    <t>○○（株）</t>
    <rPh sb="3" eb="4">
      <t>カブ</t>
    </rPh>
    <phoneticPr fontId="11"/>
  </si>
  <si>
    <t>起点</t>
    <rPh sb="0" eb="2">
      <t>キテン</t>
    </rPh>
    <phoneticPr fontId="21"/>
  </si>
  <si>
    <t>緯度</t>
    <rPh sb="0" eb="2">
      <t>イド</t>
    </rPh>
    <phoneticPr fontId="21"/>
  </si>
  <si>
    <t>経度</t>
    <rPh sb="0" eb="2">
      <t>ケイド</t>
    </rPh>
    <phoneticPr fontId="21"/>
  </si>
  <si>
    <t>トンネル工法</t>
    <rPh sb="4" eb="6">
      <t>コウホウ</t>
    </rPh>
    <phoneticPr fontId="21"/>
  </si>
  <si>
    <t>矢板工法</t>
    <rPh sb="0" eb="2">
      <t>ヤイタ</t>
    </rPh>
    <rPh sb="2" eb="4">
      <t>コウホウ</t>
    </rPh>
    <phoneticPr fontId="11"/>
  </si>
  <si>
    <t>自専道
or
一般道</t>
    <rPh sb="0" eb="1">
      <t>ジ</t>
    </rPh>
    <rPh sb="1" eb="2">
      <t>セン</t>
    </rPh>
    <rPh sb="2" eb="3">
      <t>ドウ</t>
    </rPh>
    <rPh sb="7" eb="10">
      <t>イッパンドウ</t>
    </rPh>
    <phoneticPr fontId="6"/>
  </si>
  <si>
    <t>一般道</t>
  </si>
  <si>
    <t>代替路の有無</t>
    <rPh sb="0" eb="2">
      <t>ダイガエ</t>
    </rPh>
    <rPh sb="2" eb="3">
      <t>ロ</t>
    </rPh>
    <rPh sb="4" eb="6">
      <t>ウム</t>
    </rPh>
    <phoneticPr fontId="6"/>
  </si>
  <si>
    <t>終点</t>
    <rPh sb="0" eb="2">
      <t>シュウテン</t>
    </rPh>
    <phoneticPr fontId="21"/>
  </si>
  <si>
    <t>建設年度</t>
    <rPh sb="0" eb="2">
      <t>ケンセツ</t>
    </rPh>
    <rPh sb="2" eb="4">
      <t>ネンド</t>
    </rPh>
    <phoneticPr fontId="10"/>
  </si>
  <si>
    <t>○○○○年</t>
    <rPh sb="4" eb="5">
      <t>ネン</t>
    </rPh>
    <phoneticPr fontId="11"/>
  </si>
  <si>
    <t>幅員</t>
    <rPh sb="0" eb="2">
      <t>フクイン</t>
    </rPh>
    <phoneticPr fontId="10"/>
  </si>
  <si>
    <t>緊急輸送道路</t>
    <rPh sb="0" eb="2">
      <t>キンキュウ</t>
    </rPh>
    <rPh sb="2" eb="4">
      <t>ユソウ</t>
    </rPh>
    <rPh sb="4" eb="6">
      <t>ドウロ</t>
    </rPh>
    <phoneticPr fontId="6"/>
  </si>
  <si>
    <t>トンネル毎
の健全性の
診断の区分</t>
    <rPh sb="12" eb="14">
      <t>シンダン</t>
    </rPh>
    <rPh sb="15" eb="17">
      <t>クブン</t>
    </rPh>
    <phoneticPr fontId="21"/>
  </si>
  <si>
    <t>Ⅲ</t>
  </si>
  <si>
    <t>変状・異常
箇所数合計</t>
    <phoneticPr fontId="21"/>
  </si>
  <si>
    <t>トンネル本体工</t>
    <phoneticPr fontId="21"/>
  </si>
  <si>
    <t>材質劣化</t>
    <rPh sb="0" eb="2">
      <t>ザイシツ</t>
    </rPh>
    <rPh sb="2" eb="4">
      <t>レッカ</t>
    </rPh>
    <phoneticPr fontId="10"/>
  </si>
  <si>
    <t>Ⅱ</t>
    <phoneticPr fontId="10"/>
  </si>
  <si>
    <t>○箇所</t>
    <rPh sb="1" eb="3">
      <t>カショ</t>
    </rPh>
    <phoneticPr fontId="11"/>
  </si>
  <si>
    <t>Ⅲ</t>
    <phoneticPr fontId="10"/>
  </si>
  <si>
    <t>○箇所</t>
    <rPh sb="0" eb="3">
      <t>マルカショ</t>
    </rPh>
    <phoneticPr fontId="11"/>
  </si>
  <si>
    <t>Ⅳ</t>
    <phoneticPr fontId="10"/>
  </si>
  <si>
    <t>附属物等
の取付状態</t>
    <phoneticPr fontId="21"/>
  </si>
  <si>
    <t>◯
（応急措置後)</t>
    <phoneticPr fontId="21"/>
  </si>
  <si>
    <t>漏水</t>
    <rPh sb="0" eb="2">
      <t>ロウスイ</t>
    </rPh>
    <phoneticPr fontId="10"/>
  </si>
  <si>
    <t>✕</t>
    <phoneticPr fontId="21"/>
  </si>
  <si>
    <t>外力</t>
    <rPh sb="0" eb="2">
      <t>ガイリョク</t>
    </rPh>
    <phoneticPr fontId="10"/>
  </si>
  <si>
    <t>○スパン</t>
    <phoneticPr fontId="11"/>
  </si>
  <si>
    <t>トンネル変状・異常箇所写真位置図</t>
    <rPh sb="4" eb="6">
      <t>ヘンジョウ</t>
    </rPh>
    <rPh sb="7" eb="9">
      <t>イジョウ</t>
    </rPh>
    <rPh sb="9" eb="11">
      <t>カショ</t>
    </rPh>
    <rPh sb="11" eb="13">
      <t>シャシン</t>
    </rPh>
    <rPh sb="13" eb="16">
      <t>イチズ</t>
    </rPh>
    <phoneticPr fontId="10"/>
  </si>
  <si>
    <t>注１：本位置図は、見下げた状態で記載すること。
注２：覆工スパン番号は横断目地毎(矢板工法の場合は上半アーチの
　　　横断目地毎)に設定すること。</t>
    <phoneticPr fontId="21"/>
  </si>
  <si>
    <t>注３：写真番号に付する変状番号は、各覆工スパンの変状に対して新たに確認された場合
　　　は順次追加していくこと。
注４：横断目地の変状は前の覆工スパン番号で計上すること。
注５：１枚に収まらない場合は、複数枚に分けて作成すること。</t>
    <phoneticPr fontId="21"/>
  </si>
  <si>
    <t>※1　トンネル本体工の変状数は、材質劣化、漏水に起因するものは変状単位で、外力に起因するものはスパン単位で計上すること。</t>
    <rPh sb="7" eb="10">
      <t>ホンタイコウ</t>
    </rPh>
    <phoneticPr fontId="10"/>
  </si>
  <si>
    <t>※2　トンネル本体工の変状に対しては、措置の必要性（Ⅱ～Ⅳ）について表記すること。また、点検前に実施された措置によりⅠと判定された箇所についても記載すること。</t>
    <rPh sb="7" eb="10">
      <t>ホンタイコウ</t>
    </rPh>
    <rPh sb="11" eb="13">
      <t>ヘンジョウ</t>
    </rPh>
    <rPh sb="14" eb="15">
      <t>タイ</t>
    </rPh>
    <rPh sb="19" eb="21">
      <t>ソチ</t>
    </rPh>
    <rPh sb="22" eb="25">
      <t>ヒツヨウセイ</t>
    </rPh>
    <rPh sb="34" eb="36">
      <t>ヒョウキ</t>
    </rPh>
    <rPh sb="44" eb="47">
      <t>テンケンマエ</t>
    </rPh>
    <rPh sb="48" eb="50">
      <t>ジッシ</t>
    </rPh>
    <rPh sb="53" eb="55">
      <t>ソチ</t>
    </rPh>
    <phoneticPr fontId="10"/>
  </si>
  <si>
    <t>※3　附属物等の取付状態の○欄については、応急措置前に判定区分×とした箇所のうち応急措置により○判定とした箇所の数を記入すること。</t>
    <rPh sb="3" eb="6">
      <t>フゾクブツ</t>
    </rPh>
    <rPh sb="6" eb="7">
      <t>トウ</t>
    </rPh>
    <rPh sb="8" eb="10">
      <t>トリツケ</t>
    </rPh>
    <rPh sb="10" eb="12">
      <t>ジョウタイ</t>
    </rPh>
    <rPh sb="14" eb="15">
      <t>ラン</t>
    </rPh>
    <rPh sb="21" eb="23">
      <t>オウキュウ</t>
    </rPh>
    <rPh sb="23" eb="25">
      <t>ソチ</t>
    </rPh>
    <rPh sb="25" eb="26">
      <t>マエ</t>
    </rPh>
    <rPh sb="27" eb="29">
      <t>ハンテイ</t>
    </rPh>
    <rPh sb="29" eb="31">
      <t>クブン</t>
    </rPh>
    <rPh sb="35" eb="37">
      <t>カショ</t>
    </rPh>
    <rPh sb="40" eb="42">
      <t>オウキュウ</t>
    </rPh>
    <rPh sb="42" eb="44">
      <t>ソチ</t>
    </rPh>
    <rPh sb="48" eb="50">
      <t>ハンテイ</t>
    </rPh>
    <rPh sb="53" eb="55">
      <t>カショ</t>
    </rPh>
    <rPh sb="56" eb="57">
      <t>カズ</t>
    </rPh>
    <rPh sb="58" eb="60">
      <t>キニュウ</t>
    </rPh>
    <phoneticPr fontId="10"/>
  </si>
  <si>
    <t>※4　附属物等の異常番号は、本体工と番号が重複しないよう101番以降とする等の配慮を行い、分かりやすく記録すること。</t>
    <rPh sb="3" eb="6">
      <t>フゾクブツ</t>
    </rPh>
    <rPh sb="6" eb="7">
      <t>トウ</t>
    </rPh>
    <rPh sb="8" eb="10">
      <t>イジョウ</t>
    </rPh>
    <rPh sb="10" eb="12">
      <t>バンゴウ</t>
    </rPh>
    <rPh sb="14" eb="17">
      <t>ホンタイコウ</t>
    </rPh>
    <rPh sb="18" eb="20">
      <t>バンゴウ</t>
    </rPh>
    <rPh sb="21" eb="23">
      <t>チョウフク</t>
    </rPh>
    <rPh sb="31" eb="32">
      <t>バン</t>
    </rPh>
    <rPh sb="32" eb="34">
      <t>イコウ</t>
    </rPh>
    <rPh sb="37" eb="38">
      <t>トウ</t>
    </rPh>
    <rPh sb="39" eb="41">
      <t>ハイリョ</t>
    </rPh>
    <rPh sb="42" eb="43">
      <t>オコナ</t>
    </rPh>
    <rPh sb="45" eb="46">
      <t>ワ</t>
    </rPh>
    <rPh sb="51" eb="53">
      <t>キロク</t>
    </rPh>
    <phoneticPr fontId="10"/>
  </si>
  <si>
    <t>■定期点検記録様式　全スパン定期点検結果総括表（トンネル本体工）　【様式C-1-1】</t>
    <rPh sb="1" eb="3">
      <t>テイキ</t>
    </rPh>
    <rPh sb="3" eb="5">
      <t>テンケン</t>
    </rPh>
    <rPh sb="5" eb="7">
      <t>キロク</t>
    </rPh>
    <rPh sb="7" eb="9">
      <t>ヨウシキ</t>
    </rPh>
    <rPh sb="10" eb="11">
      <t>ゼン</t>
    </rPh>
    <rPh sb="34" eb="36">
      <t>ヨウシキ</t>
    </rPh>
    <phoneticPr fontId="6"/>
  </si>
  <si>
    <t>定期点検実施者</t>
    <rPh sb="0" eb="2">
      <t>テイキ</t>
    </rPh>
    <rPh sb="2" eb="4">
      <t>テンケン</t>
    </rPh>
    <rPh sb="4" eb="7">
      <t>ジッシシャ</t>
    </rPh>
    <phoneticPr fontId="6"/>
  </si>
  <si>
    <t>定期点検年月日</t>
    <rPh sb="4" eb="7">
      <t>ネンガッピ</t>
    </rPh>
    <phoneticPr fontId="6"/>
  </si>
  <si>
    <t>2025年○月○日</t>
    <rPh sb="4" eb="5">
      <t>ネン</t>
    </rPh>
    <rPh sb="6" eb="7">
      <t>ガツ</t>
    </rPh>
    <rPh sb="7" eb="9">
      <t>マルニチ</t>
    </rPh>
    <phoneticPr fontId="11"/>
  </si>
  <si>
    <t>定期点検結果</t>
    <rPh sb="4" eb="6">
      <t>ケッカ</t>
    </rPh>
    <phoneticPr fontId="6"/>
  </si>
  <si>
    <t>覆工
スパン
番号</t>
    <rPh sb="0" eb="2">
      <t>フッコウ</t>
    </rPh>
    <rPh sb="7" eb="9">
      <t>バンゴウ</t>
    </rPh>
    <phoneticPr fontId="6"/>
  </si>
  <si>
    <t>変状
番号</t>
    <rPh sb="0" eb="2">
      <t>ヘンジョウ</t>
    </rPh>
    <rPh sb="3" eb="5">
      <t>バンゴウ</t>
    </rPh>
    <phoneticPr fontId="6"/>
  </si>
  <si>
    <t>距離
（m）</t>
    <rPh sb="0" eb="2">
      <t>キョリ</t>
    </rPh>
    <phoneticPr fontId="6"/>
  </si>
  <si>
    <t>変状部位</t>
    <rPh sb="0" eb="2">
      <t>ヘンジョウ</t>
    </rPh>
    <rPh sb="2" eb="4">
      <t>ブイ</t>
    </rPh>
    <phoneticPr fontId="6"/>
  </si>
  <si>
    <t>変  状  の  内  容</t>
    <rPh sb="0" eb="1">
      <t>ヘン</t>
    </rPh>
    <rPh sb="3" eb="4">
      <t>ジョウ</t>
    </rPh>
    <rPh sb="9" eb="10">
      <t>ウチ</t>
    </rPh>
    <rPh sb="12" eb="13">
      <t>カタチ</t>
    </rPh>
    <phoneticPr fontId="6"/>
  </si>
  <si>
    <t>前回定期点検時の状態</t>
    <rPh sb="0" eb="2">
      <t>ゼンカイ</t>
    </rPh>
    <rPh sb="6" eb="7">
      <t>ジ</t>
    </rPh>
    <rPh sb="8" eb="10">
      <t>ジョウタイ</t>
    </rPh>
    <phoneticPr fontId="6"/>
  </si>
  <si>
    <t>今回定期点検結果</t>
    <rPh sb="0" eb="2">
      <t>コンカイ</t>
    </rPh>
    <rPh sb="6" eb="8">
      <t>ケッカ</t>
    </rPh>
    <phoneticPr fontId="6"/>
  </si>
  <si>
    <t>措置履歴</t>
    <rPh sb="0" eb="2">
      <t>ソチ</t>
    </rPh>
    <rPh sb="2" eb="4">
      <t>リレキ</t>
    </rPh>
    <phoneticPr fontId="6"/>
  </si>
  <si>
    <t>対応方針
・
特記事項</t>
    <rPh sb="0" eb="2">
      <t>タイオウ</t>
    </rPh>
    <rPh sb="2" eb="4">
      <t>ホウシン</t>
    </rPh>
    <rPh sb="7" eb="9">
      <t>トッキ</t>
    </rPh>
    <rPh sb="9" eb="11">
      <t>ジコウ</t>
    </rPh>
    <phoneticPr fontId="6"/>
  </si>
  <si>
    <t>対象箇所</t>
    <rPh sb="0" eb="2">
      <t>タイショウ</t>
    </rPh>
    <rPh sb="2" eb="4">
      <t>カショ</t>
    </rPh>
    <phoneticPr fontId="10"/>
  </si>
  <si>
    <t>部位区分</t>
    <rPh sb="0" eb="2">
      <t>ブイ</t>
    </rPh>
    <rPh sb="2" eb="4">
      <t>クブン</t>
    </rPh>
    <phoneticPr fontId="10"/>
  </si>
  <si>
    <t>変状区分</t>
    <rPh sb="0" eb="2">
      <t>ヘンジョウ</t>
    </rPh>
    <rPh sb="2" eb="4">
      <t>クブン</t>
    </rPh>
    <phoneticPr fontId="6"/>
  </si>
  <si>
    <t>変状種類</t>
    <rPh sb="0" eb="2">
      <t>ヘンジョウ</t>
    </rPh>
    <rPh sb="2" eb="4">
      <t>シュルイ</t>
    </rPh>
    <phoneticPr fontId="6"/>
  </si>
  <si>
    <t>変状の発生範囲の規模</t>
    <rPh sb="0" eb="2">
      <t>ヘンジョウ</t>
    </rPh>
    <rPh sb="3" eb="5">
      <t>ハッセイ</t>
    </rPh>
    <rPh sb="5" eb="7">
      <t>ハンイ</t>
    </rPh>
    <rPh sb="8" eb="10">
      <t>キボ</t>
    </rPh>
    <phoneticPr fontId="6"/>
  </si>
  <si>
    <t>前回定期点検時の変状の発生範囲及び規模</t>
    <rPh sb="2" eb="4">
      <t>テイキ</t>
    </rPh>
    <rPh sb="4" eb="6">
      <t>テンケン</t>
    </rPh>
    <rPh sb="6" eb="7">
      <t>ジ</t>
    </rPh>
    <phoneticPr fontId="11"/>
  </si>
  <si>
    <t>対策区分</t>
    <rPh sb="0" eb="2">
      <t>タイサク</t>
    </rPh>
    <rPh sb="2" eb="4">
      <t>クブン</t>
    </rPh>
    <phoneticPr fontId="6"/>
  </si>
  <si>
    <t>対策区分</t>
    <phoneticPr fontId="11"/>
  </si>
  <si>
    <t>調査の
要否</t>
    <rPh sb="0" eb="2">
      <t>チョウサ</t>
    </rPh>
    <rPh sb="4" eb="6">
      <t>ヨウヒ</t>
    </rPh>
    <phoneticPr fontId="6"/>
  </si>
  <si>
    <t>措置の
要否</t>
    <rPh sb="0" eb="2">
      <t>ソチ</t>
    </rPh>
    <rPh sb="4" eb="6">
      <t>ヨウヒ</t>
    </rPh>
    <phoneticPr fontId="6"/>
  </si>
  <si>
    <t>実施</t>
    <rPh sb="0" eb="2">
      <t>ジッシ</t>
    </rPh>
    <phoneticPr fontId="6"/>
  </si>
  <si>
    <t>措置の実施状況</t>
    <rPh sb="0" eb="2">
      <t>ソチ</t>
    </rPh>
    <rPh sb="3" eb="5">
      <t>ジッシ</t>
    </rPh>
    <rPh sb="5" eb="7">
      <t>ジョウキョウ</t>
    </rPh>
    <phoneticPr fontId="6"/>
  </si>
  <si>
    <t>応急措置前</t>
    <rPh sb="0" eb="2">
      <t>オウキュウ</t>
    </rPh>
    <rPh sb="2" eb="4">
      <t>ソチ</t>
    </rPh>
    <rPh sb="4" eb="5">
      <t>マエ</t>
    </rPh>
    <phoneticPr fontId="6"/>
  </si>
  <si>
    <t>応急措置後</t>
    <rPh sb="0" eb="2">
      <t>オウキュウ</t>
    </rPh>
    <rPh sb="2" eb="4">
      <t>ソチ</t>
    </rPh>
    <rPh sb="4" eb="5">
      <t>ゴ</t>
    </rPh>
    <phoneticPr fontId="6"/>
  </si>
  <si>
    <t>S004</t>
    <phoneticPr fontId="6"/>
  </si>
  <si>
    <t>アーチ（左側）</t>
    <rPh sb="4" eb="5">
      <t>ヒダリ</t>
    </rPh>
    <rPh sb="5" eb="6">
      <t>ガワ</t>
    </rPh>
    <phoneticPr fontId="11"/>
  </si>
  <si>
    <t>外力</t>
    <rPh sb="0" eb="2">
      <t>ガイリョク</t>
    </rPh>
    <phoneticPr fontId="11"/>
  </si>
  <si>
    <t>圧ざ、ひび割れ</t>
  </si>
  <si>
    <t>3.0mm×5.0m</t>
    <phoneticPr fontId="11"/>
  </si>
  <si>
    <t>1.0mm×5.0m</t>
    <phoneticPr fontId="11"/>
  </si>
  <si>
    <t>Ⅱa</t>
  </si>
  <si>
    <t>要</t>
    <rPh sb="0" eb="1">
      <t>ヨウ</t>
    </rPh>
    <phoneticPr fontId="11"/>
  </si>
  <si>
    <t>要対策</t>
    <rPh sb="0" eb="1">
      <t>ヨウ</t>
    </rPh>
    <rPh sb="1" eb="3">
      <t>タイサク</t>
    </rPh>
    <phoneticPr fontId="11"/>
  </si>
  <si>
    <t>継続</t>
    <rPh sb="0" eb="2">
      <t>ケイゾク</t>
    </rPh>
    <phoneticPr fontId="11"/>
  </si>
  <si>
    <t>監視（重点）</t>
    <rPh sb="0" eb="2">
      <t>カンシ</t>
    </rPh>
    <rPh sb="3" eb="5">
      <t>ジュウテン</t>
    </rPh>
    <phoneticPr fontId="11"/>
  </si>
  <si>
    <t>ひび割れ対策</t>
    <rPh sb="2" eb="3">
      <t>ワ</t>
    </rPh>
    <rPh sb="4" eb="6">
      <t>タイサク</t>
    </rPh>
    <phoneticPr fontId="11"/>
  </si>
  <si>
    <t>S006</t>
    <phoneticPr fontId="6"/>
  </si>
  <si>
    <t>アーチ（天端）</t>
    <rPh sb="4" eb="6">
      <t>テンバ</t>
    </rPh>
    <phoneticPr fontId="11"/>
  </si>
  <si>
    <t>材質劣化</t>
    <rPh sb="0" eb="4">
      <t>ザイシツレッカ</t>
    </rPh>
    <phoneticPr fontId="11"/>
  </si>
  <si>
    <t>その他</t>
  </si>
  <si>
    <t>0.5m×0.5m</t>
    <phoneticPr fontId="11"/>
  </si>
  <si>
    <t>うき0.2m×0.05m</t>
    <phoneticPr fontId="11"/>
  </si>
  <si>
    <t>Ⅰ</t>
  </si>
  <si>
    <t>否</t>
    <rPh sb="0" eb="1">
      <t>ヒ</t>
    </rPh>
    <phoneticPr fontId="11"/>
  </si>
  <si>
    <t>要監視</t>
    <rPh sb="0" eb="1">
      <t>ヨウ</t>
    </rPh>
    <rPh sb="1" eb="3">
      <t>カンシ</t>
    </rPh>
    <phoneticPr fontId="11"/>
  </si>
  <si>
    <t>済</t>
    <rPh sb="0" eb="1">
      <t>スミ</t>
    </rPh>
    <phoneticPr fontId="11"/>
  </si>
  <si>
    <t>はく落防止対策実施済</t>
    <rPh sb="2" eb="7">
      <t>ラクボウシタイサク</t>
    </rPh>
    <rPh sb="7" eb="9">
      <t>ジッシ</t>
    </rPh>
    <rPh sb="9" eb="10">
      <t>ズ</t>
    </rPh>
    <phoneticPr fontId="11"/>
  </si>
  <si>
    <t>S007</t>
    <phoneticPr fontId="6"/>
  </si>
  <si>
    <t>アーチ（左側）</t>
    <rPh sb="4" eb="6">
      <t>ヒダリガワ</t>
    </rPh>
    <phoneticPr fontId="11"/>
  </si>
  <si>
    <t>漏水</t>
    <rPh sb="0" eb="2">
      <t>ロウスイ</t>
    </rPh>
    <phoneticPr fontId="11"/>
  </si>
  <si>
    <t>漏水</t>
  </si>
  <si>
    <t>2.6m×0.5m</t>
    <phoneticPr fontId="11"/>
  </si>
  <si>
    <t>導水工からのにじみ</t>
    <phoneticPr fontId="11"/>
  </si>
  <si>
    <t>Ⅱb</t>
  </si>
  <si>
    <t>監視（日常巡視）</t>
    <rPh sb="0" eb="2">
      <t>カンシ</t>
    </rPh>
    <rPh sb="3" eb="7">
      <t>ニチジョウジュンシ</t>
    </rPh>
    <phoneticPr fontId="11"/>
  </si>
  <si>
    <t>継続監視</t>
    <rPh sb="0" eb="2">
      <t>ケイゾク</t>
    </rPh>
    <rPh sb="2" eb="4">
      <t>カンシ</t>
    </rPh>
    <phoneticPr fontId="11"/>
  </si>
  <si>
    <t>S008</t>
    <phoneticPr fontId="6"/>
  </si>
  <si>
    <t>うき・はく離</t>
  </si>
  <si>
    <t>0.4m×0.1m</t>
    <phoneticPr fontId="11"/>
  </si>
  <si>
    <t>新規確認</t>
    <rPh sb="0" eb="2">
      <t>シンキ</t>
    </rPh>
    <rPh sb="2" eb="4">
      <t>カクニン</t>
    </rPh>
    <phoneticPr fontId="11"/>
  </si>
  <si>
    <t>－</t>
  </si>
  <si>
    <t>未</t>
    <rPh sb="0" eb="1">
      <t>ミ</t>
    </rPh>
    <phoneticPr fontId="11"/>
  </si>
  <si>
    <t>はく落防止対策</t>
    <rPh sb="2" eb="5">
      <t>ラクボウシ</t>
    </rPh>
    <rPh sb="5" eb="7">
      <t>タイサク</t>
    </rPh>
    <phoneticPr fontId="11"/>
  </si>
  <si>
    <t>※　対策区分（応急措置後）のⅡb～Ⅳについて記入すること。また、点検前に実施された措置によりⅠと判定された変状も記入すること。</t>
    <rPh sb="2" eb="4">
      <t>タイサク</t>
    </rPh>
    <rPh sb="4" eb="6">
      <t>クブン</t>
    </rPh>
    <rPh sb="7" eb="9">
      <t>オウキュウ</t>
    </rPh>
    <rPh sb="9" eb="11">
      <t>ソチ</t>
    </rPh>
    <rPh sb="11" eb="12">
      <t>ゴ</t>
    </rPh>
    <rPh sb="22" eb="24">
      <t>キニュウ</t>
    </rPh>
    <rPh sb="53" eb="55">
      <t>ヘンジョウ</t>
    </rPh>
    <rPh sb="56" eb="58">
      <t>キニュウ</t>
    </rPh>
    <phoneticPr fontId="10"/>
  </si>
  <si>
    <t>※　応急措置を実施しないで判定した変状の対策区分は、対策区分の応急措置後の欄に記入すること。</t>
    <rPh sb="37" eb="38">
      <t>ラン</t>
    </rPh>
    <rPh sb="39" eb="41">
      <t>キニュウ</t>
    </rPh>
    <phoneticPr fontId="11"/>
  </si>
  <si>
    <t>※　変状の除去が不完全で、緊急対応が必要な場合は対応方針欄に記入すること。</t>
    <rPh sb="2" eb="4">
      <t>ヘンジョウ</t>
    </rPh>
    <rPh sb="5" eb="7">
      <t>ジョキョ</t>
    </rPh>
    <rPh sb="8" eb="11">
      <t>フカンゼン</t>
    </rPh>
    <rPh sb="13" eb="15">
      <t>キンキュウ</t>
    </rPh>
    <rPh sb="15" eb="17">
      <t>タイオウ</t>
    </rPh>
    <rPh sb="18" eb="20">
      <t>ヒツヨウ</t>
    </rPh>
    <rPh sb="21" eb="23">
      <t>バアイ</t>
    </rPh>
    <rPh sb="30" eb="32">
      <t>キニュウ</t>
    </rPh>
    <phoneticPr fontId="6"/>
  </si>
  <si>
    <t>※　１区間の覆工に複数の変状がある場合は、変状箇所毎に記入すること。</t>
    <rPh sb="3" eb="5">
      <t>クカン</t>
    </rPh>
    <rPh sb="6" eb="8">
      <t>フッコウ</t>
    </rPh>
    <rPh sb="9" eb="11">
      <t>フクスウ</t>
    </rPh>
    <rPh sb="12" eb="14">
      <t>ヘンジョウ</t>
    </rPh>
    <rPh sb="17" eb="19">
      <t>バアイ</t>
    </rPh>
    <rPh sb="21" eb="23">
      <t>ヘンジョウ</t>
    </rPh>
    <rPh sb="23" eb="25">
      <t>カショ</t>
    </rPh>
    <rPh sb="25" eb="26">
      <t>ゴト</t>
    </rPh>
    <rPh sb="27" eb="29">
      <t>キニュウ</t>
    </rPh>
    <phoneticPr fontId="6"/>
  </si>
  <si>
    <t>※　措置・監視点検を行った場合には、措置履歴、特記事項に記録を残すこと。（実施年度も記載）</t>
    <rPh sb="2" eb="4">
      <t>ソチ</t>
    </rPh>
    <rPh sb="5" eb="7">
      <t>カンシ</t>
    </rPh>
    <rPh sb="7" eb="9">
      <t>テンケン</t>
    </rPh>
    <rPh sb="10" eb="11">
      <t>オコナ</t>
    </rPh>
    <rPh sb="13" eb="15">
      <t>バアイ</t>
    </rPh>
    <rPh sb="18" eb="20">
      <t>ソチ</t>
    </rPh>
    <rPh sb="20" eb="22">
      <t>リレキ</t>
    </rPh>
    <rPh sb="23" eb="25">
      <t>トッキ</t>
    </rPh>
    <rPh sb="25" eb="27">
      <t>ジコウ</t>
    </rPh>
    <rPh sb="28" eb="30">
      <t>キロク</t>
    </rPh>
    <rPh sb="31" eb="32">
      <t>ノコ</t>
    </rPh>
    <rPh sb="37" eb="39">
      <t>ジッシ</t>
    </rPh>
    <rPh sb="39" eb="41">
      <t>ネンド</t>
    </rPh>
    <rPh sb="42" eb="44">
      <t>キサイ</t>
    </rPh>
    <phoneticPr fontId="6"/>
  </si>
  <si>
    <t>■定期点検記録様式　定期点検結果総括表（トンネル内附属物等の取付状態）【様式C-1-2】</t>
    <rPh sb="14" eb="15">
      <t>ムスビ</t>
    </rPh>
    <rPh sb="15" eb="16">
      <t>ハタシ</t>
    </rPh>
    <rPh sb="28" eb="29">
      <t>トウ</t>
    </rPh>
    <phoneticPr fontId="6"/>
  </si>
  <si>
    <t>定期点検業者</t>
    <rPh sb="4" eb="6">
      <t>ギョウシャ</t>
    </rPh>
    <phoneticPr fontId="6"/>
  </si>
  <si>
    <t>定期点検者名</t>
    <rPh sb="4" eb="5">
      <t>シャ</t>
    </rPh>
    <rPh sb="5" eb="6">
      <t>メイ</t>
    </rPh>
    <phoneticPr fontId="6"/>
  </si>
  <si>
    <t>異常
番号</t>
    <rPh sb="0" eb="2">
      <t>イジョウ</t>
    </rPh>
    <rPh sb="3" eb="5">
      <t>バンゴウ</t>
    </rPh>
    <phoneticPr fontId="6"/>
  </si>
  <si>
    <t>異常部位</t>
    <rPh sb="0" eb="2">
      <t>イジョウ</t>
    </rPh>
    <rPh sb="2" eb="4">
      <t>ブイ</t>
    </rPh>
    <phoneticPr fontId="6"/>
  </si>
  <si>
    <t>異　常  の  内　容</t>
    <rPh sb="0" eb="1">
      <t>イ</t>
    </rPh>
    <rPh sb="2" eb="3">
      <t>ツネ</t>
    </rPh>
    <rPh sb="8" eb="9">
      <t>ナイ</t>
    </rPh>
    <rPh sb="10" eb="11">
      <t>カタチ</t>
    </rPh>
    <phoneticPr fontId="6"/>
  </si>
  <si>
    <t>応急措置の
実施状況</t>
    <rPh sb="0" eb="2">
      <t>オウキュウ</t>
    </rPh>
    <rPh sb="2" eb="4">
      <t>ソチ</t>
    </rPh>
    <rPh sb="6" eb="8">
      <t>ジッシ</t>
    </rPh>
    <rPh sb="8" eb="10">
      <t>ジョウキョウ</t>
    </rPh>
    <phoneticPr fontId="6"/>
  </si>
  <si>
    <t>異常種類</t>
    <rPh sb="0" eb="2">
      <t>イジョウ</t>
    </rPh>
    <rPh sb="2" eb="4">
      <t>シュルイ</t>
    </rPh>
    <phoneticPr fontId="6"/>
  </si>
  <si>
    <t>異常の発生範囲の規模</t>
    <rPh sb="0" eb="2">
      <t>イジョウ</t>
    </rPh>
    <rPh sb="3" eb="5">
      <t>ハッセイ</t>
    </rPh>
    <rPh sb="5" eb="7">
      <t>ハンイ</t>
    </rPh>
    <rPh sb="8" eb="10">
      <t>キボ</t>
    </rPh>
    <phoneticPr fontId="6"/>
  </si>
  <si>
    <t>異常判定区分</t>
    <rPh sb="0" eb="2">
      <t>イジョウ</t>
    </rPh>
    <rPh sb="2" eb="4">
      <t>ハンテイ</t>
    </rPh>
    <rPh sb="4" eb="6">
      <t>クブン</t>
    </rPh>
    <phoneticPr fontId="6"/>
  </si>
  <si>
    <t>健全性</t>
    <rPh sb="0" eb="3">
      <t>ケンゼンセイ</t>
    </rPh>
    <phoneticPr fontId="6"/>
  </si>
  <si>
    <t>応急措置の内容</t>
    <rPh sb="0" eb="2">
      <t>オウキュウ</t>
    </rPh>
    <rPh sb="2" eb="4">
      <t>ソチ</t>
    </rPh>
    <rPh sb="5" eb="7">
      <t>ナイヨウ</t>
    </rPh>
    <phoneticPr fontId="6"/>
  </si>
  <si>
    <t>定期点検結果</t>
    <phoneticPr fontId="6"/>
  </si>
  <si>
    <t>照明施設</t>
  </si>
  <si>
    <t>その他</t>
    <rPh sb="2" eb="3">
      <t>タ</t>
    </rPh>
    <phoneticPr fontId="11"/>
  </si>
  <si>
    <t>取付金具</t>
    <rPh sb="0" eb="4">
      <t>トリツケカナグ</t>
    </rPh>
    <phoneticPr fontId="6"/>
  </si>
  <si>
    <t>破断</t>
    <rPh sb="0" eb="2">
      <t>ハダン</t>
    </rPh>
    <phoneticPr fontId="11"/>
  </si>
  <si>
    <t>1箇所</t>
    <rPh sb="1" eb="3">
      <t>カショ</t>
    </rPh>
    <phoneticPr fontId="6"/>
  </si>
  <si>
    <t>Ⅲ</t>
    <phoneticPr fontId="6"/>
  </si>
  <si>
    <t>未</t>
    <rPh sb="0" eb="1">
      <t>ミ</t>
    </rPh>
    <phoneticPr fontId="6"/>
  </si>
  <si>
    <t>×</t>
    <phoneticPr fontId="6"/>
  </si>
  <si>
    <t>緩み，脱落</t>
    <rPh sb="0" eb="1">
      <t>ユル</t>
    </rPh>
    <rPh sb="3" eb="5">
      <t>ダツラク</t>
    </rPh>
    <phoneticPr fontId="11"/>
  </si>
  <si>
    <t>Ⅰ</t>
    <phoneticPr fontId="6"/>
  </si>
  <si>
    <t>済</t>
    <rPh sb="0" eb="1">
      <t>スミ</t>
    </rPh>
    <phoneticPr fontId="6"/>
  </si>
  <si>
    <t>ボルト締め直し済</t>
    <rPh sb="3" eb="4">
      <t>シ</t>
    </rPh>
    <rPh sb="5" eb="6">
      <t>ナオ</t>
    </rPh>
    <rPh sb="7" eb="8">
      <t>スミ</t>
    </rPh>
    <phoneticPr fontId="6"/>
  </si>
  <si>
    <t>77条用
×判定数</t>
    <rPh sb="2" eb="3">
      <t>ジョウ</t>
    </rPh>
    <rPh sb="3" eb="4">
      <t>ヨウ</t>
    </rPh>
    <rPh sb="6" eb="8">
      <t>ハンテイ</t>
    </rPh>
    <rPh sb="8" eb="9">
      <t>スウ</t>
    </rPh>
    <phoneticPr fontId="6"/>
  </si>
  <si>
    <t>ケーブル類</t>
    <rPh sb="4" eb="5">
      <t>ルイ</t>
    </rPh>
    <phoneticPr fontId="11"/>
  </si>
  <si>
    <t>腐食</t>
    <rPh sb="0" eb="2">
      <t>フショク</t>
    </rPh>
    <phoneticPr fontId="11"/>
  </si>
  <si>
    <t>変形，欠損</t>
    <rPh sb="0" eb="2">
      <t>ヘンケイ</t>
    </rPh>
    <rPh sb="3" eb="5">
      <t>ケッソン</t>
    </rPh>
    <phoneticPr fontId="11"/>
  </si>
  <si>
    <t>灯具</t>
    <rPh sb="0" eb="2">
      <t>トウグ</t>
    </rPh>
    <phoneticPr fontId="11"/>
  </si>
  <si>
    <t>附属物本体</t>
    <rPh sb="0" eb="2">
      <t>フゾク</t>
    </rPh>
    <rPh sb="2" eb="3">
      <t>ブツ</t>
    </rPh>
    <rPh sb="3" eb="5">
      <t>ホンタイ</t>
    </rPh>
    <phoneticPr fontId="11"/>
  </si>
  <si>
    <t>機能性の低下</t>
    <rPh sb="0" eb="3">
      <t>キノウセイ</t>
    </rPh>
    <rPh sb="4" eb="6">
      <t>テイカ</t>
    </rPh>
    <phoneticPr fontId="11"/>
  </si>
  <si>
    <t>亀裂</t>
    <rPh sb="0" eb="2">
      <t>キレツ</t>
    </rPh>
    <phoneticPr fontId="11"/>
  </si>
  <si>
    <t>非常用施設</t>
    <rPh sb="0" eb="2">
      <t>ヒジョウ</t>
    </rPh>
    <rPh sb="2" eb="3">
      <t>ヨウ</t>
    </rPh>
    <rPh sb="3" eb="5">
      <t>シセツ</t>
    </rPh>
    <phoneticPr fontId="11"/>
  </si>
  <si>
    <t>×</t>
  </si>
  <si>
    <t>がたつき</t>
    <phoneticPr fontId="11"/>
  </si>
  <si>
    <t>○</t>
    <phoneticPr fontId="6"/>
  </si>
  <si>
    <t>77条用
○判定数</t>
    <rPh sb="2" eb="3">
      <t>ジョウ</t>
    </rPh>
    <rPh sb="3" eb="4">
      <t>ヨウ</t>
    </rPh>
    <rPh sb="6" eb="8">
      <t>ハンテイ</t>
    </rPh>
    <rPh sb="8" eb="9">
      <t>スウ</t>
    </rPh>
    <phoneticPr fontId="6"/>
  </si>
  <si>
    <t>※　異常判定区分Ⅲについて記入すること。また、応急措置によりⅠ・Ⅱと判定された箇所も記入すること。</t>
    <rPh sb="2" eb="4">
      <t>イジョウ</t>
    </rPh>
    <rPh sb="4" eb="6">
      <t>ハンテイ</t>
    </rPh>
    <rPh sb="6" eb="8">
      <t>クブン</t>
    </rPh>
    <rPh sb="13" eb="15">
      <t>キニュウ</t>
    </rPh>
    <rPh sb="23" eb="25">
      <t>オウキュウ</t>
    </rPh>
    <rPh sb="39" eb="41">
      <t>カショ</t>
    </rPh>
    <rPh sb="42" eb="44">
      <t>キニュウ</t>
    </rPh>
    <phoneticPr fontId="10"/>
  </si>
  <si>
    <t>※　応急措置を実施しないで判定した箇所の異常判定区分は、異常判定区分の応急措置後の欄に記入すること。</t>
    <rPh sb="17" eb="19">
      <t>カショ</t>
    </rPh>
    <rPh sb="20" eb="22">
      <t>イジョウ</t>
    </rPh>
    <rPh sb="22" eb="24">
      <t>ハンテイ</t>
    </rPh>
    <rPh sb="24" eb="26">
      <t>クブン</t>
    </rPh>
    <rPh sb="28" eb="30">
      <t>イジョウ</t>
    </rPh>
    <rPh sb="30" eb="32">
      <t>ハンテイ</t>
    </rPh>
    <rPh sb="32" eb="34">
      <t>クブン</t>
    </rPh>
    <rPh sb="41" eb="42">
      <t>ラン</t>
    </rPh>
    <rPh sb="43" eb="45">
      <t>キニュウ</t>
    </rPh>
    <phoneticPr fontId="11"/>
  </si>
  <si>
    <t>※　異常の除去が不完全で、緊急対応が必要な場合は対応方針欄に記入すること。</t>
    <rPh sb="2" eb="4">
      <t>イジョウ</t>
    </rPh>
    <rPh sb="5" eb="7">
      <t>ジョキョ</t>
    </rPh>
    <rPh sb="8" eb="11">
      <t>フカンゼン</t>
    </rPh>
    <rPh sb="13" eb="15">
      <t>キンキュウ</t>
    </rPh>
    <rPh sb="15" eb="17">
      <t>タイオウ</t>
    </rPh>
    <rPh sb="18" eb="20">
      <t>ヒツヨウ</t>
    </rPh>
    <rPh sb="21" eb="23">
      <t>バアイ</t>
    </rPh>
    <rPh sb="30" eb="32">
      <t>キニュウ</t>
    </rPh>
    <phoneticPr fontId="6"/>
  </si>
  <si>
    <t>※　１スパンの覆工に複数の異常がある場合は、異常箇所毎に記入すること。</t>
    <rPh sb="7" eb="9">
      <t>フッコウ</t>
    </rPh>
    <rPh sb="10" eb="12">
      <t>フクスウ</t>
    </rPh>
    <rPh sb="13" eb="15">
      <t>イジョウ</t>
    </rPh>
    <rPh sb="18" eb="20">
      <t>バアイ</t>
    </rPh>
    <rPh sb="22" eb="24">
      <t>イジョウ</t>
    </rPh>
    <rPh sb="24" eb="26">
      <t>カショ</t>
    </rPh>
    <rPh sb="26" eb="27">
      <t>ゴト</t>
    </rPh>
    <rPh sb="28" eb="30">
      <t>キニュウ</t>
    </rPh>
    <phoneticPr fontId="6"/>
  </si>
  <si>
    <t>■定期点検記録様式　状態の把握の内容　【様式C-2】</t>
    <rPh sb="1" eb="3">
      <t>テイキ</t>
    </rPh>
    <rPh sb="3" eb="5">
      <t>テンケン</t>
    </rPh>
    <rPh sb="5" eb="7">
      <t>キロク</t>
    </rPh>
    <rPh sb="7" eb="9">
      <t>ヨウシキ</t>
    </rPh>
    <rPh sb="10" eb="12">
      <t>ジョウタイ</t>
    </rPh>
    <rPh sb="13" eb="15">
      <t>ハアク</t>
    </rPh>
    <rPh sb="16" eb="18">
      <t>ナイヨウ</t>
    </rPh>
    <rPh sb="20" eb="22">
      <t>ヨウシキ</t>
    </rPh>
    <phoneticPr fontId="6"/>
  </si>
  <si>
    <t>定期点検実施者</t>
    <rPh sb="4" eb="7">
      <t>ジッシシャ</t>
    </rPh>
    <phoneticPr fontId="6"/>
  </si>
  <si>
    <t>2025年○月○日</t>
    <rPh sb="4" eb="6">
      <t>ネンマル</t>
    </rPh>
    <rPh sb="6" eb="7">
      <t>ガツ</t>
    </rPh>
    <rPh sb="7" eb="9">
      <t>マルニチ</t>
    </rPh>
    <phoneticPr fontId="11"/>
  </si>
  <si>
    <t>状態の把握の内容</t>
    <rPh sb="0" eb="2">
      <t>ジョウタイ</t>
    </rPh>
    <rPh sb="3" eb="5">
      <t>ハアク</t>
    </rPh>
    <rPh sb="6" eb="8">
      <t>ナイヨウ</t>
    </rPh>
    <phoneticPr fontId="10"/>
  </si>
  <si>
    <t>覆工スパン
番号</t>
    <rPh sb="0" eb="2">
      <t>フッコウ</t>
    </rPh>
    <rPh sb="6" eb="8">
      <t>バンゴウ</t>
    </rPh>
    <phoneticPr fontId="10"/>
  </si>
  <si>
    <t>年月日</t>
    <rPh sb="0" eb="2">
      <t>ネンゲツ</t>
    </rPh>
    <rPh sb="2" eb="3">
      <t>ニチ</t>
    </rPh>
    <phoneticPr fontId="10"/>
  </si>
  <si>
    <t>内容</t>
    <rPh sb="0" eb="2">
      <t>ナイヨウ</t>
    </rPh>
    <phoneticPr fontId="10"/>
  </si>
  <si>
    <t>結果</t>
    <rPh sb="0" eb="2">
      <t>ケッカ</t>
    </rPh>
    <phoneticPr fontId="10"/>
  </si>
  <si>
    <t>対策区分の
判定</t>
    <rPh sb="0" eb="2">
      <t>タイサク</t>
    </rPh>
    <rPh sb="2" eb="4">
      <t>クブン</t>
    </rPh>
    <rPh sb="6" eb="8">
      <t>ハンテイ</t>
    </rPh>
    <phoneticPr fontId="10"/>
  </si>
  <si>
    <t>S009</t>
    <phoneticPr fontId="11"/>
  </si>
  <si>
    <t>○○年○月〇日</t>
    <phoneticPr fontId="11"/>
  </si>
  <si>
    <t>○○試験…○○</t>
    <phoneticPr fontId="11"/>
  </si>
  <si>
    <t>○○を再確認する必要あり</t>
    <phoneticPr fontId="11"/>
  </si>
  <si>
    <t>S012</t>
    <phoneticPr fontId="11"/>
  </si>
  <si>
    <t>○○を確認</t>
    <phoneticPr fontId="11"/>
  </si>
  <si>
    <t>注）状態の把握において、微破壊・非破壊検査や各種試験等を実施した場合について記載する。</t>
    <rPh sb="0" eb="1">
      <t>チュウ</t>
    </rPh>
    <rPh sb="2" eb="4">
      <t>ジョウタイ</t>
    </rPh>
    <rPh sb="5" eb="7">
      <t>ハアク</t>
    </rPh>
    <rPh sb="12" eb="13">
      <t>ビ</t>
    </rPh>
    <rPh sb="13" eb="15">
      <t>ハカイ</t>
    </rPh>
    <rPh sb="16" eb="19">
      <t>ヒハカイ</t>
    </rPh>
    <rPh sb="19" eb="21">
      <t>ケンサ</t>
    </rPh>
    <rPh sb="22" eb="24">
      <t>カクシュ</t>
    </rPh>
    <rPh sb="24" eb="26">
      <t>シケン</t>
    </rPh>
    <rPh sb="26" eb="27">
      <t>トウ</t>
    </rPh>
    <rPh sb="28" eb="30">
      <t>ジッシ</t>
    </rPh>
    <rPh sb="32" eb="34">
      <t>バアイ</t>
    </rPh>
    <rPh sb="38" eb="40">
      <t>キサイ</t>
    </rPh>
    <phoneticPr fontId="11"/>
  </si>
  <si>
    <t>■定期点検記録様式　変状写真台帳【様式D-1-1】</t>
    <rPh sb="1" eb="3">
      <t>テイキ</t>
    </rPh>
    <rPh sb="3" eb="5">
      <t>テンケン</t>
    </rPh>
    <rPh sb="5" eb="7">
      <t>キロク</t>
    </rPh>
    <rPh sb="7" eb="9">
      <t>ヨウシキ</t>
    </rPh>
    <rPh sb="10" eb="12">
      <t>ヘンジョウ</t>
    </rPh>
    <rPh sb="12" eb="14">
      <t>シャシン</t>
    </rPh>
    <rPh sb="14" eb="16">
      <t>ダイチョウ</t>
    </rPh>
    <phoneticPr fontId="20"/>
  </si>
  <si>
    <t>フリガナ</t>
    <phoneticPr fontId="20"/>
  </si>
  <si>
    <t>路 線 名</t>
    <rPh sb="0" eb="1">
      <t>ミチ</t>
    </rPh>
    <rPh sb="2" eb="3">
      <t>セン</t>
    </rPh>
    <rPh sb="4" eb="5">
      <t>メイ</t>
    </rPh>
    <phoneticPr fontId="20"/>
  </si>
  <si>
    <t>国道○○</t>
    <rPh sb="0" eb="2">
      <t>コクドウ</t>
    </rPh>
    <phoneticPr fontId="11"/>
  </si>
  <si>
    <t>定期点検実施者</t>
    <rPh sb="4" eb="6">
      <t>ジッシ</t>
    </rPh>
    <phoneticPr fontId="11"/>
  </si>
  <si>
    <t>名　称</t>
    <rPh sb="0" eb="1">
      <t>ナ</t>
    </rPh>
    <rPh sb="2" eb="3">
      <t>ショウ</t>
    </rPh>
    <phoneticPr fontId="10"/>
  </si>
  <si>
    <t>管理者名</t>
    <phoneticPr fontId="20"/>
  </si>
  <si>
    <t>写真
番号</t>
    <phoneticPr fontId="6"/>
  </si>
  <si>
    <t>覆工スパン
番号</t>
    <rPh sb="0" eb="2">
      <t>フッコウ</t>
    </rPh>
    <rPh sb="6" eb="8">
      <t>バンゴウ</t>
    </rPh>
    <phoneticPr fontId="6"/>
  </si>
  <si>
    <t>変状番号</t>
    <rPh sb="0" eb="2">
      <t>ヘンジョウ</t>
    </rPh>
    <rPh sb="2" eb="4">
      <t>バンゴウ</t>
    </rPh>
    <phoneticPr fontId="10"/>
  </si>
  <si>
    <t>変状
部位</t>
    <rPh sb="0" eb="2">
      <t>ヘンジョウ</t>
    </rPh>
    <rPh sb="3" eb="5">
      <t>ブイ</t>
    </rPh>
    <phoneticPr fontId="6"/>
  </si>
  <si>
    <t>アーチ（天端）</t>
    <rPh sb="4" eb="5">
      <t>テン</t>
    </rPh>
    <rPh sb="5" eb="6">
      <t>タン</t>
    </rPh>
    <phoneticPr fontId="11"/>
  </si>
  <si>
    <t>対策
区分</t>
    <rPh sb="0" eb="2">
      <t>タイサク</t>
    </rPh>
    <rPh sb="3" eb="5">
      <t>クブン</t>
    </rPh>
    <phoneticPr fontId="6"/>
  </si>
  <si>
    <t>変状区分</t>
    <rPh sb="0" eb="2">
      <t>ヘンジョウ</t>
    </rPh>
    <rPh sb="2" eb="4">
      <t>クブン</t>
    </rPh>
    <phoneticPr fontId="11"/>
  </si>
  <si>
    <t>変状の発生範囲及び規模</t>
    <rPh sb="0" eb="2">
      <t>ヘンジョウ</t>
    </rPh>
    <rPh sb="3" eb="5">
      <t>ハッセイ</t>
    </rPh>
    <rPh sb="5" eb="7">
      <t>ハンイ</t>
    </rPh>
    <rPh sb="7" eb="8">
      <t>オヨ</t>
    </rPh>
    <rPh sb="9" eb="11">
      <t>キボ</t>
    </rPh>
    <phoneticPr fontId="11"/>
  </si>
  <si>
    <t>前回変状の発生範囲及び規模</t>
    <rPh sb="0" eb="2">
      <t>ゼンカイ</t>
    </rPh>
    <rPh sb="2" eb="4">
      <t>ヘンジョウ</t>
    </rPh>
    <rPh sb="5" eb="9">
      <t>ハッセイハンイ</t>
    </rPh>
    <rPh sb="9" eb="10">
      <t>オヨ</t>
    </rPh>
    <rPh sb="11" eb="13">
      <t>キボ</t>
    </rPh>
    <phoneticPr fontId="11"/>
  </si>
  <si>
    <t>対策履歴</t>
    <rPh sb="0" eb="2">
      <t>タイサク</t>
    </rPh>
    <rPh sb="2" eb="4">
      <t>リレキ</t>
    </rPh>
    <phoneticPr fontId="6"/>
  </si>
  <si>
    <t>なし</t>
    <phoneticPr fontId="11"/>
  </si>
  <si>
    <t>実施状況（実施日）</t>
    <rPh sb="0" eb="2">
      <t>ジッシ</t>
    </rPh>
    <rPh sb="2" eb="4">
      <t>ジョウキョウ</t>
    </rPh>
    <rPh sb="5" eb="8">
      <t>ジッシビ</t>
    </rPh>
    <phoneticPr fontId="6"/>
  </si>
  <si>
    <t>はく落防止対策工</t>
    <rPh sb="2" eb="3">
      <t>ラク</t>
    </rPh>
    <rPh sb="3" eb="7">
      <t>ボウシタイサク</t>
    </rPh>
    <rPh sb="7" eb="8">
      <t>コウ</t>
    </rPh>
    <phoneticPr fontId="11"/>
  </si>
  <si>
    <t>○年○月○日</t>
    <rPh sb="1" eb="2">
      <t>ネン</t>
    </rPh>
    <rPh sb="3" eb="4">
      <t>ガツ</t>
    </rPh>
    <rPh sb="5" eb="6">
      <t>ニチ</t>
    </rPh>
    <phoneticPr fontId="11"/>
  </si>
  <si>
    <t>メモ</t>
    <phoneticPr fontId="11"/>
  </si>
  <si>
    <t>幅3.0mm、長さ5.0mのひび割れ</t>
    <rPh sb="0" eb="1">
      <t>ハバ</t>
    </rPh>
    <rPh sb="7" eb="8">
      <t>ナガ</t>
    </rPh>
    <rPh sb="16" eb="17">
      <t>ワ</t>
    </rPh>
    <phoneticPr fontId="11"/>
  </si>
  <si>
    <t>0.5m×0.5mのはく落防止対策工</t>
    <rPh sb="12" eb="17">
      <t>ラクボウシタイサク</t>
    </rPh>
    <rPh sb="17" eb="18">
      <t>コウ</t>
    </rPh>
    <phoneticPr fontId="11"/>
  </si>
  <si>
    <t>にじみ、2.6m×0.5m</t>
    <phoneticPr fontId="11"/>
  </si>
  <si>
    <t>導水工からのにじみ</t>
    <rPh sb="0" eb="3">
      <t>ドウスイコウ</t>
    </rPh>
    <phoneticPr fontId="11"/>
  </si>
  <si>
    <t>導水工からのにじみ程度の漏水</t>
    <rPh sb="0" eb="3">
      <t>ドウスイコウ</t>
    </rPh>
    <rPh sb="9" eb="11">
      <t>テイド</t>
    </rPh>
    <rPh sb="12" eb="14">
      <t>ロウスイ</t>
    </rPh>
    <phoneticPr fontId="11"/>
  </si>
  <si>
    <t>目地部の0.4m×0.1mのうき、叩き落とし処置を行い不安定部を除去済</t>
    <rPh sb="0" eb="3">
      <t>メジブ</t>
    </rPh>
    <rPh sb="17" eb="18">
      <t>タタ</t>
    </rPh>
    <rPh sb="19" eb="20">
      <t>オ</t>
    </rPh>
    <rPh sb="22" eb="24">
      <t>ショチ</t>
    </rPh>
    <rPh sb="25" eb="26">
      <t>オコナ</t>
    </rPh>
    <rPh sb="27" eb="31">
      <t>フアンテイブ</t>
    </rPh>
    <rPh sb="32" eb="34">
      <t>ジョキョ</t>
    </rPh>
    <rPh sb="34" eb="35">
      <t>ズミ</t>
    </rPh>
    <phoneticPr fontId="11"/>
  </si>
  <si>
    <t>※　応急措置後の対策区分について添付すること。また、点検前に
　　実施された措置によりⅠと判定された箇所も添付すること。</t>
    <rPh sb="2" eb="4">
      <t>オウキュウ</t>
    </rPh>
    <rPh sb="4" eb="7">
      <t>ソチゴ</t>
    </rPh>
    <rPh sb="8" eb="10">
      <t>タイサク</t>
    </rPh>
    <rPh sb="10" eb="12">
      <t>クブン</t>
    </rPh>
    <rPh sb="16" eb="18">
      <t>テンプ</t>
    </rPh>
    <rPh sb="26" eb="28">
      <t>テンケン</t>
    </rPh>
    <rPh sb="28" eb="29">
      <t>マエ</t>
    </rPh>
    <rPh sb="45" eb="47">
      <t>ハンテイ</t>
    </rPh>
    <rPh sb="50" eb="52">
      <t>カショ</t>
    </rPh>
    <rPh sb="53" eb="55">
      <t>テンプ</t>
    </rPh>
    <phoneticPr fontId="10"/>
  </si>
  <si>
    <t>※　変状の発生範囲の規模とは、対策を行う際に参考となる変状の長さや面積をいう。</t>
    <rPh sb="2" eb="3">
      <t>ヘン</t>
    </rPh>
    <rPh sb="3" eb="4">
      <t>ジョウ</t>
    </rPh>
    <rPh sb="5" eb="7">
      <t>ハッセイ</t>
    </rPh>
    <rPh sb="7" eb="9">
      <t>ハンイ</t>
    </rPh>
    <rPh sb="10" eb="12">
      <t>キボ</t>
    </rPh>
    <rPh sb="15" eb="17">
      <t>タイサク</t>
    </rPh>
    <rPh sb="18" eb="19">
      <t>オコナ</t>
    </rPh>
    <rPh sb="20" eb="21">
      <t>サイ</t>
    </rPh>
    <rPh sb="22" eb="24">
      <t>サンコウ</t>
    </rPh>
    <rPh sb="27" eb="28">
      <t>ヘン</t>
    </rPh>
    <rPh sb="28" eb="29">
      <t>ジョウ</t>
    </rPh>
    <rPh sb="30" eb="31">
      <t>ナガ</t>
    </rPh>
    <rPh sb="33" eb="35">
      <t>メンセキ</t>
    </rPh>
    <phoneticPr fontId="6"/>
  </si>
  <si>
    <t>※　応急措置を実施しないで決定した変状の対策区分は、対策区分の応急措置後の欄に記入すること。</t>
    <rPh sb="13" eb="15">
      <t>ケッテイ</t>
    </rPh>
    <rPh sb="20" eb="22">
      <t>タイサク</t>
    </rPh>
    <rPh sb="22" eb="24">
      <t>クブン</t>
    </rPh>
    <rPh sb="26" eb="28">
      <t>タイサク</t>
    </rPh>
    <rPh sb="28" eb="30">
      <t>クブン</t>
    </rPh>
    <rPh sb="31" eb="33">
      <t>オウキュウ</t>
    </rPh>
    <rPh sb="33" eb="36">
      <t>ソチゴ</t>
    </rPh>
    <rPh sb="37" eb="38">
      <t>ラン</t>
    </rPh>
    <rPh sb="39" eb="41">
      <t>キニュウ</t>
    </rPh>
    <phoneticPr fontId="6"/>
  </si>
  <si>
    <t>※　たたき落としを実施した場合は、実施後の写真を添付すること。</t>
    <rPh sb="5" eb="6">
      <t>オ</t>
    </rPh>
    <rPh sb="9" eb="11">
      <t>ジッシ</t>
    </rPh>
    <rPh sb="13" eb="15">
      <t>バアイ</t>
    </rPh>
    <rPh sb="17" eb="20">
      <t>ジッシゴ</t>
    </rPh>
    <rPh sb="21" eb="23">
      <t>シャシン</t>
    </rPh>
    <rPh sb="24" eb="26">
      <t>テンプ</t>
    </rPh>
    <phoneticPr fontId="6"/>
  </si>
  <si>
    <t>※　変状の発生範囲の規模は、面積・寸法を記載すること。(ひび割れ幅のみmmとし、その他をm表記とする)</t>
    <rPh sb="5" eb="7">
      <t>ハッセイ</t>
    </rPh>
    <rPh sb="7" eb="9">
      <t>ハンイ</t>
    </rPh>
    <rPh sb="10" eb="12">
      <t>キボ</t>
    </rPh>
    <rPh sb="14" eb="16">
      <t>メンセキ</t>
    </rPh>
    <rPh sb="17" eb="19">
      <t>スンポウ</t>
    </rPh>
    <rPh sb="20" eb="22">
      <t>キサイ</t>
    </rPh>
    <phoneticPr fontId="11"/>
  </si>
  <si>
    <t>※　附属物の取付状態に関する異常写真は別途、任意の書式でとりまとめること。</t>
    <rPh sb="2" eb="5">
      <t>フゾクブツ</t>
    </rPh>
    <rPh sb="6" eb="8">
      <t>トリツケ</t>
    </rPh>
    <rPh sb="8" eb="10">
      <t>ジョウタイ</t>
    </rPh>
    <rPh sb="11" eb="12">
      <t>カン</t>
    </rPh>
    <rPh sb="14" eb="16">
      <t>イジョウ</t>
    </rPh>
    <rPh sb="16" eb="18">
      <t>シャシン</t>
    </rPh>
    <rPh sb="19" eb="21">
      <t>ベット</t>
    </rPh>
    <rPh sb="22" eb="24">
      <t>ニンイ</t>
    </rPh>
    <rPh sb="25" eb="27">
      <t>ショシキ</t>
    </rPh>
    <phoneticPr fontId="10"/>
  </si>
  <si>
    <t>※　構造用鋼材以外の異物に伴ううき・はく離については、メモ欄に異物の概要を記入すること。</t>
    <rPh sb="2" eb="5">
      <t>コウゾウヨウ</t>
    </rPh>
    <rPh sb="5" eb="7">
      <t>コウザイ</t>
    </rPh>
    <rPh sb="7" eb="9">
      <t>イガイ</t>
    </rPh>
    <rPh sb="10" eb="12">
      <t>イブツ</t>
    </rPh>
    <rPh sb="13" eb="14">
      <t>トモナ</t>
    </rPh>
    <rPh sb="20" eb="21">
      <t>リ</t>
    </rPh>
    <rPh sb="29" eb="30">
      <t>ラン</t>
    </rPh>
    <rPh sb="31" eb="33">
      <t>イブツ</t>
    </rPh>
    <rPh sb="34" eb="36">
      <t>ガイヨウ</t>
    </rPh>
    <rPh sb="37" eb="39">
      <t>キニュウ</t>
    </rPh>
    <phoneticPr fontId="11"/>
  </si>
  <si>
    <t>■定期点検記録様式　異常写真台帳（トンネル内附属物等の取付状態）　【様式D-1-2】</t>
    <rPh sb="1" eb="3">
      <t>テイキ</t>
    </rPh>
    <rPh sb="3" eb="5">
      <t>テンケン</t>
    </rPh>
    <rPh sb="5" eb="7">
      <t>キロク</t>
    </rPh>
    <rPh sb="7" eb="9">
      <t>ヨウシキ</t>
    </rPh>
    <rPh sb="10" eb="12">
      <t>イジョウ</t>
    </rPh>
    <rPh sb="12" eb="14">
      <t>シャシン</t>
    </rPh>
    <rPh sb="14" eb="16">
      <t>ダイチョウ</t>
    </rPh>
    <rPh sb="21" eb="22">
      <t>ナイ</t>
    </rPh>
    <rPh sb="22" eb="24">
      <t>フゾク</t>
    </rPh>
    <rPh sb="24" eb="25">
      <t>ブツ</t>
    </rPh>
    <rPh sb="25" eb="26">
      <t>トウ</t>
    </rPh>
    <rPh sb="27" eb="29">
      <t>トリツケ</t>
    </rPh>
    <rPh sb="29" eb="31">
      <t>ジョウタイ</t>
    </rPh>
    <rPh sb="34" eb="36">
      <t>ヨウシキ</t>
    </rPh>
    <phoneticPr fontId="20"/>
  </si>
  <si>
    <t>定期点検年月日</t>
    <rPh sb="4" eb="7">
      <t>ネンガッピ</t>
    </rPh>
    <phoneticPr fontId="20"/>
  </si>
  <si>
    <t>覆工スパン番号</t>
    <rPh sb="0" eb="2">
      <t>フッコウ</t>
    </rPh>
    <rPh sb="5" eb="7">
      <t>バンゴウ</t>
    </rPh>
    <phoneticPr fontId="21"/>
  </si>
  <si>
    <t>異常番号</t>
    <rPh sb="0" eb="2">
      <t>イジョウ</t>
    </rPh>
    <rPh sb="2" eb="4">
      <t>バンゴウ</t>
    </rPh>
    <phoneticPr fontId="21"/>
  </si>
  <si>
    <t>対象箇所</t>
    <rPh sb="0" eb="2">
      <t>タイショウ</t>
    </rPh>
    <rPh sb="2" eb="4">
      <t>カショ</t>
    </rPh>
    <phoneticPr fontId="21"/>
  </si>
  <si>
    <t>照明施設</t>
    <rPh sb="0" eb="2">
      <t>ショウメイ</t>
    </rPh>
    <rPh sb="2" eb="4">
      <t>シセツ</t>
    </rPh>
    <phoneticPr fontId="11"/>
  </si>
  <si>
    <t>部位区分</t>
    <rPh sb="0" eb="2">
      <t>ブイ</t>
    </rPh>
    <rPh sb="2" eb="4">
      <t>クブン</t>
    </rPh>
    <phoneticPr fontId="21"/>
  </si>
  <si>
    <t>ボルト・ナット，アンカー類</t>
  </si>
  <si>
    <t>異常の種類</t>
    <rPh sb="0" eb="2">
      <t>イジョウ</t>
    </rPh>
    <rPh sb="3" eb="5">
      <t>シュルイ</t>
    </rPh>
    <phoneticPr fontId="21"/>
  </si>
  <si>
    <t>腐食</t>
  </si>
  <si>
    <t>緩み、脱落</t>
  </si>
  <si>
    <t>破断</t>
  </si>
  <si>
    <t>異常判定区分</t>
    <rPh sb="0" eb="2">
      <t>イジョウ</t>
    </rPh>
    <rPh sb="2" eb="4">
      <t>ハンテイ</t>
    </rPh>
    <rPh sb="4" eb="6">
      <t>クブン</t>
    </rPh>
    <phoneticPr fontId="21"/>
  </si>
  <si>
    <t>Ⅲ</t>
    <phoneticPr fontId="11"/>
  </si>
  <si>
    <t>メモ</t>
    <phoneticPr fontId="21"/>
  </si>
  <si>
    <t>締め直し済</t>
    <rPh sb="0" eb="1">
      <t>シ</t>
    </rPh>
    <rPh sb="2" eb="3">
      <t>ナオ</t>
    </rPh>
    <rPh sb="4" eb="5">
      <t>ズミ</t>
    </rPh>
    <phoneticPr fontId="11"/>
  </si>
  <si>
    <t>取付部材</t>
    <rPh sb="0" eb="1">
      <t>ト</t>
    </rPh>
    <rPh sb="1" eb="2">
      <t>ツ</t>
    </rPh>
    <rPh sb="2" eb="4">
      <t>ブザイ</t>
    </rPh>
    <phoneticPr fontId="11"/>
  </si>
  <si>
    <t>変形，欠損</t>
  </si>
  <si>
    <t>亀裂</t>
  </si>
  <si>
    <t>照明の球切れ</t>
    <rPh sb="0" eb="2">
      <t>ショウメイ</t>
    </rPh>
    <rPh sb="3" eb="5">
      <t>タマギ</t>
    </rPh>
    <phoneticPr fontId="11"/>
  </si>
  <si>
    <t>※　異常判定区分×について記入すること。また、応急措置前に異常判定区分×とした箇所のうち応急措置により○と判定した箇所も記入すること。</t>
    <rPh sb="2" eb="4">
      <t>イジョウ</t>
    </rPh>
    <rPh sb="13" eb="15">
      <t>キニュウ</t>
    </rPh>
    <rPh sb="29" eb="31">
      <t>イジョウ</t>
    </rPh>
    <phoneticPr fontId="10"/>
  </si>
  <si>
    <t>※　応急措置を実施した場合は、その実施状況が分かる写真を添付すること。</t>
    <rPh sb="4" eb="6">
      <t>ソチ</t>
    </rPh>
    <phoneticPr fontId="11"/>
  </si>
  <si>
    <t>※　変状数に準じてシートを追加すること。</t>
    <rPh sb="2" eb="4">
      <t>ヘンジョウ</t>
    </rPh>
    <rPh sb="4" eb="5">
      <t>スウ</t>
    </rPh>
    <rPh sb="6" eb="7">
      <t>ジュン</t>
    </rPh>
    <rPh sb="13" eb="15">
      <t>ツイカ</t>
    </rPh>
    <phoneticPr fontId="10"/>
  </si>
  <si>
    <t>■定期点検記録様式 　トンネル全体変状展開図　【様式D-2-1】</t>
    <rPh sb="1" eb="3">
      <t>テイキ</t>
    </rPh>
    <rPh sb="3" eb="5">
      <t>テンケン</t>
    </rPh>
    <rPh sb="5" eb="7">
      <t>キロク</t>
    </rPh>
    <rPh sb="7" eb="9">
      <t>ヨウシキ</t>
    </rPh>
    <rPh sb="15" eb="17">
      <t>ゼンタイ</t>
    </rPh>
    <rPh sb="17" eb="19">
      <t>ヘンジョウ</t>
    </rPh>
    <rPh sb="19" eb="22">
      <t>テンカイズ</t>
    </rPh>
    <rPh sb="24" eb="26">
      <t>ヨウシキ</t>
    </rPh>
    <phoneticPr fontId="6"/>
  </si>
  <si>
    <t>トンネル変状展開図</t>
    <rPh sb="4" eb="5">
      <t>ヘン</t>
    </rPh>
    <rPh sb="5" eb="6">
      <t>ジョウ</t>
    </rPh>
    <rPh sb="6" eb="9">
      <t>テンカイズ</t>
    </rPh>
    <phoneticPr fontId="10"/>
  </si>
  <si>
    <t>トンネル全体変状展開図</t>
    <rPh sb="4" eb="6">
      <t>ゼンタイ</t>
    </rPh>
    <rPh sb="6" eb="7">
      <t>ヘン</t>
    </rPh>
    <rPh sb="7" eb="8">
      <t>ジョウ</t>
    </rPh>
    <rPh sb="8" eb="11">
      <t>テンカイズ</t>
    </rPh>
    <phoneticPr fontId="10"/>
  </si>
  <si>
    <t>注１：本展開図は、見下げた状態で記載すること。
注２：覆工スパン番号は横断目地毎（矢板工法の場合は上半アーチ
　　　の横断目地毎)に設定すること。
注３：横断目地の変状は前の覆工スパン番号で計上すること。
注４：１枚に収まらない場合は、複数枚に分けて作成すること。</t>
    <rPh sb="3" eb="4">
      <t>ホン</t>
    </rPh>
    <rPh sb="4" eb="7">
      <t>テンカイズ</t>
    </rPh>
    <rPh sb="39" eb="40">
      <t>ゴト</t>
    </rPh>
    <rPh sb="41" eb="43">
      <t>ヤイタ</t>
    </rPh>
    <rPh sb="43" eb="45">
      <t>コウホウ</t>
    </rPh>
    <rPh sb="46" eb="48">
      <t>バアイ</t>
    </rPh>
    <rPh sb="49" eb="51">
      <t>ジョウハン</t>
    </rPh>
    <rPh sb="59" eb="61">
      <t>オウダン</t>
    </rPh>
    <rPh sb="61" eb="63">
      <t>メジ</t>
    </rPh>
    <rPh sb="63" eb="64">
      <t>ゴト</t>
    </rPh>
    <rPh sb="74" eb="75">
      <t>チュウ</t>
    </rPh>
    <rPh sb="77" eb="79">
      <t>オウダン</t>
    </rPh>
    <rPh sb="79" eb="81">
      <t>メジ</t>
    </rPh>
    <rPh sb="82" eb="84">
      <t>ヘンジョウ</t>
    </rPh>
    <rPh sb="85" eb="86">
      <t>マエ</t>
    </rPh>
    <rPh sb="87" eb="89">
      <t>フッコウ</t>
    </rPh>
    <rPh sb="92" eb="94">
      <t>バンゴウ</t>
    </rPh>
    <rPh sb="95" eb="97">
      <t>ケイジョウ</t>
    </rPh>
    <phoneticPr fontId="10"/>
  </si>
  <si>
    <t>■定期点検記録様式 　トンネル全体変状展開図（機器の活用時）　【様式D-2-1’】</t>
    <rPh sb="1" eb="3">
      <t>テイキ</t>
    </rPh>
    <rPh sb="3" eb="5">
      <t>テンケン</t>
    </rPh>
    <rPh sb="5" eb="7">
      <t>キロク</t>
    </rPh>
    <rPh sb="7" eb="9">
      <t>ヨウシキ</t>
    </rPh>
    <rPh sb="15" eb="17">
      <t>ゼンタイ</t>
    </rPh>
    <rPh sb="17" eb="19">
      <t>ヘンジョウ</t>
    </rPh>
    <rPh sb="19" eb="22">
      <t>テンカイズ</t>
    </rPh>
    <rPh sb="23" eb="25">
      <t>キキ</t>
    </rPh>
    <rPh sb="26" eb="28">
      <t>カツヨウ</t>
    </rPh>
    <rPh sb="28" eb="29">
      <t>ジ</t>
    </rPh>
    <rPh sb="32" eb="34">
      <t>ヨウシキ</t>
    </rPh>
    <phoneticPr fontId="6"/>
  </si>
  <si>
    <t>様式F用→</t>
    <rPh sb="0" eb="2">
      <t>ヨウシキ</t>
    </rPh>
    <rPh sb="3" eb="4">
      <t>ヨウ</t>
    </rPh>
    <phoneticPr fontId="10"/>
  </si>
  <si>
    <t>覆工スパン</t>
    <rPh sb="0" eb="2">
      <t>フッコウ</t>
    </rPh>
    <phoneticPr fontId="21"/>
  </si>
  <si>
    <t>変    状    数</t>
    <rPh sb="0" eb="1">
      <t>ヘン</t>
    </rPh>
    <rPh sb="5" eb="6">
      <t>ジョウ</t>
    </rPh>
    <rPh sb="10" eb="11">
      <t>スウ</t>
    </rPh>
    <phoneticPr fontId="21"/>
  </si>
  <si>
    <t>変    状    規    模</t>
    <rPh sb="0" eb="1">
      <t>ヘン</t>
    </rPh>
    <rPh sb="5" eb="6">
      <t>ジョウ</t>
    </rPh>
    <rPh sb="10" eb="11">
      <t>キ</t>
    </rPh>
    <rPh sb="15" eb="16">
      <t>ボ</t>
    </rPh>
    <phoneticPr fontId="21"/>
  </si>
  <si>
    <t>番号</t>
    <rPh sb="0" eb="2">
      <t>バンゴウ</t>
    </rPh>
    <phoneticPr fontId="11"/>
  </si>
  <si>
    <t>延長
（ｍ）</t>
    <rPh sb="0" eb="2">
      <t>エンチョウ</t>
    </rPh>
    <phoneticPr fontId="11"/>
  </si>
  <si>
    <t>健全性の診断の
区分</t>
    <rPh sb="4" eb="6">
      <t>シンダン</t>
    </rPh>
    <rPh sb="8" eb="10">
      <t>クブン</t>
    </rPh>
    <phoneticPr fontId="11"/>
  </si>
  <si>
    <t>対策区分の判定</t>
    <rPh sb="0" eb="2">
      <t>タイサク</t>
    </rPh>
    <rPh sb="2" eb="4">
      <t>クブン</t>
    </rPh>
    <rPh sb="5" eb="7">
      <t>ハンテイ</t>
    </rPh>
    <phoneticPr fontId="21"/>
  </si>
  <si>
    <t>覆工スパン長（ｍ）</t>
    <rPh sb="0" eb="2">
      <t>フッコウ</t>
    </rPh>
    <rPh sb="5" eb="6">
      <t>ナガ</t>
    </rPh>
    <phoneticPr fontId="21"/>
  </si>
  <si>
    <t>変状の発生範囲の規模（㎡）</t>
    <rPh sb="0" eb="2">
      <t>ヘンジョウ</t>
    </rPh>
    <rPh sb="3" eb="5">
      <t>ハッセイ</t>
    </rPh>
    <rPh sb="5" eb="7">
      <t>ハンイ</t>
    </rPh>
    <rPh sb="8" eb="10">
      <t>キボ</t>
    </rPh>
    <phoneticPr fontId="21"/>
  </si>
  <si>
    <t>■定期点検記録様式 　覆工スパン別変状詳細展開図　【様式D-3】</t>
    <rPh sb="1" eb="3">
      <t>テイキ</t>
    </rPh>
    <rPh sb="3" eb="5">
      <t>テンケン</t>
    </rPh>
    <rPh sb="5" eb="7">
      <t>キロク</t>
    </rPh>
    <rPh sb="7" eb="9">
      <t>ヨウシキ</t>
    </rPh>
    <rPh sb="11" eb="12">
      <t>フク</t>
    </rPh>
    <rPh sb="12" eb="13">
      <t>コウ</t>
    </rPh>
    <rPh sb="16" eb="17">
      <t>ベツ</t>
    </rPh>
    <rPh sb="17" eb="19">
      <t>ヘンジョウ</t>
    </rPh>
    <rPh sb="19" eb="21">
      <t>ショウサイ</t>
    </rPh>
    <rPh sb="21" eb="24">
      <t>テンカイズ</t>
    </rPh>
    <rPh sb="26" eb="28">
      <t>ヨウシキ</t>
    </rPh>
    <phoneticPr fontId="6"/>
  </si>
  <si>
    <t xml:space="preserve">外力 </t>
    <rPh sb="0" eb="2">
      <t>ガイリョク</t>
    </rPh>
    <phoneticPr fontId="21"/>
  </si>
  <si>
    <t>材質劣化</t>
    <rPh sb="0" eb="2">
      <t>ザイシツ</t>
    </rPh>
    <rPh sb="2" eb="4">
      <t>レッカ</t>
    </rPh>
    <phoneticPr fontId="21"/>
  </si>
  <si>
    <t>漏水</t>
    <rPh sb="0" eb="2">
      <t>ロウスイ</t>
    </rPh>
    <phoneticPr fontId="21"/>
  </si>
  <si>
    <r>
      <t xml:space="preserve">外力 </t>
    </r>
    <r>
      <rPr>
        <vertAlign val="superscript"/>
        <sz val="9"/>
        <rFont val="HGSｺﾞｼｯｸM"/>
        <family val="3"/>
        <charset val="128"/>
      </rPr>
      <t>注2</t>
    </r>
    <rPh sb="0" eb="2">
      <t>ガイリョク</t>
    </rPh>
    <rPh sb="3" eb="4">
      <t>チュウ</t>
    </rPh>
    <phoneticPr fontId="21"/>
  </si>
  <si>
    <t>Ⅳ</t>
    <phoneticPr fontId="21"/>
  </si>
  <si>
    <t>Ⅲ</t>
    <phoneticPr fontId="21"/>
  </si>
  <si>
    <t>Ⅱa</t>
    <phoneticPr fontId="21"/>
  </si>
  <si>
    <t>Ⅱb</t>
    <phoneticPr fontId="21"/>
  </si>
  <si>
    <t>スパン別変状展開図</t>
    <rPh sb="3" eb="4">
      <t>ベツ</t>
    </rPh>
    <rPh sb="4" eb="5">
      <t>ヘン</t>
    </rPh>
    <rPh sb="5" eb="6">
      <t>ジョウ</t>
    </rPh>
    <rPh sb="6" eb="9">
      <t>テンカイズ</t>
    </rPh>
    <phoneticPr fontId="10"/>
  </si>
  <si>
    <t>【健全性判定集計表】</t>
    <phoneticPr fontId="10"/>
  </si>
  <si>
    <t>スパン番号</t>
    <rPh sb="3" eb="5">
      <t>バンゴウ</t>
    </rPh>
    <phoneticPr fontId="10"/>
  </si>
  <si>
    <t>スパン長</t>
    <rPh sb="3" eb="4">
      <t>ナガ</t>
    </rPh>
    <phoneticPr fontId="10"/>
  </si>
  <si>
    <t>前回定期点検時の判定</t>
    <rPh sb="0" eb="2">
      <t>ゼンカイ</t>
    </rPh>
    <rPh sb="6" eb="7">
      <t>ジ</t>
    </rPh>
    <rPh sb="8" eb="10">
      <t>ハンテイ</t>
    </rPh>
    <phoneticPr fontId="10"/>
  </si>
  <si>
    <t>応急措置前の判定</t>
    <rPh sb="0" eb="2">
      <t>オウキュウ</t>
    </rPh>
    <rPh sb="2" eb="4">
      <t>ソチ</t>
    </rPh>
    <rPh sb="4" eb="5">
      <t>マエ</t>
    </rPh>
    <rPh sb="6" eb="8">
      <t>ハンテイ</t>
    </rPh>
    <phoneticPr fontId="10"/>
  </si>
  <si>
    <t>対策区分毎の
変状の有無</t>
    <rPh sb="0" eb="2">
      <t>タイサク</t>
    </rPh>
    <rPh sb="2" eb="4">
      <t>クブン</t>
    </rPh>
    <rPh sb="4" eb="5">
      <t>ゴト</t>
    </rPh>
    <rPh sb="7" eb="9">
      <t>ヘンジョウ</t>
    </rPh>
    <rPh sb="10" eb="12">
      <t>ウム</t>
    </rPh>
    <phoneticPr fontId="10"/>
  </si>
  <si>
    <t>対策区分毎の変状の発生範囲の規模(㎡)</t>
    <rPh sb="0" eb="2">
      <t>タイサク</t>
    </rPh>
    <rPh sb="2" eb="4">
      <t>クブン</t>
    </rPh>
    <rPh sb="4" eb="5">
      <t>ゴト</t>
    </rPh>
    <rPh sb="6" eb="8">
      <t>ヘンジョウ</t>
    </rPh>
    <rPh sb="9" eb="11">
      <t>ハッセイ</t>
    </rPh>
    <rPh sb="11" eb="13">
      <t>ハンイ</t>
    </rPh>
    <rPh sb="14" eb="16">
      <t>キボ</t>
    </rPh>
    <phoneticPr fontId="10"/>
  </si>
  <si>
    <r>
      <t>備考</t>
    </r>
    <r>
      <rPr>
        <vertAlign val="superscript"/>
        <sz val="9"/>
        <rFont val="HGSｺﾞｼｯｸM"/>
        <family val="3"/>
        <charset val="128"/>
      </rPr>
      <t>注2</t>
    </r>
    <rPh sb="0" eb="2">
      <t>ビコウ</t>
    </rPh>
    <rPh sb="2" eb="3">
      <t>チュウ</t>
    </rPh>
    <phoneticPr fontId="10"/>
  </si>
  <si>
    <t>変状区分</t>
    <rPh sb="0" eb="2">
      <t>ヘンジョウ</t>
    </rPh>
    <rPh sb="2" eb="4">
      <t>クブン</t>
    </rPh>
    <phoneticPr fontId="10"/>
  </si>
  <si>
    <t>変状種類</t>
    <rPh sb="0" eb="2">
      <t>ヘンジョウ</t>
    </rPh>
    <rPh sb="2" eb="4">
      <t>シュルイ</t>
    </rPh>
    <phoneticPr fontId="10"/>
  </si>
  <si>
    <r>
      <t>外力</t>
    </r>
    <r>
      <rPr>
        <vertAlign val="superscript"/>
        <sz val="9"/>
        <rFont val="HGSｺﾞｼｯｸM"/>
        <family val="3"/>
        <charset val="128"/>
      </rPr>
      <t>注1</t>
    </r>
    <rPh sb="0" eb="2">
      <t>ガイリョク</t>
    </rPh>
    <rPh sb="2" eb="3">
      <t>チュウ</t>
    </rPh>
    <phoneticPr fontId="10"/>
  </si>
  <si>
    <r>
      <t>材質劣化</t>
    </r>
    <r>
      <rPr>
        <vertAlign val="superscript"/>
        <sz val="9"/>
        <rFont val="HGSｺﾞｼｯｸM"/>
        <family val="3"/>
        <charset val="128"/>
      </rPr>
      <t>注1</t>
    </r>
    <rPh sb="0" eb="2">
      <t>ザイシツ</t>
    </rPh>
    <rPh sb="2" eb="4">
      <t>レッカ</t>
    </rPh>
    <rPh sb="4" eb="5">
      <t>チュウ</t>
    </rPh>
    <phoneticPr fontId="10"/>
  </si>
  <si>
    <r>
      <t>漏水</t>
    </r>
    <r>
      <rPr>
        <vertAlign val="superscript"/>
        <sz val="9"/>
        <rFont val="HGSｺﾞｼｯｸM"/>
        <family val="3"/>
        <charset val="128"/>
      </rPr>
      <t>注1</t>
    </r>
    <rPh sb="0" eb="2">
      <t>ロウスイ</t>
    </rPh>
    <rPh sb="2" eb="3">
      <t>チュウ</t>
    </rPh>
    <phoneticPr fontId="10"/>
  </si>
  <si>
    <t>Ⅱa</t>
    <phoneticPr fontId="10"/>
  </si>
  <si>
    <t>Ⅱb</t>
    <phoneticPr fontId="10"/>
  </si>
  <si>
    <t>アーチ（右側）</t>
    <rPh sb="4" eb="6">
      <t>ミギガワ</t>
    </rPh>
    <phoneticPr fontId="11"/>
  </si>
  <si>
    <t>〇</t>
  </si>
  <si>
    <t>側壁（右側）</t>
    <rPh sb="0" eb="2">
      <t>ソクヘキ</t>
    </rPh>
    <rPh sb="3" eb="5">
      <t>ミギガワ</t>
    </rPh>
    <phoneticPr fontId="11"/>
  </si>
  <si>
    <t>はく落防止対策補修済</t>
    <rPh sb="2" eb="7">
      <t>ラクボウシタイサク</t>
    </rPh>
    <rPh sb="7" eb="9">
      <t>ホシュウ</t>
    </rPh>
    <rPh sb="9" eb="10">
      <t>ズミ</t>
    </rPh>
    <phoneticPr fontId="11"/>
  </si>
  <si>
    <t>集計
判定
診断</t>
    <rPh sb="0" eb="2">
      <t>シュウケイ</t>
    </rPh>
    <rPh sb="3" eb="5">
      <t>ハンテイ</t>
    </rPh>
    <rPh sb="6" eb="8">
      <t>シンダン</t>
    </rPh>
    <phoneticPr fontId="10"/>
  </si>
  <si>
    <t>変状の発生規模合計(㎡)</t>
    <rPh sb="0" eb="2">
      <t>ヘンジョウ</t>
    </rPh>
    <rPh sb="3" eb="5">
      <t>ハッセイ</t>
    </rPh>
    <rPh sb="5" eb="7">
      <t>キボ</t>
    </rPh>
    <rPh sb="7" eb="9">
      <t>ゴウケイ</t>
    </rPh>
    <phoneticPr fontId="10"/>
  </si>
  <si>
    <t>－</t>
    <phoneticPr fontId="10"/>
  </si>
  <si>
    <t>覆工スパン単位の
健全性の
診断の区分</t>
    <rPh sb="9" eb="12">
      <t>ケンゼンセイ</t>
    </rPh>
    <rPh sb="14" eb="16">
      <t>シンダン</t>
    </rPh>
    <phoneticPr fontId="11"/>
  </si>
  <si>
    <t>Ⅱ</t>
  </si>
  <si>
    <t>対策区分の
判定結果</t>
    <rPh sb="0" eb="2">
      <t>タイサク</t>
    </rPh>
    <rPh sb="2" eb="4">
      <t>クブン</t>
    </rPh>
    <rPh sb="6" eb="8">
      <t>ハンテイ</t>
    </rPh>
    <rPh sb="8" eb="10">
      <t>ケッカ</t>
    </rPh>
    <phoneticPr fontId="10"/>
  </si>
  <si>
    <r>
      <t>対策区分毎の変状数</t>
    </r>
    <r>
      <rPr>
        <vertAlign val="superscript"/>
        <sz val="9"/>
        <rFont val="HGSｺﾞｼｯｸM"/>
        <family val="3"/>
        <charset val="128"/>
      </rPr>
      <t>注3</t>
    </r>
    <rPh sb="0" eb="2">
      <t>タイサク</t>
    </rPh>
    <rPh sb="2" eb="4">
      <t>クブン</t>
    </rPh>
    <rPh sb="4" eb="5">
      <t>ゴト</t>
    </rPh>
    <rPh sb="6" eb="8">
      <t>ヘンジョウ</t>
    </rPh>
    <rPh sb="8" eb="9">
      <t>スウ</t>
    </rPh>
    <phoneticPr fontId="10"/>
  </si>
  <si>
    <t>所見</t>
    <rPh sb="0" eb="2">
      <t>ショケン</t>
    </rPh>
    <phoneticPr fontId="10"/>
  </si>
  <si>
    <t>注1：誤記入防止のため、当該変状区分以外のセルは灰色表示とすること。</t>
    <rPh sb="0" eb="1">
      <t>チュウ</t>
    </rPh>
    <rPh sb="3" eb="6">
      <t>ゴキニュウ</t>
    </rPh>
    <rPh sb="6" eb="8">
      <t>ボウシ</t>
    </rPh>
    <rPh sb="12" eb="14">
      <t>トウガイ</t>
    </rPh>
    <rPh sb="14" eb="16">
      <t>ヘンジョウ</t>
    </rPh>
    <rPh sb="16" eb="18">
      <t>クブン</t>
    </rPh>
    <rPh sb="18" eb="20">
      <t>イガイ</t>
    </rPh>
    <rPh sb="24" eb="26">
      <t>ハイイロ</t>
    </rPh>
    <rPh sb="26" eb="28">
      <t>ヒョウジ</t>
    </rPh>
    <phoneticPr fontId="10"/>
  </si>
  <si>
    <t>注2：応急措置を実施した場合は、その詳細を備考に記載すること。</t>
    <phoneticPr fontId="11"/>
  </si>
  <si>
    <t>注3：外力は覆工スパン単位、材質劣化、漏水は変状単位とすること。</t>
    <rPh sb="3" eb="5">
      <t>ガイリョク</t>
    </rPh>
    <rPh sb="6" eb="8">
      <t>フッコウ</t>
    </rPh>
    <rPh sb="11" eb="13">
      <t>タンイ</t>
    </rPh>
    <rPh sb="14" eb="16">
      <t>ザイシツ</t>
    </rPh>
    <rPh sb="16" eb="18">
      <t>レッカ</t>
    </rPh>
    <rPh sb="19" eb="21">
      <t>ロウスイ</t>
    </rPh>
    <rPh sb="22" eb="24">
      <t>ヘンジョウ</t>
    </rPh>
    <rPh sb="24" eb="26">
      <t>タンイ</t>
    </rPh>
    <phoneticPr fontId="11"/>
  </si>
  <si>
    <t>（以下、印刷不要）</t>
    <rPh sb="1" eb="3">
      <t>イカ</t>
    </rPh>
    <rPh sb="4" eb="6">
      <t>インサツ</t>
    </rPh>
    <rPh sb="6" eb="8">
      <t>フヨウ</t>
    </rPh>
    <phoneticPr fontId="10"/>
  </si>
  <si>
    <t>※1：本シートは作成洩れのないよう、変状が無くても全スパン分を作成すること．また変状展開図は、様式D-2-1、様式D-2-1'と同じものを覆工スパン単位で拡大し掲載すること。</t>
    <rPh sb="3" eb="4">
      <t>ホン</t>
    </rPh>
    <rPh sb="8" eb="10">
      <t>サクセイ</t>
    </rPh>
    <rPh sb="10" eb="11">
      <t>モ</t>
    </rPh>
    <rPh sb="18" eb="20">
      <t>ヘンジョウ</t>
    </rPh>
    <rPh sb="21" eb="22">
      <t>ナ</t>
    </rPh>
    <rPh sb="25" eb="26">
      <t>ゼン</t>
    </rPh>
    <rPh sb="29" eb="30">
      <t>ブン</t>
    </rPh>
    <rPh sb="31" eb="33">
      <t>サクセイ</t>
    </rPh>
    <rPh sb="40" eb="42">
      <t>ヘンジョウ</t>
    </rPh>
    <rPh sb="42" eb="45">
      <t>テンカイズ</t>
    </rPh>
    <rPh sb="47" eb="49">
      <t>ヨウシキ</t>
    </rPh>
    <rPh sb="55" eb="57">
      <t>ヨウシキ</t>
    </rPh>
    <rPh sb="64" eb="65">
      <t>オナ</t>
    </rPh>
    <rPh sb="69" eb="71">
      <t>フッコウ</t>
    </rPh>
    <rPh sb="74" eb="76">
      <t>タンイ</t>
    </rPh>
    <rPh sb="77" eb="79">
      <t>カクダイ</t>
    </rPh>
    <rPh sb="80" eb="82">
      <t>ケイサイ</t>
    </rPh>
    <phoneticPr fontId="10"/>
  </si>
  <si>
    <t>※2：変状番号は、様式D-1-1で記入した番号と整合させること。</t>
    <rPh sb="3" eb="5">
      <t>ヘンジョウ</t>
    </rPh>
    <rPh sb="5" eb="7">
      <t>バンゴウ</t>
    </rPh>
    <rPh sb="9" eb="11">
      <t>ヨウシキ</t>
    </rPh>
    <rPh sb="17" eb="19">
      <t>キニュウ</t>
    </rPh>
    <rPh sb="21" eb="23">
      <t>バンゴウ</t>
    </rPh>
    <rPh sb="24" eb="26">
      <t>セイゴウ</t>
    </rPh>
    <phoneticPr fontId="10"/>
  </si>
  <si>
    <t>※3：対策区分毎の変状発生規模は、様式D-1-1に記載した面積を記入すること（ただし外力はスパン単位で評価するため変状の有無の欄には面積でなく○を記入し、備考欄に状況を記入）。</t>
    <rPh sb="3" eb="5">
      <t>タイサク</t>
    </rPh>
    <rPh sb="5" eb="7">
      <t>クブン</t>
    </rPh>
    <rPh sb="7" eb="8">
      <t>ゴト</t>
    </rPh>
    <rPh sb="9" eb="11">
      <t>ヘンジョウ</t>
    </rPh>
    <rPh sb="11" eb="13">
      <t>ハッセイ</t>
    </rPh>
    <rPh sb="13" eb="15">
      <t>キボ</t>
    </rPh>
    <rPh sb="17" eb="19">
      <t>ヨウシキ</t>
    </rPh>
    <rPh sb="25" eb="27">
      <t>キサイ</t>
    </rPh>
    <rPh sb="29" eb="31">
      <t>メンセキ</t>
    </rPh>
    <rPh sb="32" eb="34">
      <t>キニュウ</t>
    </rPh>
    <rPh sb="42" eb="44">
      <t>ガイリョク</t>
    </rPh>
    <rPh sb="48" eb="50">
      <t>タンイ</t>
    </rPh>
    <rPh sb="51" eb="53">
      <t>ヒョウカ</t>
    </rPh>
    <rPh sb="57" eb="59">
      <t>ヘンジョウ</t>
    </rPh>
    <rPh sb="60" eb="62">
      <t>ウム</t>
    </rPh>
    <rPh sb="63" eb="64">
      <t>ラン</t>
    </rPh>
    <rPh sb="66" eb="68">
      <t>メンセキ</t>
    </rPh>
    <rPh sb="73" eb="75">
      <t>キニュウ</t>
    </rPh>
    <rPh sb="77" eb="79">
      <t>ビコウ</t>
    </rPh>
    <rPh sb="79" eb="80">
      <t>ラン</t>
    </rPh>
    <rPh sb="81" eb="83">
      <t>ジョウキョウ</t>
    </rPh>
    <rPh sb="84" eb="86">
      <t>キニュウ</t>
    </rPh>
    <phoneticPr fontId="10"/>
  </si>
  <si>
    <t>※4：本様式は覆工スパン毎に作成すること。</t>
    <rPh sb="3" eb="4">
      <t>ホン</t>
    </rPh>
    <rPh sb="4" eb="6">
      <t>ヨウシキ</t>
    </rPh>
    <rPh sb="7" eb="9">
      <t>フッコウ</t>
    </rPh>
    <rPh sb="12" eb="13">
      <t>ゴト</t>
    </rPh>
    <rPh sb="14" eb="16">
      <t>サクセイ</t>
    </rPh>
    <phoneticPr fontId="10"/>
  </si>
  <si>
    <t>※5：変状数が多い場合は、適時、表の行を増やして覆工スパン毎に1枚のシートに収めること。また、1スパン１シートとし、スパンに合わせてシートを追加すること。</t>
    <rPh sb="3" eb="5">
      <t>ヘンジョウ</t>
    </rPh>
    <rPh sb="5" eb="6">
      <t>スウ</t>
    </rPh>
    <rPh sb="7" eb="8">
      <t>オオ</t>
    </rPh>
    <rPh sb="9" eb="11">
      <t>バアイ</t>
    </rPh>
    <rPh sb="13" eb="15">
      <t>テキジ</t>
    </rPh>
    <rPh sb="16" eb="17">
      <t>ヒョウ</t>
    </rPh>
    <rPh sb="18" eb="19">
      <t>ギョウ</t>
    </rPh>
    <rPh sb="20" eb="21">
      <t>フ</t>
    </rPh>
    <rPh sb="24" eb="26">
      <t>フッコウ</t>
    </rPh>
    <rPh sb="29" eb="30">
      <t>ゴト</t>
    </rPh>
    <rPh sb="32" eb="33">
      <t>マイ</t>
    </rPh>
    <rPh sb="38" eb="39">
      <t>オサ</t>
    </rPh>
    <phoneticPr fontId="10"/>
  </si>
  <si>
    <t>※6：対策区分毎の変状の発生範囲の規模とは，対策を行う際に参考となる変状の長さや面積であり，変状を包含する長さや面積とする。</t>
    <rPh sb="3" eb="5">
      <t>タイサク</t>
    </rPh>
    <rPh sb="5" eb="7">
      <t>クブン</t>
    </rPh>
    <rPh sb="7" eb="8">
      <t>マイ</t>
    </rPh>
    <rPh sb="9" eb="11">
      <t>ヘンジョウ</t>
    </rPh>
    <rPh sb="12" eb="14">
      <t>ハッセイ</t>
    </rPh>
    <rPh sb="14" eb="16">
      <t>ハンイ</t>
    </rPh>
    <rPh sb="17" eb="19">
      <t>キボ</t>
    </rPh>
    <rPh sb="22" eb="24">
      <t>タイサク</t>
    </rPh>
    <rPh sb="25" eb="26">
      <t>オコナ</t>
    </rPh>
    <rPh sb="27" eb="28">
      <t>サイ</t>
    </rPh>
    <rPh sb="29" eb="31">
      <t>サンコウ</t>
    </rPh>
    <rPh sb="34" eb="36">
      <t>ヘンジョウ</t>
    </rPh>
    <rPh sb="37" eb="38">
      <t>ナガ</t>
    </rPh>
    <rPh sb="40" eb="42">
      <t>メンセキ</t>
    </rPh>
    <rPh sb="46" eb="48">
      <t>ヘンジョウ</t>
    </rPh>
    <rPh sb="49" eb="51">
      <t>ホウガン</t>
    </rPh>
    <rPh sb="53" eb="54">
      <t>ナガ</t>
    </rPh>
    <rPh sb="56" eb="58">
      <t>メンセキ</t>
    </rPh>
    <phoneticPr fontId="10"/>
  </si>
  <si>
    <t>※7：対策範囲を示す発生範囲の規模を面積で記入することが妥当ではない変状は、発生範囲の規模の欄に○を記入するとともに、備考に内容を記入すること。</t>
    <rPh sb="3" eb="5">
      <t>タイサク</t>
    </rPh>
    <rPh sb="5" eb="7">
      <t>ハンイ</t>
    </rPh>
    <rPh sb="8" eb="9">
      <t>シメ</t>
    </rPh>
    <rPh sb="10" eb="12">
      <t>ハッセイ</t>
    </rPh>
    <rPh sb="12" eb="14">
      <t>ハンイ</t>
    </rPh>
    <rPh sb="15" eb="17">
      <t>キボ</t>
    </rPh>
    <rPh sb="18" eb="20">
      <t>メンセキ</t>
    </rPh>
    <rPh sb="21" eb="23">
      <t>キニュウ</t>
    </rPh>
    <rPh sb="28" eb="30">
      <t>ダトウ</t>
    </rPh>
    <rPh sb="34" eb="36">
      <t>ヘンジョウ</t>
    </rPh>
    <rPh sb="38" eb="40">
      <t>ハッセイ</t>
    </rPh>
    <rPh sb="40" eb="42">
      <t>ハンイ</t>
    </rPh>
    <rPh sb="43" eb="45">
      <t>キボ</t>
    </rPh>
    <rPh sb="46" eb="47">
      <t>ラン</t>
    </rPh>
    <rPh sb="50" eb="52">
      <t>キニュウ</t>
    </rPh>
    <rPh sb="59" eb="61">
      <t>ビコウ</t>
    </rPh>
    <rPh sb="62" eb="64">
      <t>ナイヨウ</t>
    </rPh>
    <rPh sb="65" eb="67">
      <t>キニュウ</t>
    </rPh>
    <phoneticPr fontId="10"/>
  </si>
  <si>
    <t>■定期点検記録様式　近接目視による状態の把握が不可能な箇所　【様式E】</t>
    <rPh sb="10" eb="12">
      <t>キンセツ</t>
    </rPh>
    <rPh sb="12" eb="14">
      <t>モクシ</t>
    </rPh>
    <rPh sb="17" eb="19">
      <t>ジョウタイ</t>
    </rPh>
    <rPh sb="20" eb="22">
      <t>ハアク</t>
    </rPh>
    <rPh sb="23" eb="26">
      <t>フカノウ</t>
    </rPh>
    <rPh sb="27" eb="29">
      <t>カショ</t>
    </rPh>
    <rPh sb="31" eb="33">
      <t>ヨウシキ</t>
    </rPh>
    <phoneticPr fontId="6"/>
  </si>
  <si>
    <t>路 線 名</t>
    <rPh sb="0" eb="1">
      <t>ミチ</t>
    </rPh>
    <rPh sb="2" eb="3">
      <t>セン</t>
    </rPh>
    <rPh sb="4" eb="5">
      <t>メイ</t>
    </rPh>
    <phoneticPr fontId="6"/>
  </si>
  <si>
    <t>名　称</t>
    <rPh sb="0" eb="1">
      <t>ナ</t>
    </rPh>
    <rPh sb="2" eb="3">
      <t>ショウ</t>
    </rPh>
    <phoneticPr fontId="6"/>
  </si>
  <si>
    <t>管理者名</t>
    <rPh sb="0" eb="3">
      <t>カンリシャ</t>
    </rPh>
    <rPh sb="3" eb="4">
      <t>メイ</t>
    </rPh>
    <phoneticPr fontId="6"/>
  </si>
  <si>
    <t>対象箇所</t>
    <rPh sb="0" eb="2">
      <t>タイショウ</t>
    </rPh>
    <rPh sb="2" eb="4">
      <t>カショ</t>
    </rPh>
    <phoneticPr fontId="6"/>
  </si>
  <si>
    <t>不可能な理由</t>
    <rPh sb="0" eb="3">
      <t>フカノウ</t>
    </rPh>
    <rPh sb="4" eb="6">
      <t>リユウ</t>
    </rPh>
    <phoneticPr fontId="6"/>
  </si>
  <si>
    <t>対応策</t>
    <rPh sb="0" eb="3">
      <t>タイオウサク</t>
    </rPh>
    <phoneticPr fontId="6"/>
  </si>
  <si>
    <t>S000～S000</t>
    <phoneticPr fontId="11"/>
  </si>
  <si>
    <t>内装版の設置</t>
    <rPh sb="0" eb="3">
      <t>ナイソウバン</t>
    </rPh>
    <rPh sb="4" eb="6">
      <t>セッチ</t>
    </rPh>
    <phoneticPr fontId="11"/>
  </si>
  <si>
    <t>内装板および内装板周辺の覆工及び路面等の変状状況を目視により確認</t>
    <phoneticPr fontId="11"/>
  </si>
  <si>
    <t>覆工・背面空洞</t>
    <rPh sb="0" eb="2">
      <t>フッコウ</t>
    </rPh>
    <rPh sb="3" eb="7">
      <t>ハイメンクウドウ</t>
    </rPh>
    <phoneticPr fontId="11"/>
  </si>
  <si>
    <t>覆工巻厚、背面空洞が目視では確認できず</t>
    <phoneticPr fontId="11"/>
  </si>
  <si>
    <t>以前、非破壊調査により確認済みであり、今回も変状の兆候は確認されず</t>
    <phoneticPr fontId="11"/>
  </si>
  <si>
    <t>注）近接目視又は打音、触診ができない箇所を記載する。現状の評価、日常の維持管理での注意点を記載する。</t>
    <rPh sb="0" eb="1">
      <t>チュウ</t>
    </rPh>
    <rPh sb="2" eb="4">
      <t>キンセツ</t>
    </rPh>
    <rPh sb="4" eb="6">
      <t>モクシ</t>
    </rPh>
    <rPh sb="6" eb="7">
      <t>マタ</t>
    </rPh>
    <rPh sb="8" eb="10">
      <t>ダオン</t>
    </rPh>
    <rPh sb="11" eb="13">
      <t>ショクシン</t>
    </rPh>
    <rPh sb="18" eb="20">
      <t>カショ</t>
    </rPh>
    <rPh sb="21" eb="23">
      <t>キサイ</t>
    </rPh>
    <rPh sb="26" eb="28">
      <t>ゲンジョウ</t>
    </rPh>
    <rPh sb="29" eb="31">
      <t>ヒョウカ</t>
    </rPh>
    <rPh sb="32" eb="34">
      <t>ニチジョウ</t>
    </rPh>
    <rPh sb="35" eb="37">
      <t>イジ</t>
    </rPh>
    <rPh sb="37" eb="39">
      <t>カンリ</t>
    </rPh>
    <rPh sb="41" eb="44">
      <t>チュウイテン</t>
    </rPh>
    <rPh sb="45" eb="47">
      <t>キサイ</t>
    </rPh>
    <phoneticPr fontId="6"/>
  </si>
  <si>
    <t>※　数が多い場合は、適時、表の行を増やすこと。</t>
    <phoneticPr fontId="11"/>
  </si>
  <si>
    <t>■定期点検記録様式　覆工スパン毎の変状数・変状規模の集計　【様式F】</t>
    <rPh sb="1" eb="3">
      <t>テイキ</t>
    </rPh>
    <rPh sb="3" eb="5">
      <t>テンケン</t>
    </rPh>
    <rPh sb="5" eb="7">
      <t>キロク</t>
    </rPh>
    <rPh sb="7" eb="9">
      <t>ヨウシキ</t>
    </rPh>
    <rPh sb="10" eb="12">
      <t>フッコウ</t>
    </rPh>
    <rPh sb="15" eb="16">
      <t>ゴト</t>
    </rPh>
    <rPh sb="17" eb="19">
      <t>ヘンジョウ</t>
    </rPh>
    <rPh sb="19" eb="20">
      <t>スウ</t>
    </rPh>
    <rPh sb="21" eb="23">
      <t>ヘンジョウ</t>
    </rPh>
    <rPh sb="23" eb="25">
      <t>キボ</t>
    </rPh>
    <rPh sb="26" eb="28">
      <t>シュウケイ</t>
    </rPh>
    <rPh sb="30" eb="32">
      <t>ヨウシキ</t>
    </rPh>
    <phoneticPr fontId="21"/>
  </si>
  <si>
    <t>フリガナ</t>
    <phoneticPr fontId="21"/>
  </si>
  <si>
    <t>路線名</t>
    <rPh sb="0" eb="2">
      <t>ロセン</t>
    </rPh>
    <rPh sb="2" eb="3">
      <t>メイ</t>
    </rPh>
    <phoneticPr fontId="21"/>
  </si>
  <si>
    <t>定期点検
年月日</t>
    <phoneticPr fontId="11"/>
  </si>
  <si>
    <t xml:space="preserve"> </t>
    <phoneticPr fontId="21"/>
  </si>
  <si>
    <t>名  称</t>
    <rPh sb="0" eb="1">
      <t>ナ</t>
    </rPh>
    <rPh sb="3" eb="4">
      <t>ショウ</t>
    </rPh>
    <phoneticPr fontId="21"/>
  </si>
  <si>
    <t>管理者名</t>
    <rPh sb="0" eb="3">
      <t>カンリシャ</t>
    </rPh>
    <rPh sb="3" eb="4">
      <t>メイ</t>
    </rPh>
    <phoneticPr fontId="21"/>
  </si>
  <si>
    <t>【覆工スパン毎の変状数,  変状規模】</t>
    <phoneticPr fontId="21"/>
  </si>
  <si>
    <r>
      <t>対策区分の判定</t>
    </r>
    <r>
      <rPr>
        <vertAlign val="superscript"/>
        <sz val="9"/>
        <rFont val="HGSｺﾞｼｯｸM"/>
        <family val="3"/>
        <charset val="128"/>
      </rPr>
      <t>注1</t>
    </r>
    <rPh sb="0" eb="2">
      <t>タイサク</t>
    </rPh>
    <rPh sb="2" eb="4">
      <t>クブン</t>
    </rPh>
    <rPh sb="5" eb="7">
      <t>ハンテイ</t>
    </rPh>
    <rPh sb="7" eb="8">
      <t>チュウ</t>
    </rPh>
    <phoneticPr fontId="21"/>
  </si>
  <si>
    <t>S001</t>
    <phoneticPr fontId="11"/>
  </si>
  <si>
    <t>S002</t>
    <phoneticPr fontId="11"/>
  </si>
  <si>
    <t>S003</t>
    <phoneticPr fontId="11"/>
  </si>
  <si>
    <t>計</t>
    <rPh sb="0" eb="1">
      <t>ケイ</t>
    </rPh>
    <phoneticPr fontId="21"/>
  </si>
  <si>
    <t>注１：外力は覆工スパン単位で診断するため、覆工スパンの中で最も評価の厳しい対策区分の判定の区分欄にのみスパン数1を、材質劣化、漏水はそれぞれの対策区分に変状数を記入すること。</t>
    <rPh sb="0" eb="1">
      <t>チュウ</t>
    </rPh>
    <rPh sb="3" eb="5">
      <t>ガイリョク</t>
    </rPh>
    <rPh sb="6" eb="8">
      <t>フッコウ</t>
    </rPh>
    <rPh sb="11" eb="13">
      <t>タンイ</t>
    </rPh>
    <rPh sb="14" eb="16">
      <t>シンダン</t>
    </rPh>
    <rPh sb="21" eb="23">
      <t>フッコウ</t>
    </rPh>
    <rPh sb="27" eb="28">
      <t>ナカ</t>
    </rPh>
    <rPh sb="29" eb="30">
      <t>モット</t>
    </rPh>
    <rPh sb="31" eb="33">
      <t>ヒョウカ</t>
    </rPh>
    <rPh sb="34" eb="35">
      <t>キビ</t>
    </rPh>
    <rPh sb="37" eb="39">
      <t>タイサク</t>
    </rPh>
    <rPh sb="39" eb="41">
      <t>クブン</t>
    </rPh>
    <rPh sb="42" eb="44">
      <t>ハンテイ</t>
    </rPh>
    <rPh sb="45" eb="47">
      <t>クブン</t>
    </rPh>
    <rPh sb="47" eb="48">
      <t>ラン</t>
    </rPh>
    <rPh sb="54" eb="55">
      <t>スウ</t>
    </rPh>
    <rPh sb="71" eb="73">
      <t>タイサク</t>
    </rPh>
    <phoneticPr fontId="21"/>
  </si>
  <si>
    <t>注２：外力は覆工スパン単位で診断するため、覆工スパンの中で最も評価の厳しい対策区分の判定の区分欄にのみスパン長を記入すること。</t>
    <rPh sb="0" eb="1">
      <t>チュウ</t>
    </rPh>
    <rPh sb="3" eb="5">
      <t>ガイリョク</t>
    </rPh>
    <rPh sb="6" eb="8">
      <t>フッコウ</t>
    </rPh>
    <rPh sb="11" eb="13">
      <t>タンイ</t>
    </rPh>
    <rPh sb="14" eb="16">
      <t>シンダン</t>
    </rPh>
    <rPh sb="21" eb="23">
      <t>フッコウ</t>
    </rPh>
    <rPh sb="27" eb="28">
      <t>ナカ</t>
    </rPh>
    <rPh sb="29" eb="30">
      <t>モット</t>
    </rPh>
    <rPh sb="31" eb="33">
      <t>ヒョウカ</t>
    </rPh>
    <rPh sb="34" eb="35">
      <t>キビ</t>
    </rPh>
    <rPh sb="37" eb="39">
      <t>タイサク</t>
    </rPh>
    <rPh sb="39" eb="41">
      <t>クブン</t>
    </rPh>
    <rPh sb="42" eb="44">
      <t>ハンテイ</t>
    </rPh>
    <rPh sb="45" eb="47">
      <t>クブン</t>
    </rPh>
    <rPh sb="47" eb="48">
      <t>ラン</t>
    </rPh>
    <rPh sb="54" eb="55">
      <t>ナガ</t>
    </rPh>
    <rPh sb="56" eb="58">
      <t>キニュウ</t>
    </rPh>
    <phoneticPr fontId="21"/>
  </si>
  <si>
    <t>※１：本様式は様式D‐3の集計結果を掲載すること。</t>
    <rPh sb="3" eb="4">
      <t>ホン</t>
    </rPh>
    <rPh sb="4" eb="6">
      <t>ヨウシキ</t>
    </rPh>
    <rPh sb="7" eb="9">
      <t>ヨウシキ</t>
    </rPh>
    <rPh sb="13" eb="15">
      <t>シュウケイ</t>
    </rPh>
    <rPh sb="15" eb="17">
      <t>ケッカ</t>
    </rPh>
    <rPh sb="18" eb="20">
      <t>ケイサイ</t>
    </rPh>
    <phoneticPr fontId="21"/>
  </si>
  <si>
    <t>※２：覆工スパン数が多い場合は、適時、表の行を増やしてトンネル毎に1枚のシートに収めること。</t>
    <rPh sb="3" eb="5">
      <t>フッコウ</t>
    </rPh>
    <rPh sb="8" eb="9">
      <t>スウ</t>
    </rPh>
    <rPh sb="10" eb="11">
      <t>オオ</t>
    </rPh>
    <rPh sb="12" eb="14">
      <t>バアイ</t>
    </rPh>
    <rPh sb="16" eb="18">
      <t>テキジ</t>
    </rPh>
    <rPh sb="19" eb="20">
      <t>ヒョウ</t>
    </rPh>
    <rPh sb="21" eb="22">
      <t>ギョウ</t>
    </rPh>
    <rPh sb="23" eb="24">
      <t>フ</t>
    </rPh>
    <rPh sb="31" eb="32">
      <t>ゴト</t>
    </rPh>
    <rPh sb="34" eb="35">
      <t>マイ</t>
    </rPh>
    <rPh sb="40" eb="41">
      <t>オサ</t>
    </rPh>
    <phoneticPr fontId="21"/>
  </si>
  <si>
    <t>※３：本様式の集計結果に基づいて、様式Bのトンネル本体工における変状区分毎の対策区分の箇所を記載する。</t>
    <rPh sb="3" eb="4">
      <t>ホン</t>
    </rPh>
    <rPh sb="4" eb="6">
      <t>ヨウシキ</t>
    </rPh>
    <rPh sb="7" eb="9">
      <t>シュウケイ</t>
    </rPh>
    <rPh sb="9" eb="11">
      <t>ケッカ</t>
    </rPh>
    <rPh sb="12" eb="13">
      <t>モト</t>
    </rPh>
    <rPh sb="17" eb="19">
      <t>ヨウシキ</t>
    </rPh>
    <rPh sb="25" eb="27">
      <t>ホンタイ</t>
    </rPh>
    <rPh sb="27" eb="28">
      <t>コウ</t>
    </rPh>
    <rPh sb="32" eb="34">
      <t>ヘンジョウ</t>
    </rPh>
    <rPh sb="34" eb="36">
      <t>クブン</t>
    </rPh>
    <rPh sb="36" eb="37">
      <t>ゴト</t>
    </rPh>
    <rPh sb="38" eb="40">
      <t>タイサク</t>
    </rPh>
    <rPh sb="40" eb="42">
      <t>クブン</t>
    </rPh>
    <rPh sb="43" eb="45">
      <t>カショ</t>
    </rPh>
    <rPh sb="46" eb="48">
      <t>キサイ</t>
    </rPh>
    <phoneticPr fontId="21"/>
  </si>
  <si>
    <t>■定期点検記録様式　健全性の診断の区分に関する所見【様式G】</t>
    <rPh sb="1" eb="3">
      <t>テイキ</t>
    </rPh>
    <rPh sb="3" eb="5">
      <t>テンケン</t>
    </rPh>
    <rPh sb="5" eb="7">
      <t>キロクヨウシキ</t>
    </rPh>
    <rPh sb="10" eb="13">
      <t>ケンゼンセイ</t>
    </rPh>
    <rPh sb="14" eb="16">
      <t>シンダン</t>
    </rPh>
    <rPh sb="17" eb="19">
      <t>クブン</t>
    </rPh>
    <rPh sb="20" eb="21">
      <t>カン</t>
    </rPh>
    <rPh sb="23" eb="25">
      <t>ショケン</t>
    </rPh>
    <phoneticPr fontId="6"/>
  </si>
  <si>
    <t>道路トンネルの健全性の診断の区分の所見</t>
    <rPh sb="0" eb="2">
      <t>ドウロ</t>
    </rPh>
    <rPh sb="7" eb="10">
      <t>ケンゼンセイ</t>
    </rPh>
    <rPh sb="11" eb="13">
      <t>シンダン</t>
    </rPh>
    <rPh sb="14" eb="16">
      <t>クブン</t>
    </rPh>
    <rPh sb="17" eb="19">
      <t>ショケン</t>
    </rPh>
    <phoneticPr fontId="11"/>
  </si>
  <si>
    <t>様式A～B</t>
    <rPh sb="0" eb="2">
      <t>ヨウシキ</t>
    </rPh>
    <phoneticPr fontId="11"/>
  </si>
  <si>
    <t>トンネルの分類</t>
    <rPh sb="5" eb="7">
      <t>ブンルイ</t>
    </rPh>
    <phoneticPr fontId="11"/>
  </si>
  <si>
    <t>トンネル工法</t>
  </si>
  <si>
    <t>自専道or一般道</t>
  </si>
  <si>
    <t>緊急輸送路</t>
  </si>
  <si>
    <t>代替路</t>
  </si>
  <si>
    <t>山岳トンネル工法（NATM）</t>
    <rPh sb="0" eb="2">
      <t>サンガク</t>
    </rPh>
    <rPh sb="6" eb="8">
      <t>コウホウ</t>
    </rPh>
    <phoneticPr fontId="11"/>
  </si>
  <si>
    <t>自専道</t>
    <phoneticPr fontId="11"/>
  </si>
  <si>
    <t>一次</t>
    <rPh sb="0" eb="2">
      <t>イチジ</t>
    </rPh>
    <phoneticPr fontId="11"/>
  </si>
  <si>
    <t>陸上トンネル（開削工法）</t>
    <rPh sb="0" eb="2">
      <t>リクジョウ</t>
    </rPh>
    <rPh sb="7" eb="9">
      <t>カイサク</t>
    </rPh>
    <rPh sb="9" eb="11">
      <t>コウホウ</t>
    </rPh>
    <phoneticPr fontId="11"/>
  </si>
  <si>
    <t>一般道</t>
    <phoneticPr fontId="11"/>
  </si>
  <si>
    <t>二次</t>
    <rPh sb="0" eb="2">
      <t>ニジ</t>
    </rPh>
    <phoneticPr fontId="11"/>
  </si>
  <si>
    <t>無</t>
    <rPh sb="0" eb="1">
      <t>ナシ</t>
    </rPh>
    <phoneticPr fontId="11"/>
  </si>
  <si>
    <t>陸上トンネル（その他）</t>
    <rPh sb="0" eb="2">
      <t>リクジョウ</t>
    </rPh>
    <rPh sb="9" eb="10">
      <t>タ</t>
    </rPh>
    <phoneticPr fontId="11"/>
  </si>
  <si>
    <t>開削工法</t>
    <rPh sb="0" eb="2">
      <t>カイサク</t>
    </rPh>
    <rPh sb="2" eb="4">
      <t>コウホウ</t>
    </rPh>
    <phoneticPr fontId="11"/>
  </si>
  <si>
    <t>三次</t>
    <rPh sb="0" eb="2">
      <t>サンジ</t>
    </rPh>
    <phoneticPr fontId="11"/>
  </si>
  <si>
    <t>水底トンネル（掘進工法）</t>
    <rPh sb="0" eb="2">
      <t>スイテイ</t>
    </rPh>
    <rPh sb="7" eb="9">
      <t>クッシン</t>
    </rPh>
    <rPh sb="9" eb="11">
      <t>コウホウ</t>
    </rPh>
    <phoneticPr fontId="11"/>
  </si>
  <si>
    <t>シールド工法</t>
    <rPh sb="4" eb="6">
      <t>コウホウ</t>
    </rPh>
    <phoneticPr fontId="11"/>
  </si>
  <si>
    <t>市町村指定</t>
    <rPh sb="0" eb="5">
      <t>シチョウソンシテイ</t>
    </rPh>
    <phoneticPr fontId="11"/>
  </si>
  <si>
    <t>水底トンネル（沈埋工法）</t>
    <rPh sb="0" eb="2">
      <t>スイテイ</t>
    </rPh>
    <rPh sb="7" eb="9">
      <t>チンマイ</t>
    </rPh>
    <rPh sb="9" eb="11">
      <t>コウホウ</t>
    </rPh>
    <phoneticPr fontId="11"/>
  </si>
  <si>
    <t>水底トンネル（開削工法）</t>
    <rPh sb="0" eb="2">
      <t>スイテイ</t>
    </rPh>
    <rPh sb="7" eb="9">
      <t>カイサク</t>
    </rPh>
    <rPh sb="9" eb="11">
      <t>コウホウ</t>
    </rPh>
    <phoneticPr fontId="11"/>
  </si>
  <si>
    <t>不明</t>
    <rPh sb="0" eb="2">
      <t>フメイ</t>
    </rPh>
    <phoneticPr fontId="11"/>
  </si>
  <si>
    <t>水底トンネル（その他）</t>
    <rPh sb="0" eb="2">
      <t>スイテイ</t>
    </rPh>
    <rPh sb="9" eb="10">
      <t>タ</t>
    </rPh>
    <phoneticPr fontId="11"/>
  </si>
  <si>
    <t>様式C-1-1(本体工)、C-2、D-1-1、D-3</t>
    <rPh sb="0" eb="2">
      <t>ヨウシキ</t>
    </rPh>
    <rPh sb="8" eb="11">
      <t>ホンタイコウ</t>
    </rPh>
    <phoneticPr fontId="11"/>
  </si>
  <si>
    <t>対象箇所</t>
    <rPh sb="0" eb="2">
      <t>タイショウ</t>
    </rPh>
    <rPh sb="2" eb="4">
      <t>カショ</t>
    </rPh>
    <phoneticPr fontId="11"/>
  </si>
  <si>
    <t>部位区分</t>
  </si>
  <si>
    <t>変状区分</t>
  </si>
  <si>
    <t>変状種類</t>
  </si>
  <si>
    <t>対策区分</t>
  </si>
  <si>
    <t>健全性</t>
  </si>
  <si>
    <t>調査の要否</t>
  </si>
  <si>
    <t>措置の要否</t>
  </si>
  <si>
    <t>実施有無</t>
  </si>
  <si>
    <t>Ⅰ</t>
    <phoneticPr fontId="11"/>
  </si>
  <si>
    <t>坑門</t>
    <rPh sb="0" eb="2">
      <t>コウモン</t>
    </rPh>
    <phoneticPr fontId="11"/>
  </si>
  <si>
    <t>Ⅱa</t>
    <phoneticPr fontId="11"/>
  </si>
  <si>
    <t>Ⅱ</t>
    <phoneticPr fontId="11"/>
  </si>
  <si>
    <t>内装板</t>
    <rPh sb="0" eb="2">
      <t>ナイソウ</t>
    </rPh>
    <rPh sb="2" eb="3">
      <t>イタ</t>
    </rPh>
    <phoneticPr fontId="11"/>
  </si>
  <si>
    <t>鋼材腐食</t>
  </si>
  <si>
    <t>Ⅱb</t>
    <phoneticPr fontId="11"/>
  </si>
  <si>
    <t>天井板</t>
    <rPh sb="0" eb="2">
      <t>テンジョウ</t>
    </rPh>
    <rPh sb="2" eb="3">
      <t>バン</t>
    </rPh>
    <phoneticPr fontId="11"/>
  </si>
  <si>
    <t>アーチ（全周）</t>
    <rPh sb="4" eb="6">
      <t>ゼンシュウ</t>
    </rPh>
    <phoneticPr fontId="11"/>
  </si>
  <si>
    <t>変形・移動</t>
  </si>
  <si>
    <t>Ⅳ</t>
    <phoneticPr fontId="11"/>
  </si>
  <si>
    <t>路面</t>
    <rPh sb="0" eb="2">
      <t>ロメン</t>
    </rPh>
    <phoneticPr fontId="11"/>
  </si>
  <si>
    <t>沈下</t>
  </si>
  <si>
    <t>側壁（左側）</t>
    <rPh sb="0" eb="2">
      <t>ソクヘキ</t>
    </rPh>
    <rPh sb="3" eb="5">
      <t>ヒダリガワ</t>
    </rPh>
    <phoneticPr fontId="11"/>
  </si>
  <si>
    <t>隆起</t>
  </si>
  <si>
    <t>横断目地（右側）</t>
    <rPh sb="0" eb="2">
      <t>オウダン</t>
    </rPh>
    <rPh sb="2" eb="4">
      <t>メジ</t>
    </rPh>
    <rPh sb="5" eb="7">
      <t>ミギガワ</t>
    </rPh>
    <phoneticPr fontId="11"/>
  </si>
  <si>
    <t>巻厚の不足または減少、背面空洞</t>
  </si>
  <si>
    <t>横断目地（左側）</t>
    <rPh sb="0" eb="2">
      <t>オウダン</t>
    </rPh>
    <rPh sb="2" eb="4">
      <t>メジ</t>
    </rPh>
    <rPh sb="5" eb="7">
      <t>ヒダリガワ</t>
    </rPh>
    <phoneticPr fontId="11"/>
  </si>
  <si>
    <t>補修・補強材の破損</t>
  </si>
  <si>
    <t>横断目地（天端）</t>
    <rPh sb="0" eb="2">
      <t>オウダン</t>
    </rPh>
    <rPh sb="2" eb="4">
      <t>メジ</t>
    </rPh>
    <rPh sb="5" eb="6">
      <t>テン</t>
    </rPh>
    <rPh sb="6" eb="7">
      <t>タン</t>
    </rPh>
    <phoneticPr fontId="11"/>
  </si>
  <si>
    <t>横断目地（全周）</t>
    <rPh sb="0" eb="2">
      <t>オウダン</t>
    </rPh>
    <rPh sb="2" eb="4">
      <t>メジ</t>
    </rPh>
    <rPh sb="5" eb="7">
      <t>ゼンシュウ</t>
    </rPh>
    <phoneticPr fontId="11"/>
  </si>
  <si>
    <t>滞水</t>
  </si>
  <si>
    <t>水平打ち継ぎ目（右側）</t>
    <rPh sb="0" eb="2">
      <t>スイヘイ</t>
    </rPh>
    <rPh sb="2" eb="3">
      <t>ウ</t>
    </rPh>
    <rPh sb="4" eb="5">
      <t>ツ</t>
    </rPh>
    <rPh sb="6" eb="7">
      <t>メ</t>
    </rPh>
    <rPh sb="8" eb="10">
      <t>ミギガワ</t>
    </rPh>
    <phoneticPr fontId="11"/>
  </si>
  <si>
    <t>土砂流出</t>
  </si>
  <si>
    <t>水平打ち継ぎ目（左側）</t>
    <rPh sb="0" eb="2">
      <t>スイヘイ</t>
    </rPh>
    <rPh sb="2" eb="3">
      <t>ウ</t>
    </rPh>
    <rPh sb="4" eb="5">
      <t>ツ</t>
    </rPh>
    <rPh sb="6" eb="7">
      <t>メ</t>
    </rPh>
    <rPh sb="8" eb="10">
      <t>ヒダリガワ</t>
    </rPh>
    <phoneticPr fontId="11"/>
  </si>
  <si>
    <t>面壁・妻壁等</t>
    <rPh sb="0" eb="2">
      <t>メンペキ</t>
    </rPh>
    <rPh sb="3" eb="4">
      <t>ツマ</t>
    </rPh>
    <rPh sb="4" eb="5">
      <t>カベ</t>
    </rPh>
    <rPh sb="5" eb="6">
      <t>トウ</t>
    </rPh>
    <phoneticPr fontId="11"/>
  </si>
  <si>
    <t>側壁</t>
    <rPh sb="0" eb="2">
      <t>ソクヘキ</t>
    </rPh>
    <phoneticPr fontId="11"/>
  </si>
  <si>
    <t>車道側</t>
    <rPh sb="0" eb="2">
      <t>シャドウ</t>
    </rPh>
    <rPh sb="2" eb="3">
      <t>ガワ</t>
    </rPh>
    <phoneticPr fontId="11"/>
  </si>
  <si>
    <t>ダクト側</t>
    <rPh sb="3" eb="4">
      <t>ガワ</t>
    </rPh>
    <phoneticPr fontId="11"/>
  </si>
  <si>
    <t>車道</t>
    <rPh sb="0" eb="2">
      <t>シャドウ</t>
    </rPh>
    <phoneticPr fontId="11"/>
  </si>
  <si>
    <t>歩道</t>
    <rPh sb="0" eb="2">
      <t>ホドウ</t>
    </rPh>
    <phoneticPr fontId="11"/>
  </si>
  <si>
    <t>監査歩路</t>
    <rPh sb="0" eb="2">
      <t>カンサ</t>
    </rPh>
    <rPh sb="2" eb="3">
      <t>ホ</t>
    </rPh>
    <rPh sb="3" eb="4">
      <t>ロ</t>
    </rPh>
    <phoneticPr fontId="11"/>
  </si>
  <si>
    <t>側溝</t>
    <rPh sb="0" eb="2">
      <t>ソッコウ</t>
    </rPh>
    <phoneticPr fontId="11"/>
  </si>
  <si>
    <t>様式C-1-2（附属物）、D-1-2</t>
    <rPh sb="0" eb="2">
      <t>ヨウシキ</t>
    </rPh>
    <rPh sb="8" eb="10">
      <t>フゾク</t>
    </rPh>
    <rPh sb="10" eb="11">
      <t>ブツ</t>
    </rPh>
    <phoneticPr fontId="11"/>
  </si>
  <si>
    <t>施設の内訳</t>
    <rPh sb="0" eb="2">
      <t>シセツ</t>
    </rPh>
    <rPh sb="3" eb="5">
      <t>ウチワケ</t>
    </rPh>
    <phoneticPr fontId="11"/>
  </si>
  <si>
    <t>部位区分</t>
    <rPh sb="0" eb="2">
      <t>ブイ</t>
    </rPh>
    <rPh sb="2" eb="4">
      <t>クブン</t>
    </rPh>
    <phoneticPr fontId="11"/>
  </si>
  <si>
    <t>異常の種類</t>
    <rPh sb="0" eb="2">
      <t>イジョウ</t>
    </rPh>
    <rPh sb="3" eb="5">
      <t>シュルイ</t>
    </rPh>
    <phoneticPr fontId="11"/>
  </si>
  <si>
    <t>異常判定区分</t>
    <rPh sb="0" eb="2">
      <t>イジョウ</t>
    </rPh>
    <rPh sb="2" eb="4">
      <t>ハンテイ</t>
    </rPh>
    <rPh sb="4" eb="6">
      <t>クブン</t>
    </rPh>
    <phoneticPr fontId="11"/>
  </si>
  <si>
    <t>健全性</t>
    <rPh sb="0" eb="3">
      <t>ケンゼンセイ</t>
    </rPh>
    <phoneticPr fontId="11"/>
  </si>
  <si>
    <t>実施有無</t>
    <rPh sb="0" eb="2">
      <t>ジッシ</t>
    </rPh>
    <rPh sb="2" eb="4">
      <t>ウム</t>
    </rPh>
    <phoneticPr fontId="11"/>
  </si>
  <si>
    <t>○</t>
    <phoneticPr fontId="11"/>
  </si>
  <si>
    <t>換気施設</t>
    <rPh sb="0" eb="2">
      <t>カンキ</t>
    </rPh>
    <rPh sb="2" eb="4">
      <t>シセツ</t>
    </rPh>
    <phoneticPr fontId="11"/>
  </si>
  <si>
    <t>ケーブル本体</t>
    <rPh sb="4" eb="6">
      <t>ホンタイ</t>
    </rPh>
    <phoneticPr fontId="11"/>
  </si>
  <si>
    <t>×</t>
    <phoneticPr fontId="11"/>
  </si>
  <si>
    <t>非常用施設</t>
    <rPh sb="0" eb="3">
      <t>ヒジョウヨウ</t>
    </rPh>
    <rPh sb="3" eb="5">
      <t>シセツ</t>
    </rPh>
    <phoneticPr fontId="11"/>
  </si>
  <si>
    <t>ケーブル本体以外</t>
    <rPh sb="4" eb="6">
      <t>ホンタイ</t>
    </rPh>
    <rPh sb="6" eb="8">
      <t>イガイ</t>
    </rPh>
    <phoneticPr fontId="11"/>
  </si>
  <si>
    <t>ボルト・ナット，アンカー類</t>
    <phoneticPr fontId="11"/>
  </si>
  <si>
    <t>その他施設</t>
    <rPh sb="2" eb="3">
      <t>タ</t>
    </rPh>
    <rPh sb="3" eb="5">
      <t>シセツ</t>
    </rPh>
    <phoneticPr fontId="11"/>
  </si>
  <si>
    <t>VI計</t>
    <rPh sb="2" eb="3">
      <t>ケイ</t>
    </rPh>
    <phoneticPr fontId="11"/>
  </si>
  <si>
    <t>がたつき</t>
  </si>
  <si>
    <t>CO計</t>
    <rPh sb="2" eb="3">
      <t>ケイ</t>
    </rPh>
    <phoneticPr fontId="11"/>
  </si>
  <si>
    <t>風向風速計</t>
    <rPh sb="0" eb="2">
      <t>フウコウ</t>
    </rPh>
    <rPh sb="2" eb="5">
      <t>フウソクケイ</t>
    </rPh>
    <phoneticPr fontId="11"/>
  </si>
  <si>
    <t>点 滅 灯</t>
    <phoneticPr fontId="11"/>
  </si>
  <si>
    <t>音信号発生器</t>
  </si>
  <si>
    <t>誘導表示施設</t>
  </si>
  <si>
    <t>標識</t>
  </si>
  <si>
    <t>天井板取付部材</t>
  </si>
  <si>
    <t>内装板取付部材</t>
  </si>
  <si>
    <t>吸音板取付部材</t>
  </si>
  <si>
    <t>トンネル
コード</t>
    <phoneticPr fontId="11"/>
  </si>
  <si>
    <t>トンネルの諸元に関する調査項目</t>
    <phoneticPr fontId="21"/>
  </si>
  <si>
    <t>施設名</t>
  </si>
  <si>
    <t>路線</t>
  </si>
  <si>
    <t>完成年度</t>
    <rPh sb="2" eb="4">
      <t>ネンド</t>
    </rPh>
    <phoneticPr fontId="20"/>
  </si>
  <si>
    <t>交通量_計画(台/日)</t>
    <phoneticPr fontId="11"/>
  </si>
  <si>
    <t>交通量_現況(台/日)</t>
    <phoneticPr fontId="11"/>
  </si>
  <si>
    <t>トンネル
等級</t>
    <rPh sb="5" eb="7">
      <t>トウキュウ</t>
    </rPh>
    <phoneticPr fontId="11"/>
  </si>
  <si>
    <t>トンネルの施工法</t>
    <phoneticPr fontId="11"/>
  </si>
  <si>
    <t>管理者</t>
  </si>
  <si>
    <t>起点側の位置</t>
  </si>
  <si>
    <t>トンネル名</t>
    <phoneticPr fontId="11"/>
  </si>
  <si>
    <t>（ﾌﾘｶﾞﾅ）</t>
  </si>
  <si>
    <t>路線名</t>
    <phoneticPr fontId="11"/>
  </si>
  <si>
    <t>完成年度
（西暦4桁）</t>
    <rPh sb="0" eb="2">
      <t>カンセイ</t>
    </rPh>
    <rPh sb="2" eb="4">
      <t>ネンド</t>
    </rPh>
    <phoneticPr fontId="11"/>
  </si>
  <si>
    <t>区分</t>
  </si>
  <si>
    <t>管理者名</t>
  </si>
  <si>
    <t>管理事務所名
（地公体は任意）</t>
    <rPh sb="8" eb="11">
      <t>チコウタイ</t>
    </rPh>
    <rPh sb="12" eb="14">
      <t>ニンイ</t>
    </rPh>
    <phoneticPr fontId="20"/>
  </si>
  <si>
    <t>緯度</t>
  </si>
  <si>
    <t>経度</t>
  </si>
  <si>
    <t>・国
・高速道路会社
・都道府県
・道路公社
・政令市
・市区町村</t>
  </si>
  <si>
    <t>鞍掛トンネル</t>
    <rPh sb="0" eb="2">
      <t>クラカケ</t>
    </rPh>
    <phoneticPr fontId="63"/>
  </si>
  <si>
    <t>ｸﾗｶｹﾄﾝﾈﾙ</t>
  </si>
  <si>
    <t>国道３０６号</t>
    <rPh sb="0" eb="2">
      <t>コクドウ</t>
    </rPh>
    <rPh sb="5" eb="6">
      <t>ゴウ</t>
    </rPh>
    <phoneticPr fontId="63"/>
  </si>
  <si>
    <t>C</t>
    <phoneticPr fontId="11"/>
  </si>
  <si>
    <t>山岳（矢板）</t>
  </si>
  <si>
    <t>都道府県</t>
  </si>
  <si>
    <t>三重県</t>
    <rPh sb="0" eb="3">
      <t>ミエケン</t>
    </rPh>
    <phoneticPr fontId="63"/>
  </si>
  <si>
    <t>桑名建設事務所</t>
    <rPh sb="0" eb="2">
      <t>クワナ</t>
    </rPh>
    <rPh sb="2" eb="4">
      <t>ケンセツ</t>
    </rPh>
    <rPh sb="4" eb="6">
      <t>ジム</t>
    </rPh>
    <rPh sb="6" eb="7">
      <t>ショ</t>
    </rPh>
    <phoneticPr fontId="63"/>
  </si>
  <si>
    <t>35°11′58.5″</t>
  </si>
  <si>
    <t>136°25′56″</t>
  </si>
  <si>
    <t>石槫トンネル</t>
    <rPh sb="0" eb="2">
      <t>イシグレ</t>
    </rPh>
    <phoneticPr fontId="63"/>
  </si>
  <si>
    <t>ｲｼｸﾞﾚﾄﾝﾈﾙ</t>
  </si>
  <si>
    <t>国道４２１号</t>
    <rPh sb="0" eb="2">
      <t>コクドウ</t>
    </rPh>
    <rPh sb="5" eb="6">
      <t>ゴウ</t>
    </rPh>
    <phoneticPr fontId="63"/>
  </si>
  <si>
    <t>山岳（NATM)</t>
  </si>
  <si>
    <t>-</t>
  </si>
  <si>
    <t>35°5′52.05″</t>
  </si>
  <si>
    <t>136°27′32.22″</t>
  </si>
  <si>
    <t>北別所トンネル</t>
    <rPh sb="0" eb="3">
      <t>キタベッショ</t>
    </rPh>
    <phoneticPr fontId="63"/>
  </si>
  <si>
    <t>ｷﾀﾍﾞﾂｼﾖﾄﾝﾈﾙ</t>
  </si>
  <si>
    <t>県道桑名東員線</t>
  </si>
  <si>
    <t>開削</t>
  </si>
  <si>
    <t>35°04′25.7″</t>
  </si>
  <si>
    <t>136°40′30.4″</t>
  </si>
  <si>
    <t>蒼滝トンネル</t>
    <rPh sb="0" eb="1">
      <t>アオ</t>
    </rPh>
    <rPh sb="1" eb="2">
      <t>タキ</t>
    </rPh>
    <phoneticPr fontId="63"/>
  </si>
  <si>
    <t>ｱｵﾀｷﾄﾝﾈﾙ</t>
  </si>
  <si>
    <t>国道４７７号</t>
  </si>
  <si>
    <t>D</t>
    <phoneticPr fontId="11"/>
  </si>
  <si>
    <t>四日市建設事務所</t>
    <rPh sb="0" eb="3">
      <t>ヨッカイチ</t>
    </rPh>
    <rPh sb="3" eb="8">
      <t>ケンセツジムショ</t>
    </rPh>
    <phoneticPr fontId="63"/>
  </si>
  <si>
    <t>35°01′06.8″</t>
  </si>
  <si>
    <t>136°26′37.6″</t>
  </si>
  <si>
    <t>武平トンネル</t>
    <rPh sb="0" eb="2">
      <t>ブヘイ</t>
    </rPh>
    <phoneticPr fontId="63"/>
  </si>
  <si>
    <t>ﾌﾞﾍｲﾄﾝﾈﾙ</t>
  </si>
  <si>
    <t>35°0′37.89″</t>
  </si>
  <si>
    <t>136°25′8.23″</t>
  </si>
  <si>
    <t>金場トンネル</t>
    <rPh sb="0" eb="2">
      <t>カネバ</t>
    </rPh>
    <phoneticPr fontId="63"/>
  </si>
  <si>
    <t>ｶﾅﾊﾞﾄﾝﾈﾙ</t>
  </si>
  <si>
    <t>国道２５号</t>
  </si>
  <si>
    <t>鈴鹿建設事務所</t>
    <rPh sb="0" eb="2">
      <t>スズカ</t>
    </rPh>
    <rPh sb="2" eb="4">
      <t>ケンセツ</t>
    </rPh>
    <rPh sb="4" eb="6">
      <t>ジム</t>
    </rPh>
    <rPh sb="6" eb="7">
      <t>ショ</t>
    </rPh>
    <phoneticPr fontId="63"/>
  </si>
  <si>
    <t>34°50′56.1″</t>
  </si>
  <si>
    <t>136°21′39.1″</t>
  </si>
  <si>
    <t>白山トンネル</t>
    <rPh sb="0" eb="2">
      <t>ハクサン</t>
    </rPh>
    <phoneticPr fontId="63"/>
  </si>
  <si>
    <t>ﾊｸｻﾝﾄﾝﾈﾙ</t>
  </si>
  <si>
    <t>国道１６５号</t>
  </si>
  <si>
    <t>津建設事務所</t>
    <rPh sb="0" eb="1">
      <t>ツ</t>
    </rPh>
    <rPh sb="1" eb="3">
      <t>ケンセツ</t>
    </rPh>
    <rPh sb="3" eb="5">
      <t>ジム</t>
    </rPh>
    <rPh sb="5" eb="6">
      <t>ショ</t>
    </rPh>
    <phoneticPr fontId="63"/>
  </si>
  <si>
    <t>34°40′12″</t>
  </si>
  <si>
    <t>136°17′09.2″</t>
  </si>
  <si>
    <t>飼坂トンネル</t>
    <rPh sb="0" eb="1">
      <t>カ</t>
    </rPh>
    <rPh sb="1" eb="2">
      <t>サカ</t>
    </rPh>
    <phoneticPr fontId="63"/>
  </si>
  <si>
    <t>ｶｲｻｶﾄﾝﾈﾙ</t>
  </si>
  <si>
    <t>国道３６８号</t>
  </si>
  <si>
    <t>34°30′42″</t>
  </si>
  <si>
    <t>136°17′05.9″</t>
  </si>
  <si>
    <t>一志白山トンネル</t>
    <rPh sb="0" eb="2">
      <t>イチシ</t>
    </rPh>
    <rPh sb="2" eb="4">
      <t>ハクサン</t>
    </rPh>
    <phoneticPr fontId="63"/>
  </si>
  <si>
    <t>ｲﾁｼﾊｸｻﾝﾄﾝﾈﾙ</t>
  </si>
  <si>
    <t>県道久居美杉線</t>
  </si>
  <si>
    <t>34°39′05.4″</t>
  </si>
  <si>
    <t>136°22′33.6″</t>
  </si>
  <si>
    <t>須渕トンネル</t>
    <rPh sb="0" eb="2">
      <t>スブチ</t>
    </rPh>
    <phoneticPr fontId="63"/>
  </si>
  <si>
    <t>ｽﾌﾞﾁﾄﾝﾈﾙ</t>
  </si>
  <si>
    <t>34°34′54″</t>
  </si>
  <si>
    <t>136°16′40″</t>
  </si>
  <si>
    <t>鎌倉トンネル</t>
    <rPh sb="0" eb="2">
      <t>カマクラ</t>
    </rPh>
    <phoneticPr fontId="63"/>
  </si>
  <si>
    <t>ｶﾏｸﾗﾄﾝﾈﾙ</t>
  </si>
  <si>
    <t>34°34′41.8″</t>
  </si>
  <si>
    <t>136°16′35.4″</t>
  </si>
  <si>
    <t>宝並トンネル</t>
    <rPh sb="0" eb="1">
      <t>タカラ</t>
    </rPh>
    <rPh sb="1" eb="2">
      <t>ナ</t>
    </rPh>
    <phoneticPr fontId="63"/>
  </si>
  <si>
    <t>ﾎｳﾅﾐﾄﾝﾈﾙ</t>
  </si>
  <si>
    <t>県道津芸濃大山田線</t>
  </si>
  <si>
    <t>34°48′11.5″</t>
  </si>
  <si>
    <t>136°22′57.5″</t>
  </si>
  <si>
    <t>大谷トンネル</t>
    <rPh sb="0" eb="2">
      <t>オオタニ</t>
    </rPh>
    <phoneticPr fontId="63"/>
  </si>
  <si>
    <t>ｵｵﾀﾆﾄﾝﾈﾙ</t>
  </si>
  <si>
    <t>34°48′13.9″</t>
  </si>
  <si>
    <t>136°22′43.2″</t>
  </si>
  <si>
    <t>笹子トンネル</t>
    <rPh sb="0" eb="2">
      <t>ササコ</t>
    </rPh>
    <phoneticPr fontId="63"/>
  </si>
  <si>
    <t>ｻｻｺﾄﾝﾈﾙ</t>
  </si>
  <si>
    <t>34°48′21.02″</t>
  </si>
  <si>
    <t>136°22′11.18″</t>
  </si>
  <si>
    <t>矢頭トンネル</t>
  </si>
  <si>
    <t>ﾔｽﾞﾄﾝﾈﾙ</t>
  </si>
  <si>
    <t>県道一志美杉線</t>
  </si>
  <si>
    <t>B</t>
    <phoneticPr fontId="11"/>
  </si>
  <si>
    <t>高見トンネル</t>
    <rPh sb="0" eb="2">
      <t>タカミ</t>
    </rPh>
    <phoneticPr fontId="63"/>
  </si>
  <si>
    <t>ﾀｶﾐﾄﾝﾈﾙ</t>
  </si>
  <si>
    <t>国道１６６号</t>
  </si>
  <si>
    <t>松阪建設事務所</t>
    <rPh sb="0" eb="2">
      <t>マツサカ</t>
    </rPh>
    <rPh sb="2" eb="4">
      <t>ケンセツ</t>
    </rPh>
    <rPh sb="4" eb="6">
      <t>ジム</t>
    </rPh>
    <rPh sb="6" eb="7">
      <t>ショ</t>
    </rPh>
    <phoneticPr fontId="63"/>
  </si>
  <si>
    <t>34°24′58.1″</t>
  </si>
  <si>
    <t>136°44′00″</t>
  </si>
  <si>
    <t>木梶トンネル</t>
    <rPh sb="0" eb="1">
      <t>キ</t>
    </rPh>
    <rPh sb="1" eb="2">
      <t>カジ</t>
    </rPh>
    <phoneticPr fontId="63"/>
  </si>
  <si>
    <t>ｷｶｼﾞﾄﾝﾈﾙ</t>
  </si>
  <si>
    <t>落方トンネル</t>
    <rPh sb="0" eb="1">
      <t>オ</t>
    </rPh>
    <rPh sb="1" eb="2">
      <t>カタ</t>
    </rPh>
    <phoneticPr fontId="63"/>
  </si>
  <si>
    <t>ｵﾁｶﾀﾄﾝﾈﾙ</t>
  </si>
  <si>
    <t>桑原トンネル</t>
    <rPh sb="0" eb="2">
      <t>クワハラ</t>
    </rPh>
    <phoneticPr fontId="63"/>
  </si>
  <si>
    <t>ｸﾜﾊﾗﾄﾝﾈﾙ</t>
  </si>
  <si>
    <t>136°09′39″</t>
  </si>
  <si>
    <t>田引トンネル</t>
    <rPh sb="0" eb="1">
      <t>タ</t>
    </rPh>
    <rPh sb="1" eb="2">
      <t>ヒ</t>
    </rPh>
    <phoneticPr fontId="63"/>
  </si>
  <si>
    <t>ﾀﾋﾞｷﾄﾝﾈﾙ</t>
  </si>
  <si>
    <t>湯谷トンネル</t>
    <rPh sb="0" eb="2">
      <t>ユタニ</t>
    </rPh>
    <phoneticPr fontId="63"/>
  </si>
  <si>
    <t>ﾕﾀﾆﾄﾝﾈﾙ</t>
  </si>
  <si>
    <t>国道４２２号</t>
  </si>
  <si>
    <t>八知山トンネル</t>
    <rPh sb="0" eb="2">
      <t>ヤチ</t>
    </rPh>
    <rPh sb="2" eb="3">
      <t>ヤマ</t>
    </rPh>
    <phoneticPr fontId="63"/>
  </si>
  <si>
    <t>ﾔﾁﾔﾏﾄﾝﾈﾙ</t>
  </si>
  <si>
    <t>34°19′55.42″</t>
  </si>
  <si>
    <t>136°14′56.74″</t>
  </si>
  <si>
    <t>新八知山トンネル</t>
  </si>
  <si>
    <t>ｼﾝﾔﾁﾔﾏﾄﾝﾈﾙ</t>
  </si>
  <si>
    <t>宮川トンネル</t>
    <rPh sb="0" eb="2">
      <t>ミヤガワ</t>
    </rPh>
    <phoneticPr fontId="63"/>
  </si>
  <si>
    <t>ﾐﾔｶﾞﾜﾄﾝﾈﾙ</t>
  </si>
  <si>
    <t>県道大台宮川線</t>
  </si>
  <si>
    <t>34°21′55.4″</t>
  </si>
  <si>
    <t>136°20′34″</t>
  </si>
  <si>
    <t>第２トンネル</t>
    <rPh sb="0" eb="1">
      <t>ダイ</t>
    </rPh>
    <phoneticPr fontId="63"/>
  </si>
  <si>
    <t>ﾀﾞｲ2ﾄﾝﾈﾙ</t>
  </si>
  <si>
    <t>県道大台ヶ原線</t>
  </si>
  <si>
    <t>34°15′26″</t>
  </si>
  <si>
    <t>136°11′24.4″</t>
  </si>
  <si>
    <t>瀬戸の堀トンネル</t>
    <rPh sb="0" eb="2">
      <t>セト</t>
    </rPh>
    <rPh sb="3" eb="4">
      <t>ホリ</t>
    </rPh>
    <phoneticPr fontId="63"/>
  </si>
  <si>
    <t>ｾﾄﾉﾎﾘﾄﾝﾈﾙ</t>
  </si>
  <si>
    <t>34°16′08.1″</t>
  </si>
  <si>
    <t>136°11′13.2″</t>
  </si>
  <si>
    <t>新女鬼トンネル</t>
    <rPh sb="0" eb="1">
      <t>シン</t>
    </rPh>
    <rPh sb="1" eb="2">
      <t>オンナ</t>
    </rPh>
    <rPh sb="2" eb="3">
      <t>オニ</t>
    </rPh>
    <phoneticPr fontId="63"/>
  </si>
  <si>
    <t>ｼﾝﾒｷﾄﾝﾈﾙ</t>
  </si>
  <si>
    <t>県道松阪度会線</t>
  </si>
  <si>
    <t>136°33′38.6″</t>
  </si>
  <si>
    <t>辻堂トンネル</t>
    <rPh sb="0" eb="2">
      <t>ツジドウ</t>
    </rPh>
    <phoneticPr fontId="63"/>
  </si>
  <si>
    <t>ﾂｼﾞﾄﾞｳﾄﾝﾈﾙ</t>
  </si>
  <si>
    <t>県道蓮峡線</t>
  </si>
  <si>
    <t>34°22′38.2″</t>
  </si>
  <si>
    <t>136°11′15.1″</t>
  </si>
  <si>
    <t>津本トンネル</t>
    <rPh sb="0" eb="2">
      <t>ツモト</t>
    </rPh>
    <phoneticPr fontId="63"/>
  </si>
  <si>
    <t>ﾂﾓﾄﾄﾝﾈﾙ</t>
  </si>
  <si>
    <t>34°22′47.2″</t>
  </si>
  <si>
    <t>136°12′20″</t>
  </si>
  <si>
    <t>水呑トンネル</t>
    <rPh sb="0" eb="2">
      <t>ミズノミ</t>
    </rPh>
    <phoneticPr fontId="63"/>
  </si>
  <si>
    <t>ﾐｽﾞﾉﾐﾄﾝﾈﾙ</t>
  </si>
  <si>
    <t>県道大杉谷海山線</t>
  </si>
  <si>
    <t>34°13′18.6″</t>
  </si>
  <si>
    <t>136°12′19.9″</t>
  </si>
  <si>
    <t>池の浦トンネル</t>
    <rPh sb="0" eb="1">
      <t>イケ</t>
    </rPh>
    <rPh sb="2" eb="3">
      <t>ウラ</t>
    </rPh>
    <phoneticPr fontId="63"/>
  </si>
  <si>
    <t>ｲｹﾉｳﾗﾄﾝﾈﾙ</t>
  </si>
  <si>
    <t>国道４２号</t>
  </si>
  <si>
    <t>伊勢建設事務所</t>
    <rPh sb="0" eb="2">
      <t>イセ</t>
    </rPh>
    <rPh sb="2" eb="4">
      <t>ケンセツ</t>
    </rPh>
    <rPh sb="4" eb="6">
      <t>ジム</t>
    </rPh>
    <rPh sb="6" eb="7">
      <t>ショ</t>
    </rPh>
    <phoneticPr fontId="63"/>
  </si>
  <si>
    <t>34°29′13″</t>
  </si>
  <si>
    <t>136°48′55.4″</t>
  </si>
  <si>
    <t>松下トンネル</t>
    <rPh sb="0" eb="2">
      <t>マツシタ</t>
    </rPh>
    <phoneticPr fontId="63"/>
  </si>
  <si>
    <t>ﾏﾂｼﾀﾄﾝﾈﾙ</t>
  </si>
  <si>
    <t>34°29′20.6″</t>
  </si>
  <si>
    <t>136°47′48.4″</t>
  </si>
  <si>
    <t>二見ヶ浦トンネル</t>
    <rPh sb="0" eb="2">
      <t>フタミ</t>
    </rPh>
    <rPh sb="3" eb="4">
      <t>ウラ</t>
    </rPh>
    <phoneticPr fontId="63"/>
  </si>
  <si>
    <t>ﾌﾀﾐｶﾞｳﾗﾄﾝﾈﾙ</t>
  </si>
  <si>
    <t>34°29′52.9″</t>
  </si>
  <si>
    <t>136°46′50.4″</t>
  </si>
  <si>
    <t>2013-1</t>
    <phoneticPr fontId="11"/>
  </si>
  <si>
    <t>新二見トンネル</t>
    <rPh sb="0" eb="3">
      <t>シンフタミ</t>
    </rPh>
    <phoneticPr fontId="63"/>
  </si>
  <si>
    <t>ｼﾝﾌﾀﾐﾄﾝﾈﾙ</t>
  </si>
  <si>
    <t>34°30′26.5″</t>
  </si>
  <si>
    <t>136°47′20.9″</t>
  </si>
  <si>
    <t>2013-2</t>
    <phoneticPr fontId="11"/>
  </si>
  <si>
    <t>34°30′27.9″</t>
  </si>
  <si>
    <t>136°47′18.4″</t>
  </si>
  <si>
    <t>田曽浦トンネル</t>
    <rPh sb="0" eb="1">
      <t>タ</t>
    </rPh>
    <rPh sb="1" eb="2">
      <t>ソ</t>
    </rPh>
    <rPh sb="2" eb="3">
      <t>ウラ</t>
    </rPh>
    <phoneticPr fontId="63"/>
  </si>
  <si>
    <t>ﾀｿｳﾗﾄﾝﾈﾙ</t>
  </si>
  <si>
    <t>国道２６０号</t>
  </si>
  <si>
    <t>34°17′44.4″</t>
  </si>
  <si>
    <t>136°41′47.1″</t>
  </si>
  <si>
    <t>神原トンネル</t>
    <rPh sb="0" eb="1">
      <t>カミ</t>
    </rPh>
    <rPh sb="1" eb="2">
      <t>ハラ</t>
    </rPh>
    <phoneticPr fontId="63"/>
  </si>
  <si>
    <t>ｶﾝﾊﾞﾗﾄﾝﾈﾙ</t>
  </si>
  <si>
    <t>34°20′25.9″</t>
  </si>
  <si>
    <t>136°43′33.9″</t>
  </si>
  <si>
    <t>宿浦第２トンネル</t>
    <rPh sb="0" eb="1">
      <t>シュク</t>
    </rPh>
    <rPh sb="1" eb="2">
      <t>ウラ</t>
    </rPh>
    <rPh sb="2" eb="3">
      <t>ダイ</t>
    </rPh>
    <phoneticPr fontId="63"/>
  </si>
  <si>
    <t>ｼﾕｸｳﾗﾀﾞｲ2ﾄﾝﾈﾙ</t>
  </si>
  <si>
    <t>34°18′28.3″</t>
  </si>
  <si>
    <t>136°41′52.5″</t>
  </si>
  <si>
    <t>宿浦第３トンネル</t>
    <rPh sb="0" eb="1">
      <t>シュク</t>
    </rPh>
    <rPh sb="1" eb="2">
      <t>ウラ</t>
    </rPh>
    <rPh sb="2" eb="3">
      <t>ダイ</t>
    </rPh>
    <phoneticPr fontId="63"/>
  </si>
  <si>
    <t>ｼﾕｸｳﾗﾀﾞｲ3ﾄﾝﾈﾙ</t>
  </si>
  <si>
    <t>34°18′35″</t>
  </si>
  <si>
    <t>136°42′07.6″</t>
  </si>
  <si>
    <t>宿浦第１トンネル</t>
    <rPh sb="0" eb="1">
      <t>シュク</t>
    </rPh>
    <rPh sb="1" eb="2">
      <t>ウラ</t>
    </rPh>
    <rPh sb="2" eb="3">
      <t>ダイ</t>
    </rPh>
    <phoneticPr fontId="63"/>
  </si>
  <si>
    <t>ｼﾕｸｳﾗﾀﾞｲ1ﾄﾝﾈﾙ</t>
  </si>
  <si>
    <t>34°18′23.4″</t>
  </si>
  <si>
    <t>136°41′31.9″</t>
  </si>
  <si>
    <t>船越トンネル</t>
    <rPh sb="0" eb="2">
      <t>フナコシ</t>
    </rPh>
    <phoneticPr fontId="63"/>
  </si>
  <si>
    <t>ﾌﾅｺｼﾄﾝﾈﾙ</t>
  </si>
  <si>
    <t>34°20′37.1″</t>
  </si>
  <si>
    <t>136°40′39″</t>
  </si>
  <si>
    <t>迫間トンネル</t>
    <rPh sb="0" eb="1">
      <t>セマ</t>
    </rPh>
    <rPh sb="1" eb="2">
      <t>マ</t>
    </rPh>
    <phoneticPr fontId="63"/>
  </si>
  <si>
    <t>ﾊｻﾞﾏﾄﾝﾈﾙ</t>
  </si>
  <si>
    <t>34°19′32.7″</t>
  </si>
  <si>
    <t>136°38′32.1″</t>
  </si>
  <si>
    <t>相賀浦トンネル</t>
    <rPh sb="0" eb="1">
      <t>ソウ</t>
    </rPh>
    <rPh sb="1" eb="2">
      <t>ガ</t>
    </rPh>
    <rPh sb="2" eb="3">
      <t>ウラ</t>
    </rPh>
    <phoneticPr fontId="63"/>
  </si>
  <si>
    <t>ｵｵｶｳﾗﾄﾝﾈﾙ</t>
  </si>
  <si>
    <t>34°17′42.8″</t>
  </si>
  <si>
    <t>136°37′36.7″</t>
  </si>
  <si>
    <t>道方トンネル</t>
    <rPh sb="0" eb="1">
      <t>ミチ</t>
    </rPh>
    <rPh sb="1" eb="2">
      <t>カタ</t>
    </rPh>
    <phoneticPr fontId="63"/>
  </si>
  <si>
    <t>ﾐﾁｶﾀﾄﾝﾈﾙ</t>
  </si>
  <si>
    <t>34°17′49.6″</t>
  </si>
  <si>
    <t>136°35′18.3″</t>
  </si>
  <si>
    <t>東宮トンネル</t>
    <rPh sb="0" eb="2">
      <t>トウグウ</t>
    </rPh>
    <phoneticPr fontId="63"/>
  </si>
  <si>
    <t>ﾄｳｸﾞｳﾄﾝﾈﾙ</t>
  </si>
  <si>
    <t>34°16′57.7″</t>
  </si>
  <si>
    <t>136°32′43″</t>
  </si>
  <si>
    <t>東宮坂トンネル</t>
    <rPh sb="0" eb="2">
      <t>トウグウ</t>
    </rPh>
    <rPh sb="2" eb="3">
      <t>サカ</t>
    </rPh>
    <phoneticPr fontId="63"/>
  </si>
  <si>
    <t>ﾄｳｸﾞｳｻｶﾄﾝﾈﾙ</t>
  </si>
  <si>
    <t>34°17′31.3″</t>
  </si>
  <si>
    <t>136°31′55.8″</t>
  </si>
  <si>
    <t>中坂トンネル</t>
    <rPh sb="0" eb="2">
      <t>ナカサカ</t>
    </rPh>
    <phoneticPr fontId="63"/>
  </si>
  <si>
    <t>ﾅｶｻｶﾄﾝﾈﾙ</t>
  </si>
  <si>
    <t>34°17′33.9″</t>
  </si>
  <si>
    <t>136°31′19.2″</t>
  </si>
  <si>
    <t>河内トンネル</t>
    <rPh sb="0" eb="2">
      <t>コウチ</t>
    </rPh>
    <phoneticPr fontId="63"/>
  </si>
  <si>
    <t>ｺｳﾁﾄﾝﾈﾙ</t>
  </si>
  <si>
    <t>34°17′14.6″</t>
  </si>
  <si>
    <t>136°31′08.3″</t>
  </si>
  <si>
    <t>南島トンネル</t>
    <rPh sb="0" eb="2">
      <t>ナントウ</t>
    </rPh>
    <phoneticPr fontId="63"/>
  </si>
  <si>
    <t>ﾅﾝﾄｳﾄﾝﾈﾙ</t>
  </si>
  <si>
    <t>34°16′23.2″</t>
  </si>
  <si>
    <t>136°29′28.6″</t>
  </si>
  <si>
    <t>小方トンネル</t>
    <rPh sb="0" eb="1">
      <t>ショウ</t>
    </rPh>
    <rPh sb="1" eb="2">
      <t>カタ</t>
    </rPh>
    <phoneticPr fontId="63"/>
  </si>
  <si>
    <t>ｵｶﾞﾀﾄﾝﾈﾙ</t>
  </si>
  <si>
    <t>34°15′31″</t>
  </si>
  <si>
    <t>136°28′50.6″</t>
  </si>
  <si>
    <t>栃木トンネル</t>
    <rPh sb="0" eb="1">
      <t>トチ</t>
    </rPh>
    <rPh sb="1" eb="2">
      <t>キ</t>
    </rPh>
    <phoneticPr fontId="63"/>
  </si>
  <si>
    <t>ﾄﾁﾉｷﾄﾝﾈﾙ</t>
  </si>
  <si>
    <t>34°15′25.2″</t>
  </si>
  <si>
    <t>136°27′54.3″</t>
  </si>
  <si>
    <t>古和浦トンネル</t>
    <rPh sb="0" eb="1">
      <t>コ</t>
    </rPh>
    <rPh sb="1" eb="2">
      <t>ワ</t>
    </rPh>
    <rPh sb="2" eb="3">
      <t>ウラ</t>
    </rPh>
    <phoneticPr fontId="63"/>
  </si>
  <si>
    <t>ｺﾜｳﾗﾄﾝﾈﾙ</t>
  </si>
  <si>
    <t>34°15′20″</t>
  </si>
  <si>
    <t>136°27′15.4″</t>
  </si>
  <si>
    <t>棚橋トンネル</t>
    <rPh sb="0" eb="2">
      <t>タナハシ</t>
    </rPh>
    <phoneticPr fontId="63"/>
  </si>
  <si>
    <t>ﾀﾅﾊｼﾄﾝﾈﾙ</t>
  </si>
  <si>
    <t>34°14′59.2″</t>
  </si>
  <si>
    <t>136°26′52.3″</t>
  </si>
  <si>
    <t>紀勢南島トンネル</t>
    <rPh sb="0" eb="2">
      <t>キセイ</t>
    </rPh>
    <rPh sb="2" eb="4">
      <t>ナントウ</t>
    </rPh>
    <phoneticPr fontId="63"/>
  </si>
  <si>
    <t>ｷｾｲﾅﾝﾄｳﾄﾝﾈﾙ</t>
  </si>
  <si>
    <t>34°15′08″</t>
  </si>
  <si>
    <t>136°25′25.7″</t>
  </si>
  <si>
    <t>錦トンネル</t>
    <rPh sb="0" eb="1">
      <t>ニシキ</t>
    </rPh>
    <phoneticPr fontId="63"/>
  </si>
  <si>
    <t>ﾆｼｷﾄﾝﾈﾙ</t>
  </si>
  <si>
    <t>34°14′04.1″</t>
  </si>
  <si>
    <t>136°23′54″</t>
  </si>
  <si>
    <t>名古第１トンネル</t>
    <rPh sb="0" eb="1">
      <t>ナ</t>
    </rPh>
    <rPh sb="1" eb="2">
      <t>コ</t>
    </rPh>
    <rPh sb="2" eb="3">
      <t>ダイ</t>
    </rPh>
    <phoneticPr fontId="63"/>
  </si>
  <si>
    <t>ﾅｺﾀﾞｲ1ﾄﾝﾈﾙ</t>
  </si>
  <si>
    <t>34°13′06.2″</t>
  </si>
  <si>
    <t>136°22′55.6″</t>
  </si>
  <si>
    <t>名古第２トンネル</t>
    <rPh sb="0" eb="1">
      <t>ナ</t>
    </rPh>
    <rPh sb="1" eb="2">
      <t>コ</t>
    </rPh>
    <rPh sb="2" eb="3">
      <t>ダイ</t>
    </rPh>
    <phoneticPr fontId="63"/>
  </si>
  <si>
    <t>ﾅｺﾀﾞｲ2ﾄﾝﾈﾙ</t>
  </si>
  <si>
    <t>34°13′07.5″</t>
  </si>
  <si>
    <t>136°22′50.6″</t>
  </si>
  <si>
    <t>二色トンネル</t>
    <rPh sb="0" eb="2">
      <t>ニシキ</t>
    </rPh>
    <phoneticPr fontId="63"/>
  </si>
  <si>
    <t>34°12′59.6″</t>
  </si>
  <si>
    <t>136°22′27.1″</t>
  </si>
  <si>
    <t>慥柄浦トンネル</t>
  </si>
  <si>
    <t>ﾀｼｶﾗｳﾗﾄﾝﾈﾙ</t>
  </si>
  <si>
    <t>34°17′15.6″</t>
  </si>
  <si>
    <t>136°33′39.6″</t>
  </si>
  <si>
    <t>木谷トンネル</t>
  </si>
  <si>
    <t>ｷﾀﾆﾄﾝﾈﾙ</t>
  </si>
  <si>
    <t>34°18′51.7″</t>
  </si>
  <si>
    <t>136°42′53.6″</t>
  </si>
  <si>
    <t>新野見坂トンネル</t>
    <rPh sb="0" eb="1">
      <t>シン</t>
    </rPh>
    <rPh sb="1" eb="2">
      <t>ノ</t>
    </rPh>
    <rPh sb="2" eb="3">
      <t>ミ</t>
    </rPh>
    <rPh sb="3" eb="4">
      <t>サカ</t>
    </rPh>
    <phoneticPr fontId="63"/>
  </si>
  <si>
    <t>ｼﾝﾉﾐｻﾞｶﾄﾝﾈﾙ</t>
  </si>
  <si>
    <t>県道伊勢南島線</t>
  </si>
  <si>
    <t>34°19′40″</t>
  </si>
  <si>
    <t>136°35′05.3″</t>
  </si>
  <si>
    <t>野見坂南トンネル</t>
    <rPh sb="0" eb="1">
      <t>ノ</t>
    </rPh>
    <rPh sb="1" eb="2">
      <t>ミ</t>
    </rPh>
    <rPh sb="2" eb="3">
      <t>サカ</t>
    </rPh>
    <rPh sb="3" eb="4">
      <t>ミナミ</t>
    </rPh>
    <phoneticPr fontId="63"/>
  </si>
  <si>
    <t>ﾉﾐｻﾞｶﾐﾅﾐﾄﾝﾈﾙ</t>
  </si>
  <si>
    <t>34°18′46.6″</t>
  </si>
  <si>
    <t>136°34′56.2″</t>
  </si>
  <si>
    <t>五十鈴トンネル</t>
    <rPh sb="0" eb="3">
      <t>イスズ</t>
    </rPh>
    <phoneticPr fontId="63"/>
  </si>
  <si>
    <t>ｲｽｽﾞﾄﾝﾈﾙ</t>
  </si>
  <si>
    <t>県道伊勢磯部線</t>
  </si>
  <si>
    <t>A</t>
    <phoneticPr fontId="11"/>
  </si>
  <si>
    <t>34°27′43.3″</t>
  </si>
  <si>
    <t>136°43′45″</t>
  </si>
  <si>
    <t>志摩路トンネル</t>
    <rPh sb="0" eb="2">
      <t>シマ</t>
    </rPh>
    <rPh sb="2" eb="3">
      <t>ミチ</t>
    </rPh>
    <phoneticPr fontId="63"/>
  </si>
  <si>
    <t>ｼﾏｼﾞﾄﾝﾈﾙ</t>
  </si>
  <si>
    <t>34°24′53.3″</t>
  </si>
  <si>
    <t>136°45′45.4″</t>
  </si>
  <si>
    <t>錦望トンネル</t>
    <rPh sb="0" eb="1">
      <t>ニシキ</t>
    </rPh>
    <rPh sb="1" eb="2">
      <t>ノゾ</t>
    </rPh>
    <phoneticPr fontId="63"/>
  </si>
  <si>
    <t>ｷﾝﾎﾞｳﾄﾝﾈﾙ</t>
  </si>
  <si>
    <t>県道紀勢インター線</t>
  </si>
  <si>
    <t>34°15′28.3″</t>
  </si>
  <si>
    <t>136°24′12″</t>
  </si>
  <si>
    <t>岩坂東トンネル</t>
    <rPh sb="0" eb="2">
      <t>イワサカ</t>
    </rPh>
    <rPh sb="2" eb="3">
      <t>ヒガシ</t>
    </rPh>
    <phoneticPr fontId="63"/>
  </si>
  <si>
    <t>ｲﾜｻｶﾋｶﾞｼﾄﾝﾈﾙ</t>
  </si>
  <si>
    <t>県道玉城南勢線</t>
  </si>
  <si>
    <t>34°27′17.9″</t>
  </si>
  <si>
    <t>136°37′50.1″</t>
  </si>
  <si>
    <t>鍛冶屋トンネル</t>
    <rPh sb="0" eb="2">
      <t>カジ</t>
    </rPh>
    <rPh sb="2" eb="3">
      <t>ヤ</t>
    </rPh>
    <phoneticPr fontId="63"/>
  </si>
  <si>
    <t>ｶｼﾞﾔﾄﾝﾈﾙ</t>
  </si>
  <si>
    <t>34°23′51.48″</t>
  </si>
  <si>
    <t>136°39′13.94″</t>
  </si>
  <si>
    <t>稲石トンネル</t>
    <rPh sb="0" eb="2">
      <t>イナイシ</t>
    </rPh>
    <phoneticPr fontId="63"/>
  </si>
  <si>
    <t>ｲﾅｲｼﾄﾝﾈﾙ</t>
  </si>
  <si>
    <t>34°22′35.2″</t>
  </si>
  <si>
    <t>136°40′18.3″</t>
  </si>
  <si>
    <t>五ヶ所トンネル</t>
    <rPh sb="0" eb="1">
      <t>ゴ</t>
    </rPh>
    <rPh sb="2" eb="3">
      <t>ショ</t>
    </rPh>
    <phoneticPr fontId="63"/>
  </si>
  <si>
    <t>ｺﾞｶｼﾖﾄﾝﾈﾙ</t>
  </si>
  <si>
    <t>34°22′14.9″</t>
  </si>
  <si>
    <t>136°40′36.4″</t>
  </si>
  <si>
    <t>龍仙トンネル</t>
    <rPh sb="0" eb="2">
      <t>リュウセン</t>
    </rPh>
    <phoneticPr fontId="63"/>
  </si>
  <si>
    <t>ﾘﾕｳｾﾝﾄﾝﾈﾙ</t>
  </si>
  <si>
    <t>34°21′42.2″</t>
  </si>
  <si>
    <t>136°41′14.4″</t>
  </si>
  <si>
    <t>磯部トンネル</t>
    <rPh sb="0" eb="2">
      <t>イソベ</t>
    </rPh>
    <phoneticPr fontId="63"/>
  </si>
  <si>
    <t>ｲｿﾍﾞﾄﾝﾈﾙ</t>
  </si>
  <si>
    <t>国道１６７号</t>
  </si>
  <si>
    <t>志摩建設事務所</t>
    <rPh sb="0" eb="2">
      <t>シマ</t>
    </rPh>
    <rPh sb="2" eb="4">
      <t>ケンセツ</t>
    </rPh>
    <rPh sb="4" eb="6">
      <t>ジム</t>
    </rPh>
    <rPh sb="6" eb="7">
      <t>ショ</t>
    </rPh>
    <phoneticPr fontId="63"/>
  </si>
  <si>
    <t>黒崎トンネル</t>
    <rPh sb="0" eb="2">
      <t>クロサキ</t>
    </rPh>
    <phoneticPr fontId="63"/>
  </si>
  <si>
    <t>ｸﾛｻｷﾄﾝﾈﾙ</t>
  </si>
  <si>
    <t>34°17′58.2″</t>
  </si>
  <si>
    <t>136°44′33.6″</t>
  </si>
  <si>
    <t>磯笛トンネル</t>
    <rPh sb="0" eb="1">
      <t>イソ</t>
    </rPh>
    <rPh sb="1" eb="2">
      <t>ブエ</t>
    </rPh>
    <phoneticPr fontId="63"/>
  </si>
  <si>
    <t>ｲｿﾌﾞｴﾄﾝﾈﾙ</t>
  </si>
  <si>
    <t>34°18′13.8″</t>
  </si>
  <si>
    <t>136°44′02.3″</t>
  </si>
  <si>
    <t>南張トンネル</t>
    <rPh sb="0" eb="1">
      <t>ナン</t>
    </rPh>
    <rPh sb="1" eb="2">
      <t>ハ</t>
    </rPh>
    <phoneticPr fontId="63"/>
  </si>
  <si>
    <t>ﾅﾝﾊﾞﾘﾄﾝﾈﾙ</t>
  </si>
  <si>
    <t>34°18′17.2″</t>
  </si>
  <si>
    <t>136°43′02.6″</t>
  </si>
  <si>
    <t>白木トンネル</t>
  </si>
  <si>
    <t>ｼﾗｷﾄﾝﾈﾙ</t>
  </si>
  <si>
    <t>34°25′57.5″</t>
  </si>
  <si>
    <t>136°49′44.3″</t>
  </si>
  <si>
    <t>鳥羽河内トンネル</t>
  </si>
  <si>
    <t>ﾄﾊﾞｺｳﾁﾄﾝﾈﾙ</t>
  </si>
  <si>
    <t>34°26′36.9″</t>
  </si>
  <si>
    <t>136°49′21″</t>
  </si>
  <si>
    <t>堅神トンネル</t>
  </si>
  <si>
    <t>ｶﾀｶﾐﾄﾝﾈﾙ</t>
  </si>
  <si>
    <t>34°28′18.2″</t>
  </si>
  <si>
    <t>136°48′28.5″</t>
  </si>
  <si>
    <t>朝熊トンネル</t>
  </si>
  <si>
    <t>ｱｻﾏﾄﾝﾈﾙ</t>
  </si>
  <si>
    <t>34°29′02.3″</t>
  </si>
  <si>
    <t>136°48′23.7″</t>
  </si>
  <si>
    <t>新長野トンネル</t>
    <rPh sb="0" eb="1">
      <t>シン</t>
    </rPh>
    <rPh sb="1" eb="3">
      <t>ナガノ</t>
    </rPh>
    <phoneticPr fontId="63"/>
  </si>
  <si>
    <t>ｼﾝﾅｶﾞﾉﾄﾝﾈﾙ</t>
  </si>
  <si>
    <t>国道１６３号</t>
  </si>
  <si>
    <t>伊賀建設事務所</t>
    <rPh sb="0" eb="2">
      <t>イガ</t>
    </rPh>
    <rPh sb="2" eb="4">
      <t>ケンセツ</t>
    </rPh>
    <rPh sb="4" eb="6">
      <t>ジム</t>
    </rPh>
    <rPh sb="6" eb="7">
      <t>ショ</t>
    </rPh>
    <phoneticPr fontId="63"/>
  </si>
  <si>
    <t>34°46′06.6″</t>
  </si>
  <si>
    <t>136°19′05.4″</t>
  </si>
  <si>
    <t>中山トンネル</t>
    <rPh sb="0" eb="2">
      <t>ナカヤマ</t>
    </rPh>
    <phoneticPr fontId="63"/>
  </si>
  <si>
    <t>ﾅｶﾔﾏﾄﾝﾈﾙ</t>
  </si>
  <si>
    <t>34°40′35.5″</t>
  </si>
  <si>
    <t>136°12′00″</t>
  </si>
  <si>
    <t>青山トンネル</t>
    <rPh sb="0" eb="2">
      <t>アオヤマ</t>
    </rPh>
    <phoneticPr fontId="63"/>
  </si>
  <si>
    <t>ｱｵﾔﾏﾄﾝﾈﾙ</t>
  </si>
  <si>
    <t>34°40′09.6″</t>
  </si>
  <si>
    <t>136°16′02.1″</t>
  </si>
  <si>
    <t>下比奈知トンネル</t>
    <rPh sb="0" eb="1">
      <t>シモ</t>
    </rPh>
    <rPh sb="1" eb="2">
      <t>ヒ</t>
    </rPh>
    <rPh sb="2" eb="4">
      <t>ナチ</t>
    </rPh>
    <phoneticPr fontId="63"/>
  </si>
  <si>
    <t>ｼﾓﾋﾅﾁﾄﾝﾈﾙ</t>
  </si>
  <si>
    <t>34°37′30.9″</t>
  </si>
  <si>
    <t>136°08′08.8″</t>
  </si>
  <si>
    <t>上比奈知トンネル</t>
    <rPh sb="0" eb="1">
      <t>カミ</t>
    </rPh>
    <rPh sb="1" eb="2">
      <t>ヒ</t>
    </rPh>
    <rPh sb="2" eb="4">
      <t>ナチ</t>
    </rPh>
    <phoneticPr fontId="63"/>
  </si>
  <si>
    <t>ｶﾐﾋﾅﾁﾄﾝﾈﾙ</t>
  </si>
  <si>
    <t>34°36′58.8″</t>
  </si>
  <si>
    <t>136°09′14.7″</t>
  </si>
  <si>
    <t>三田坂トンネル</t>
    <rPh sb="0" eb="3">
      <t>ミタサカ</t>
    </rPh>
    <phoneticPr fontId="38"/>
  </si>
  <si>
    <t>ﾐﾀｻｶﾄﾝﾈﾙ</t>
  </si>
  <si>
    <t>国道422号</t>
  </si>
  <si>
    <t>34°49'　00.7"</t>
  </si>
  <si>
    <t>136°07'　14.6"</t>
  </si>
  <si>
    <t>香落渓トンネル</t>
    <rPh sb="0" eb="1">
      <t>カオリ</t>
    </rPh>
    <rPh sb="1" eb="2">
      <t>オチ</t>
    </rPh>
    <rPh sb="2" eb="3">
      <t>ケイ</t>
    </rPh>
    <phoneticPr fontId="63"/>
  </si>
  <si>
    <t>ｺｳﾁﾀﾞﾆﾄﾝﾈﾙ</t>
  </si>
  <si>
    <t>県道名張曽爾線</t>
  </si>
  <si>
    <t>34°34′51″</t>
  </si>
  <si>
    <t>136°06′48.6″</t>
  </si>
  <si>
    <t>北野トンネル</t>
  </si>
  <si>
    <t>ｷﾀﾉﾄﾝﾈﾙ</t>
  </si>
  <si>
    <t>主要地方道青山美杉線</t>
    <phoneticPr fontId="11"/>
  </si>
  <si>
    <t>孫太郎トンネル</t>
    <rPh sb="0" eb="1">
      <t>マゴ</t>
    </rPh>
    <rPh sb="1" eb="3">
      <t>タロウ</t>
    </rPh>
    <phoneticPr fontId="63"/>
  </si>
  <si>
    <t>ﾏｺﾞﾀﾛｳﾄﾝﾈﾙ</t>
  </si>
  <si>
    <t>尾鷲建設事務所</t>
    <rPh sb="0" eb="2">
      <t>オワセ</t>
    </rPh>
    <rPh sb="2" eb="4">
      <t>ケンセツ</t>
    </rPh>
    <rPh sb="4" eb="6">
      <t>ジム</t>
    </rPh>
    <rPh sb="6" eb="7">
      <t>ショ</t>
    </rPh>
    <phoneticPr fontId="63"/>
  </si>
  <si>
    <t>34°12′50.7″</t>
  </si>
  <si>
    <t>136°21′16.2″</t>
  </si>
  <si>
    <t>八鬼山トンネル</t>
    <rPh sb="0" eb="1">
      <t>ハチ</t>
    </rPh>
    <rPh sb="1" eb="2">
      <t>オニ</t>
    </rPh>
    <rPh sb="2" eb="3">
      <t>ヤマ</t>
    </rPh>
    <phoneticPr fontId="63"/>
  </si>
  <si>
    <t>ﾔｷﾔﾏﾄﾝﾈﾙ</t>
  </si>
  <si>
    <t>国道３１１号</t>
  </si>
  <si>
    <t>34°02′30.5″</t>
  </si>
  <si>
    <t>136°12′37.9″</t>
  </si>
  <si>
    <t>早田トンネル</t>
    <rPh sb="0" eb="1">
      <t>ハヤ</t>
    </rPh>
    <rPh sb="1" eb="2">
      <t>タ</t>
    </rPh>
    <phoneticPr fontId="63"/>
  </si>
  <si>
    <t>ﾊｲﾀﾞﾄﾝﾈﾙ</t>
  </si>
  <si>
    <t>33°59′51.1″</t>
  </si>
  <si>
    <t>136°15′09.6″</t>
  </si>
  <si>
    <t>三木浦トンネル</t>
    <rPh sb="0" eb="3">
      <t>ミキウラ</t>
    </rPh>
    <phoneticPr fontId="63"/>
  </si>
  <si>
    <t>ﾐｷｳﾗﾄﾝﾈﾙ</t>
  </si>
  <si>
    <t>33°59′41.1″</t>
  </si>
  <si>
    <t>136°15′06.7″</t>
  </si>
  <si>
    <t>曽根トンネル</t>
    <rPh sb="0" eb="2">
      <t>ソネ</t>
    </rPh>
    <phoneticPr fontId="63"/>
  </si>
  <si>
    <t>ｿﾈﾄﾝﾈﾙ</t>
  </si>
  <si>
    <t>33°57′47.3″</t>
  </si>
  <si>
    <t>136°12′14″</t>
  </si>
  <si>
    <t>梶賀トンネル</t>
    <rPh sb="0" eb="1">
      <t>カジ</t>
    </rPh>
    <rPh sb="1" eb="2">
      <t>ガ</t>
    </rPh>
    <phoneticPr fontId="63"/>
  </si>
  <si>
    <t>ｶｼﾞｶﾄﾝﾈﾙ</t>
  </si>
  <si>
    <t>33°57′40.2″</t>
  </si>
  <si>
    <t>136°12′59.5″</t>
  </si>
  <si>
    <t>須野トンネル</t>
    <rPh sb="0" eb="2">
      <t>スノ</t>
    </rPh>
    <phoneticPr fontId="63"/>
  </si>
  <si>
    <t>ｽﾉﾄﾝﾈﾙ</t>
  </si>
  <si>
    <t>坂場トンネル</t>
    <rPh sb="0" eb="1">
      <t>サカ</t>
    </rPh>
    <rPh sb="1" eb="2">
      <t>バ</t>
    </rPh>
    <phoneticPr fontId="63"/>
  </si>
  <si>
    <t>ｻｶﾊﾞﾄﾝﾈﾙ</t>
  </si>
  <si>
    <t>国道４２５号</t>
  </si>
  <si>
    <t>34°04′58.3″</t>
  </si>
  <si>
    <t>136°10′55.3″</t>
  </si>
  <si>
    <t>坂下トンネル</t>
    <rPh sb="0" eb="2">
      <t>サカシタ</t>
    </rPh>
    <phoneticPr fontId="63"/>
  </si>
  <si>
    <t>ｻｶｼﾀﾄﾝﾈﾙ</t>
  </si>
  <si>
    <t>34°05′06.4″</t>
  </si>
  <si>
    <t>136°10′43.2″</t>
  </si>
  <si>
    <t>長尾トンネル</t>
    <rPh sb="0" eb="2">
      <t>ナガオ</t>
    </rPh>
    <phoneticPr fontId="63"/>
  </si>
  <si>
    <t>ﾅｶﾞｵﾄﾝﾈﾙ</t>
  </si>
  <si>
    <t>34°05′36.8″</t>
  </si>
  <si>
    <t>136°09′04.9″</t>
  </si>
  <si>
    <t>八幡トンネル</t>
    <rPh sb="0" eb="2">
      <t>ハチマン</t>
    </rPh>
    <phoneticPr fontId="63"/>
  </si>
  <si>
    <t>ﾊﾁﾏﾝﾄﾝﾈﾙ</t>
  </si>
  <si>
    <t>34°03′28.2″</t>
  </si>
  <si>
    <t>136°06′58″</t>
  </si>
  <si>
    <t>須賀利トンネル</t>
    <rPh sb="0" eb="3">
      <t>スガリ</t>
    </rPh>
    <phoneticPr fontId="63"/>
  </si>
  <si>
    <t>ｽｶﾞﾘﾄﾝﾈﾙ</t>
  </si>
  <si>
    <t>県道須賀利港相賀停車場線</t>
  </si>
  <si>
    <t>34°06′22.5″</t>
  </si>
  <si>
    <t>136°17′29.3″</t>
  </si>
  <si>
    <t>第２島勝トンネル</t>
    <rPh sb="0" eb="1">
      <t>ダイ</t>
    </rPh>
    <rPh sb="2" eb="3">
      <t>シマ</t>
    </rPh>
    <rPh sb="3" eb="4">
      <t>カツ</t>
    </rPh>
    <phoneticPr fontId="63"/>
  </si>
  <si>
    <t>ﾀﾞｲ2ｼﾏｶﾂﾄﾝﾈﾙ</t>
  </si>
  <si>
    <t>34°06′44.8″</t>
  </si>
  <si>
    <t>136°17′26.5″</t>
  </si>
  <si>
    <t>島勝トンネル</t>
    <rPh sb="0" eb="1">
      <t>シマ</t>
    </rPh>
    <rPh sb="1" eb="2">
      <t>カツ</t>
    </rPh>
    <phoneticPr fontId="63"/>
  </si>
  <si>
    <t>ｼﾏｶﾂﾄﾝﾈﾙ</t>
  </si>
  <si>
    <t>34°07′22.9″</t>
  </si>
  <si>
    <t>136°16′55.3″</t>
  </si>
  <si>
    <t>引本トンネル</t>
    <rPh sb="0" eb="1">
      <t>ヒ</t>
    </rPh>
    <rPh sb="1" eb="2">
      <t>モト</t>
    </rPh>
    <phoneticPr fontId="63"/>
  </si>
  <si>
    <t>ﾋｷﾓﾄﾄﾝﾈﾙ</t>
  </si>
  <si>
    <t>34°06′38.3″</t>
  </si>
  <si>
    <t>136°14′44.1″</t>
  </si>
  <si>
    <t>海野トンネル</t>
    <rPh sb="0" eb="1">
      <t>カイ</t>
    </rPh>
    <rPh sb="1" eb="2">
      <t>ノ</t>
    </rPh>
    <phoneticPr fontId="63"/>
  </si>
  <si>
    <t>ｶｲﾉﾄﾝﾈﾙ</t>
  </si>
  <si>
    <t>県道長島港古里線</t>
  </si>
  <si>
    <t>34°11′28.9″</t>
  </si>
  <si>
    <t>136°19′42.1″</t>
  </si>
  <si>
    <t>海野浦トンネル</t>
    <rPh sb="0" eb="1">
      <t>ウミ</t>
    </rPh>
    <rPh sb="1" eb="2">
      <t>ノ</t>
    </rPh>
    <rPh sb="2" eb="3">
      <t>ウラ</t>
    </rPh>
    <phoneticPr fontId="63"/>
  </si>
  <si>
    <t>ｶｲﾉｳﾗﾄﾝﾈﾙ</t>
  </si>
  <si>
    <t>-</t>
    <phoneticPr fontId="11"/>
  </si>
  <si>
    <t>34°19′19.0″</t>
  </si>
  <si>
    <t>136°32′86.5″</t>
  </si>
  <si>
    <t>矢口トンネル</t>
    <rPh sb="0" eb="2">
      <t>ヤグチ</t>
    </rPh>
    <phoneticPr fontId="63"/>
  </si>
  <si>
    <t>ﾔｸﾞﾁﾄﾝﾈﾙ</t>
  </si>
  <si>
    <t>県道矢口浦上里線</t>
  </si>
  <si>
    <t>34°08′09.1″</t>
  </si>
  <si>
    <t>136°15′28.5″</t>
  </si>
  <si>
    <t>魚飛トンネル</t>
    <rPh sb="0" eb="1">
      <t>ウオ</t>
    </rPh>
    <rPh sb="1" eb="2">
      <t>ト</t>
    </rPh>
    <phoneticPr fontId="63"/>
  </si>
  <si>
    <t>ｳｵﾄﾋﾞﾄﾝﾈﾙ</t>
  </si>
  <si>
    <t>県道南浦海山線</t>
  </si>
  <si>
    <t>34°05′47.3″</t>
  </si>
  <si>
    <t>136°10′23.9″</t>
  </si>
  <si>
    <t>古瀬川トンネル</t>
    <rPh sb="0" eb="2">
      <t>コセ</t>
    </rPh>
    <rPh sb="2" eb="3">
      <t>カワ</t>
    </rPh>
    <phoneticPr fontId="63"/>
  </si>
  <si>
    <t>ｺｾｺﾞﾄﾝﾈﾙ</t>
  </si>
  <si>
    <t>県道多田ヶ瀬山居線</t>
  </si>
  <si>
    <t>34°12′06.5″</t>
  </si>
  <si>
    <t>136°21′19.6″</t>
  </si>
  <si>
    <t>浅間トンネル</t>
    <rPh sb="0" eb="2">
      <t>アサマ</t>
    </rPh>
    <phoneticPr fontId="63"/>
  </si>
  <si>
    <t>34°12′14.2″</t>
  </si>
  <si>
    <t>136°21′12.7″</t>
  </si>
  <si>
    <t>土場トンネル</t>
    <rPh sb="0" eb="2">
      <t>ドバ</t>
    </rPh>
    <phoneticPr fontId="63"/>
  </si>
  <si>
    <t>ﾄﾞﾊﾞﾄﾝﾈﾙ</t>
  </si>
  <si>
    <t>国道１６９号</t>
  </si>
  <si>
    <t>熊野建設事務所</t>
    <rPh sb="0" eb="2">
      <t>クマノ</t>
    </rPh>
    <rPh sb="2" eb="4">
      <t>ケンセツ</t>
    </rPh>
    <rPh sb="4" eb="6">
      <t>ジム</t>
    </rPh>
    <rPh sb="6" eb="7">
      <t>ショ</t>
    </rPh>
    <phoneticPr fontId="63"/>
  </si>
  <si>
    <t>34°00′11.8″</t>
  </si>
  <si>
    <t>136°00′22.7″</t>
  </si>
  <si>
    <t>高尾谷トンネル</t>
    <rPh sb="0" eb="2">
      <t>タカオ</t>
    </rPh>
    <rPh sb="2" eb="3">
      <t>タニ</t>
    </rPh>
    <phoneticPr fontId="63"/>
  </si>
  <si>
    <t>ﾀｶｵﾀﾆﾄﾝﾈﾙ</t>
  </si>
  <si>
    <t>33°59′41.6″</t>
  </si>
  <si>
    <t>136°01′45″</t>
  </si>
  <si>
    <t>桃崎トンネル</t>
    <rPh sb="0" eb="1">
      <t>モモ</t>
    </rPh>
    <rPh sb="1" eb="2">
      <t>サキ</t>
    </rPh>
    <phoneticPr fontId="63"/>
  </si>
  <si>
    <t>ﾓﾓｻﾞｷﾄﾝﾈﾙ</t>
  </si>
  <si>
    <t>33°59′06.5″</t>
  </si>
  <si>
    <t>136°02′14.2″</t>
  </si>
  <si>
    <t>大井谷トンネル</t>
    <rPh sb="0" eb="3">
      <t>オオイダニ</t>
    </rPh>
    <phoneticPr fontId="63"/>
  </si>
  <si>
    <t>ｵｵｲﾀﾆﾄﾝﾈﾙ</t>
  </si>
  <si>
    <t>33°58′44.2″</t>
  </si>
  <si>
    <t>136°01′49.7″</t>
  </si>
  <si>
    <t>荒坂トンネル</t>
    <rPh sb="0" eb="2">
      <t>アラサカ</t>
    </rPh>
    <phoneticPr fontId="63"/>
  </si>
  <si>
    <t>ｱﾗｻｶﾄﾝﾈﾙ</t>
  </si>
  <si>
    <t>33°56′27.2″</t>
  </si>
  <si>
    <t>136°10′45.9″</t>
  </si>
  <si>
    <t>二木島トンネル</t>
    <rPh sb="0" eb="2">
      <t>ニキ</t>
    </rPh>
    <rPh sb="2" eb="3">
      <t>シマ</t>
    </rPh>
    <phoneticPr fontId="63"/>
  </si>
  <si>
    <t>ﾆｷｼﾏﾄﾝﾈﾙ</t>
  </si>
  <si>
    <t>33°56′11.9″</t>
  </si>
  <si>
    <t>136°10′35.2″</t>
  </si>
  <si>
    <t>波田須トンネル</t>
    <rPh sb="0" eb="2">
      <t>ハタ</t>
    </rPh>
    <rPh sb="2" eb="3">
      <t>ス</t>
    </rPh>
    <phoneticPr fontId="63"/>
  </si>
  <si>
    <t>ﾊﾀﾞｽﾄﾝﾈﾙ</t>
  </si>
  <si>
    <t>33°55′03.9″</t>
  </si>
  <si>
    <t>136°08′45″</t>
  </si>
  <si>
    <t>釜谷トンネル</t>
    <rPh sb="0" eb="2">
      <t>カマタニ</t>
    </rPh>
    <phoneticPr fontId="63"/>
  </si>
  <si>
    <t>ｶﾏﾀﾆﾄﾝﾈﾙ</t>
  </si>
  <si>
    <t>33°50′42.3″</t>
  </si>
  <si>
    <t>136°00′43.8″</t>
  </si>
  <si>
    <t>新田トンネル</t>
    <rPh sb="0" eb="2">
      <t>シンデン</t>
    </rPh>
    <phoneticPr fontId="63"/>
  </si>
  <si>
    <t>ｼﾝﾃﾞﾝﾄﾝﾈﾙ</t>
  </si>
  <si>
    <t>33°50′43.5″</t>
  </si>
  <si>
    <t>136°01′01.3″</t>
  </si>
  <si>
    <t>金山トンネル</t>
    <rPh sb="0" eb="2">
      <t>カナヤマ</t>
    </rPh>
    <phoneticPr fontId="63"/>
  </si>
  <si>
    <t>ｶﾅﾔﾏﾄﾝﾈﾙ</t>
  </si>
  <si>
    <t>33°52′26.1″</t>
  </si>
  <si>
    <t>136°03′48.8″</t>
  </si>
  <si>
    <t>新明神滝トンネル</t>
    <rPh sb="0" eb="1">
      <t>シン</t>
    </rPh>
    <rPh sb="1" eb="3">
      <t>ミョウジン</t>
    </rPh>
    <rPh sb="3" eb="4">
      <t>タキ</t>
    </rPh>
    <phoneticPr fontId="63"/>
  </si>
  <si>
    <t>ｼﾝﾐﾖｳｼﾞﾝﾀｷﾄﾝﾈﾙ</t>
  </si>
  <si>
    <t>33°50′55″</t>
  </si>
  <si>
    <t>136°00′00.8″</t>
  </si>
  <si>
    <t>風伝トンネル</t>
    <rPh sb="0" eb="1">
      <t>フウ</t>
    </rPh>
    <rPh sb="1" eb="2">
      <t>デン</t>
    </rPh>
    <phoneticPr fontId="63"/>
  </si>
  <si>
    <t>ﾌｳﾃﾝﾄﾝﾈﾙ</t>
  </si>
  <si>
    <t>33°51′38″</t>
  </si>
  <si>
    <t>135°58′29.8″</t>
  </si>
  <si>
    <t>板屋トンネル</t>
    <rPh sb="0" eb="1">
      <t>イタ</t>
    </rPh>
    <rPh sb="1" eb="2">
      <t>ヤ</t>
    </rPh>
    <phoneticPr fontId="63"/>
  </si>
  <si>
    <t>ｲﾀﾔﾄﾝﾈﾙ</t>
  </si>
  <si>
    <t>33°52′33.1″</t>
  </si>
  <si>
    <t>135°55′28.4″</t>
  </si>
  <si>
    <t>所山トンネル</t>
    <rPh sb="0" eb="1">
      <t>トコロ</t>
    </rPh>
    <rPh sb="1" eb="2">
      <t>ヤマ</t>
    </rPh>
    <phoneticPr fontId="63"/>
  </si>
  <si>
    <t>ﾄｺﾛﾔﾏﾄﾝﾈﾙ</t>
  </si>
  <si>
    <t>33°52′33.7″</t>
  </si>
  <si>
    <t>135°54′44.4″</t>
  </si>
  <si>
    <t>小川口トンネル</t>
    <rPh sb="0" eb="2">
      <t>オガワ</t>
    </rPh>
    <rPh sb="2" eb="3">
      <t>グチ</t>
    </rPh>
    <phoneticPr fontId="63"/>
  </si>
  <si>
    <t>ｵｶﾞﾜｸﾞﾁﾄﾝﾈﾙ</t>
  </si>
  <si>
    <t>33°52′34.3″</t>
  </si>
  <si>
    <t>135°54′12.4″</t>
  </si>
  <si>
    <t>磯崎トンネル</t>
    <rPh sb="0" eb="2">
      <t>イソザキ</t>
    </rPh>
    <phoneticPr fontId="63"/>
  </si>
  <si>
    <t>ｲｿｻﾞｷﾄﾝﾈﾙ</t>
  </si>
  <si>
    <t>33°54′02.9″</t>
  </si>
  <si>
    <t>136°07′45.6″</t>
  </si>
  <si>
    <t>新大峪トンネル</t>
    <rPh sb="0" eb="1">
      <t>シン</t>
    </rPh>
    <rPh sb="1" eb="3">
      <t>オオタニ</t>
    </rPh>
    <phoneticPr fontId="63"/>
  </si>
  <si>
    <t>ｼﾝｵｵｻｺﾄﾝﾈﾙ</t>
  </si>
  <si>
    <t>県道七色峡線</t>
  </si>
  <si>
    <t>33°56′17.5″</t>
  </si>
  <si>
    <t>136°02′14.1″</t>
  </si>
  <si>
    <t>新相野谷トンネル</t>
    <rPh sb="0" eb="1">
      <t>シン</t>
    </rPh>
    <rPh sb="1" eb="2">
      <t>ソウ</t>
    </rPh>
    <rPh sb="2" eb="3">
      <t>ノ</t>
    </rPh>
    <rPh sb="3" eb="4">
      <t>タニ</t>
    </rPh>
    <phoneticPr fontId="63"/>
  </si>
  <si>
    <t>ｼﾝｵﾉﾀﾞﾆﾄﾝﾈﾙ</t>
  </si>
  <si>
    <t>県道紀宝川瀬線</t>
    <rPh sb="0" eb="2">
      <t>ケンドウ</t>
    </rPh>
    <rPh sb="2" eb="4">
      <t>キホウ</t>
    </rPh>
    <rPh sb="4" eb="6">
      <t>カワセ</t>
    </rPh>
    <rPh sb="6" eb="7">
      <t>セン</t>
    </rPh>
    <phoneticPr fontId="63"/>
  </si>
  <si>
    <t>33°48′04.4″</t>
  </si>
  <si>
    <t>135°58′30.6″</t>
  </si>
  <si>
    <t>札立トンネル</t>
    <rPh sb="0" eb="1">
      <t>フダ</t>
    </rPh>
    <rPh sb="1" eb="2">
      <t>タ</t>
    </rPh>
    <phoneticPr fontId="63"/>
  </si>
  <si>
    <t>ﾌﾀﾞﾀﾃﾄﾝﾈﾙ</t>
  </si>
  <si>
    <t>県道御浜北山線</t>
  </si>
  <si>
    <t>33°53′30.2″</t>
  </si>
  <si>
    <t>136°01′22.7″</t>
  </si>
  <si>
    <t>大里トンネル</t>
    <rPh sb="0" eb="2">
      <t>オオサト</t>
    </rPh>
    <phoneticPr fontId="63"/>
  </si>
  <si>
    <t>ｵｵｻﾄﾄﾝﾈﾙ</t>
  </si>
  <si>
    <t>県道鵜殿熊野線</t>
  </si>
  <si>
    <t>33°47′12.1″</t>
  </si>
  <si>
    <t>135°59′58.9″</t>
  </si>
  <si>
    <t>有井トンネル</t>
    <rPh sb="0" eb="2">
      <t>アリイ</t>
    </rPh>
    <phoneticPr fontId="63"/>
  </si>
  <si>
    <t>ｱﾘｲﾄﾝﾈﾙ</t>
  </si>
  <si>
    <t>33°52′51.8″</t>
  </si>
  <si>
    <t>136°05′14.2″</t>
  </si>
  <si>
    <t>八丁坂トンネル</t>
    <rPh sb="0" eb="2">
      <t>ハッチョウ</t>
    </rPh>
    <rPh sb="2" eb="3">
      <t>サカ</t>
    </rPh>
    <phoneticPr fontId="63"/>
  </si>
  <si>
    <t>ﾊﾂﾁﾖｳｻｶﾄﾝﾈﾙ</t>
  </si>
  <si>
    <t>県道新鹿佐渡線</t>
  </si>
  <si>
    <t>33°55′54.1″</t>
  </si>
  <si>
    <t>136°06′01.7″</t>
  </si>
  <si>
    <t>遊木トンネル</t>
    <rPh sb="0" eb="1">
      <t>ユウ</t>
    </rPh>
    <rPh sb="1" eb="2">
      <t>モク</t>
    </rPh>
    <phoneticPr fontId="63"/>
  </si>
  <si>
    <t>ﾕｷﾄﾝﾈﾙ</t>
  </si>
  <si>
    <t>33°55′36.7″</t>
  </si>
  <si>
    <t>136°10′36.8″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</si>
</sst>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yyyy&quot;年&quot;m&quot;月&quot;d&quot;日&quot;;@"/>
    <numFmt numFmtId="177" formatCode="[$-F800]dddd\,\ mmmm\ dd\,\ yyyy"/>
    <numFmt numFmtId="178" formatCode="&quot;S&quot;000"/>
    <numFmt numFmtId="179" formatCode="0.0"/>
    <numFmt numFmtId="180" formatCode="#,##0.0;[Red]\-#,##0.0"/>
    <numFmt numFmtId="181" formatCode="[=0]&quot;-&quot;;General&quot;m&quot;"/>
    <numFmt numFmtId="182" formatCode="General&quot;m&quot;"/>
    <numFmt numFmtId="183" formatCode="General&quot;%&quot;"/>
    <numFmt numFmtId="184" formatCode="#,##0_ "/>
    <numFmt numFmtId="185" formatCode="General&quot; ㎡&quot;"/>
    <numFmt numFmtId="186" formatCode="0.0_ "/>
    <numFmt numFmtId="187" formatCode="&quot;S&quot;0"/>
    <numFmt numFmtId="188" formatCode="\-"/>
    <numFmt numFmtId="189" formatCode="&quot;S&quot;#"/>
    <numFmt numFmtId="190" formatCode="0.00_ "/>
    <numFmt numFmtId="191" formatCode="0_ "/>
    <numFmt numFmtId="192" formatCode="0.0&quot;m&quot;"/>
    <numFmt numFmtId="193" formatCode="&quot;対策区分判定&quot;\ General"/>
    <numFmt numFmtId="194" formatCode="0.00_);[Red]\(0.00\)"/>
    <numFmt numFmtId="195" formatCode="0.00000"/>
    <numFmt numFmtId="196" formatCode="##&quot;°&quot;##&quot;′&quot;##.00&quot;″&quot;"/>
    <numFmt numFmtId="197" formatCode="##&quot;°&quot;##&quot;′&quot;##.0&quot;″&quot;"/>
    <numFmt numFmtId="198" formatCode="#,##0.0_);[Red]\(#,##0.0\)"/>
    <numFmt numFmtId="199" formatCode="#"/>
    <numFmt numFmtId="200" formatCode="0&quot; 箇所&quot;"/>
    <numFmt numFmtId="201" formatCode="0&quot; スパン&quot;"/>
    <numFmt numFmtId="202" formatCode="0_);[Red]\(0\)"/>
    <numFmt numFmtId="203" formatCode="0.0_);[Red]\(0.0\)"/>
  </numFmts>
  <fonts count="7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HGPｺﾞｼｯｸM"/>
      <family val="3"/>
      <charset val="128"/>
    </font>
    <font>
      <sz val="12"/>
      <name val="HGPｺﾞｼｯｸM"/>
      <family val="3"/>
      <charset val="128"/>
    </font>
    <font>
      <sz val="11"/>
      <name val="HGPｺﾞｼｯｸM"/>
      <family val="3"/>
      <charset val="128"/>
    </font>
    <font>
      <sz val="6"/>
      <name val="ＭＳ ゴシック"/>
      <family val="3"/>
      <charset val="128"/>
    </font>
    <font>
      <sz val="6"/>
      <name val="ＭＳ Ｐゴシック"/>
      <family val="3"/>
      <charset val="128"/>
      <scheme val="minor"/>
    </font>
    <font>
      <sz val="10"/>
      <name val="HGSｺﾞｼｯｸM"/>
      <family val="3"/>
      <charset val="128"/>
    </font>
    <font>
      <sz val="12"/>
      <name val="HGSｺﾞｼｯｸM"/>
      <family val="3"/>
      <charset val="128"/>
    </font>
    <font>
      <sz val="11"/>
      <name val="ＭＳ Ｐ明朝"/>
      <family val="1"/>
      <charset val="128"/>
    </font>
    <font>
      <sz val="10"/>
      <name val="ＭＳ ゴシック"/>
      <family val="3"/>
      <charset val="128"/>
    </font>
    <font>
      <sz val="9"/>
      <name val="HGPｺﾞｼｯｸM"/>
      <family val="3"/>
      <charset val="128"/>
    </font>
    <font>
      <sz val="14"/>
      <name val="HGPｺﾞｼｯｸM"/>
      <family val="3"/>
      <charset val="128"/>
    </font>
    <font>
      <sz val="9"/>
      <name val="HGSｺﾞｼｯｸM"/>
      <family val="3"/>
      <charset val="128"/>
    </font>
    <font>
      <sz val="10"/>
      <color theme="1"/>
      <name val="ＭＳ ゴシック"/>
      <family val="2"/>
      <charset val="128"/>
    </font>
    <font>
      <sz val="6"/>
      <name val="ＭＳ ゴシック"/>
      <family val="2"/>
      <charset val="128"/>
    </font>
    <font>
      <sz val="6"/>
      <name val="ＭＳ Ｐゴシック"/>
      <family val="2"/>
      <charset val="128"/>
      <scheme val="minor"/>
    </font>
    <font>
      <sz val="9"/>
      <color theme="1"/>
      <name val="ＭＳ Ｐゴシック"/>
      <family val="3"/>
      <charset val="128"/>
      <scheme val="minor"/>
    </font>
    <font>
      <sz val="10"/>
      <color indexed="8"/>
      <name val="HGSｺﾞｼｯｸM"/>
      <family val="3"/>
      <charset val="128"/>
    </font>
    <font>
      <sz val="8"/>
      <name val="ＭＳ ゴシック"/>
      <family val="3"/>
      <charset val="128"/>
    </font>
    <font>
      <sz val="8"/>
      <name val="ＭＳ Ｐ明朝"/>
      <family val="1"/>
      <charset val="128"/>
    </font>
    <font>
      <sz val="6"/>
      <name val="HGPｺﾞｼｯｸM"/>
      <family val="3"/>
      <charset val="128"/>
    </font>
    <font>
      <sz val="8"/>
      <name val="HGSｺﾞｼｯｸM"/>
      <family val="3"/>
      <charset val="128"/>
    </font>
    <font>
      <sz val="14"/>
      <name val="HGSｺﾞｼｯｸM"/>
      <family val="3"/>
      <charset val="128"/>
    </font>
    <font>
      <sz val="11"/>
      <name val="HGSｺﾞｼｯｸM"/>
      <family val="3"/>
      <charset val="128"/>
    </font>
    <font>
      <sz val="11"/>
      <name val="ＭＳ Ｐゴシック"/>
      <family val="3"/>
      <charset val="128"/>
      <scheme val="minor"/>
    </font>
    <font>
      <sz val="6"/>
      <name val="HGSｺﾞｼｯｸM"/>
      <family val="3"/>
      <charset val="128"/>
    </font>
    <font>
      <vertAlign val="superscript"/>
      <sz val="9"/>
      <name val="HGSｺﾞｼｯｸM"/>
      <family val="3"/>
      <charset val="128"/>
    </font>
    <font>
      <sz val="12"/>
      <name val="ＭＳ Ｐゴシック"/>
      <family val="3"/>
      <charset val="128"/>
      <scheme val="minor"/>
    </font>
    <font>
      <sz val="10"/>
      <color rgb="FFFF0000"/>
      <name val="ＭＳ ゴシック"/>
      <family val="3"/>
      <charset val="128"/>
    </font>
    <font>
      <sz val="7.5"/>
      <name val="HGSｺﾞｼｯｸM"/>
      <family val="3"/>
      <charset val="128"/>
    </font>
    <font>
      <sz val="7"/>
      <name val="HGPｺﾞｼｯｸM"/>
      <family val="3"/>
      <charset val="128"/>
    </font>
    <font>
      <u/>
      <sz val="10"/>
      <name val="HGSｺﾞｼｯｸM"/>
      <family val="3"/>
      <charset val="128"/>
    </font>
    <font>
      <sz val="11"/>
      <color theme="1"/>
      <name val="ＭＳ Ｐゴシック"/>
      <family val="3"/>
      <charset val="128"/>
      <scheme val="minor"/>
    </font>
    <font>
      <u/>
      <sz val="11"/>
      <name val="ＭＳ Ｐゴシック"/>
      <family val="3"/>
      <charset val="128"/>
      <scheme val="minor"/>
    </font>
    <font>
      <sz val="20"/>
      <name val="HGSｺﾞｼｯｸM"/>
      <family val="3"/>
      <charset val="128"/>
    </font>
    <font>
      <sz val="9"/>
      <name val="ＭＳ Ｐゴシック"/>
      <family val="3"/>
      <charset val="128"/>
      <scheme val="minor"/>
    </font>
    <font>
      <sz val="5"/>
      <name val="HGPｺﾞｼｯｸM"/>
      <family val="3"/>
      <charset val="128"/>
    </font>
    <font>
      <sz val="8"/>
      <name val="ＭＳ Ｐゴシック"/>
      <family val="3"/>
      <charset val="128"/>
      <scheme val="minor"/>
    </font>
    <font>
      <sz val="9"/>
      <name val="ＭＳ Ｐゴシック"/>
      <family val="3"/>
      <charset val="128"/>
    </font>
    <font>
      <sz val="10"/>
      <name val="ＭＳ Ｐゴシック"/>
      <family val="2"/>
      <charset val="128"/>
      <scheme val="minor"/>
    </font>
    <font>
      <sz val="9"/>
      <color theme="1"/>
      <name val="HGSｺﾞｼｯｸM"/>
      <family val="3"/>
      <charset val="128"/>
    </font>
    <font>
      <sz val="12"/>
      <color theme="1"/>
      <name val="HGSｺﾞｼｯｸM"/>
      <family val="3"/>
      <charset val="128"/>
    </font>
    <font>
      <sz val="10"/>
      <color theme="1"/>
      <name val="HGSｺﾞｼｯｸM"/>
      <family val="3"/>
      <charset val="128"/>
    </font>
    <font>
      <sz val="11"/>
      <color theme="1"/>
      <name val="ＭＳ Ｐ明朝"/>
      <family val="1"/>
      <charset val="128"/>
    </font>
    <font>
      <sz val="6"/>
      <color theme="1"/>
      <name val="HGSｺﾞｼｯｸM"/>
      <family val="3"/>
      <charset val="128"/>
    </font>
    <font>
      <b/>
      <sz val="24"/>
      <color theme="1"/>
      <name val="HGSｺﾞｼｯｸM"/>
      <family val="3"/>
      <charset val="128"/>
    </font>
    <font>
      <sz val="8"/>
      <color theme="1"/>
      <name val="HGSｺﾞｼｯｸM"/>
      <family val="3"/>
      <charset val="128"/>
    </font>
    <font>
      <sz val="11"/>
      <color theme="1"/>
      <name val="HGSｺﾞｼｯｸM"/>
      <family val="3"/>
      <charset val="128"/>
    </font>
    <font>
      <sz val="10"/>
      <color theme="1"/>
      <name val="Segoe UI Symbol"/>
      <family val="3"/>
    </font>
    <font>
      <b/>
      <sz val="10"/>
      <color theme="1"/>
      <name val="HGSｺﾞｼｯｸM"/>
      <family val="3"/>
      <charset val="128"/>
    </font>
    <font>
      <sz val="10"/>
      <color theme="1"/>
      <name val="HGPｺﾞｼｯｸM"/>
      <family val="3"/>
      <charset val="128"/>
    </font>
    <font>
      <b/>
      <sz val="11"/>
      <color rgb="FFFF0000"/>
      <name val="ＭＳ Ｐゴシック"/>
      <family val="3"/>
      <charset val="128"/>
      <scheme val="minor"/>
    </font>
    <font>
      <sz val="11"/>
      <color rgb="FFFF0000"/>
      <name val="ＭＳ Ｐゴシック"/>
      <family val="3"/>
      <charset val="128"/>
      <scheme val="minor"/>
    </font>
    <font>
      <sz val="10"/>
      <color theme="1"/>
      <name val="HGPｺﾞｼｯｸM"/>
      <family val="3"/>
      <charset val="129"/>
    </font>
    <font>
      <sz val="8"/>
      <color theme="1"/>
      <name val="ＭＳ Ｐゴシック"/>
      <family val="3"/>
      <charset val="128"/>
    </font>
    <font>
      <sz val="5"/>
      <color theme="1"/>
      <name val="Times New Roman"/>
      <family val="1"/>
    </font>
    <font>
      <sz val="7.5"/>
      <color theme="1"/>
      <name val="ＭＳ Ｐゴシック"/>
      <family val="3"/>
      <charset val="128"/>
    </font>
    <font>
      <sz val="11"/>
      <color theme="1"/>
      <name val="ＭＳ Ｐゴシック"/>
      <family val="2"/>
      <charset val="128"/>
    </font>
    <font>
      <sz val="11"/>
      <color theme="1"/>
      <name val="HGPｺﾞｼｯｸM"/>
      <family val="3"/>
      <charset val="128"/>
    </font>
    <font>
      <sz val="10"/>
      <color rgb="FFFF0000"/>
      <name val="HGSｺﾞｼｯｸM"/>
      <family val="3"/>
      <charset val="128"/>
    </font>
    <font>
      <b/>
      <sz val="10"/>
      <color rgb="FFFF0000"/>
      <name val="HGSｺﾞｼｯｸM"/>
      <family val="3"/>
      <charset val="128"/>
    </font>
    <font>
      <sz val="10"/>
      <color rgb="FF0000FF"/>
      <name val="HGSｺﾞｼｯｸM"/>
      <family val="3"/>
      <charset val="128"/>
    </font>
    <font>
      <b/>
      <sz val="10"/>
      <color rgb="FF0000FF"/>
      <name val="HGSｺﾞｼｯｸM"/>
      <family val="3"/>
      <charset val="128"/>
    </font>
    <font>
      <sz val="14"/>
      <color rgb="FFFF0000"/>
      <name val="HGPｺﾞｼｯｸM"/>
      <family val="3"/>
      <charset val="128"/>
    </font>
    <font>
      <sz val="16"/>
      <color theme="1"/>
      <name val="HGPｺﾞｼｯｸM"/>
      <family val="3"/>
      <charset val="128"/>
    </font>
    <font>
      <b/>
      <sz val="14"/>
      <color theme="1"/>
      <name val="HGPｺﾞｼｯｸM"/>
      <family val="3"/>
      <charset val="128"/>
    </font>
    <font>
      <sz val="14"/>
      <color theme="0"/>
      <name val="HGPｺﾞｼｯｸM"/>
      <family val="3"/>
      <charset val="128"/>
    </font>
    <font>
      <b/>
      <sz val="10"/>
      <color rgb="FFFF0000"/>
      <name val="HGPｺﾞｼｯｸM"/>
      <family val="3"/>
      <charset val="128"/>
    </font>
    <font>
      <sz val="11"/>
      <color rgb="FFFF0000"/>
      <name val="HGPｺﾞｼｯｸM"/>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FF9999"/>
        <bgColor indexed="64"/>
      </patternFill>
    </fill>
    <fill>
      <patternFill patternType="solid">
        <fgColor rgb="FF00B050"/>
        <bgColor indexed="64"/>
      </patternFill>
    </fill>
    <fill>
      <patternFill patternType="solid">
        <fgColor theme="6" tint="0.59999389629810485"/>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thin">
        <color auto="1"/>
      </top>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bottom style="medium">
        <color indexed="64"/>
      </bottom>
      <diagonal/>
    </border>
    <border>
      <left/>
      <right/>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double">
        <color rgb="FF000000"/>
      </bottom>
      <diagonal/>
    </border>
    <border>
      <left/>
      <right/>
      <top style="double">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thin">
        <color indexed="64"/>
      </bottom>
      <diagonal/>
    </border>
    <border>
      <left style="thin">
        <color auto="1"/>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dotted">
        <color indexed="64"/>
      </right>
      <top style="thin">
        <color auto="1"/>
      </top>
      <bottom/>
      <diagonal/>
    </border>
    <border>
      <left style="medium">
        <color indexed="64"/>
      </left>
      <right style="dotted">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style="double">
        <color indexed="64"/>
      </top>
      <bottom style="thin">
        <color indexed="64"/>
      </bottom>
      <diagonal/>
    </border>
    <border>
      <left style="dotted">
        <color indexed="64"/>
      </left>
      <right style="dotted">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right style="dotted">
        <color indexed="64"/>
      </right>
      <top style="thin">
        <color auto="1"/>
      </top>
      <bottom style="thin">
        <color indexed="64"/>
      </bottom>
      <diagonal/>
    </border>
    <border>
      <left style="dotted">
        <color indexed="64"/>
      </left>
      <right/>
      <top style="thin">
        <color indexed="64"/>
      </top>
      <bottom style="thin">
        <color indexed="64"/>
      </bottom>
      <diagonal/>
    </border>
    <border>
      <left style="dotted">
        <color indexed="64"/>
      </left>
      <right/>
      <top style="double">
        <color indexed="64"/>
      </top>
      <bottom style="thin">
        <color indexed="64"/>
      </bottom>
      <diagonal/>
    </border>
    <border>
      <left/>
      <right style="medium">
        <color indexed="64"/>
      </right>
      <top/>
      <bottom style="thin">
        <color indexed="64"/>
      </bottom>
      <diagonal/>
    </border>
    <border>
      <left/>
      <right/>
      <top style="double">
        <color indexed="64"/>
      </top>
      <bottom/>
      <diagonal/>
    </border>
    <border>
      <left style="thin">
        <color auto="1"/>
      </left>
      <right style="thin">
        <color indexed="64"/>
      </right>
      <top style="thin">
        <color auto="1"/>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tted">
        <color indexed="64"/>
      </right>
      <top style="double">
        <color indexed="64"/>
      </top>
      <bottom/>
      <diagonal/>
    </border>
    <border>
      <left style="dotted">
        <color indexed="64"/>
      </left>
      <right style="dotted">
        <color indexed="64"/>
      </right>
      <top style="double">
        <color indexed="64"/>
      </top>
      <bottom/>
      <diagonal/>
    </border>
    <border>
      <left/>
      <right style="thin">
        <color indexed="64"/>
      </right>
      <top style="double">
        <color indexed="64"/>
      </top>
      <bottom/>
      <diagonal/>
    </border>
    <border>
      <left style="dotted">
        <color indexed="64"/>
      </left>
      <right/>
      <top style="dotted">
        <color indexed="64"/>
      </top>
      <bottom style="medium">
        <color indexed="64"/>
      </bottom>
      <diagonal/>
    </border>
    <border>
      <left/>
      <right style="thin">
        <color auto="1"/>
      </right>
      <top style="dotted">
        <color indexed="64"/>
      </top>
      <bottom style="medium">
        <color indexed="64"/>
      </bottom>
      <diagonal/>
    </border>
    <border>
      <left style="thin">
        <color indexed="64"/>
      </left>
      <right style="dotted">
        <color indexed="64"/>
      </right>
      <top style="double">
        <color indexed="64"/>
      </top>
      <bottom/>
      <diagonal/>
    </border>
    <border>
      <left style="dotted">
        <color indexed="64"/>
      </left>
      <right/>
      <top/>
      <bottom style="medium">
        <color indexed="64"/>
      </bottom>
      <diagonal/>
    </border>
    <border>
      <left style="dotted">
        <color indexed="64"/>
      </left>
      <right style="dotted">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double">
        <color indexed="64"/>
      </bottom>
      <diagonal/>
    </border>
    <border>
      <left/>
      <right style="medium">
        <color indexed="64"/>
      </right>
      <top/>
      <bottom style="double">
        <color rgb="FF000000"/>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top style="thin">
        <color indexed="64"/>
      </top>
      <bottom style="double">
        <color indexed="64"/>
      </bottom>
      <diagonal/>
    </border>
  </borders>
  <cellStyleXfs count="16">
    <xf numFmtId="0" fontId="0" fillId="0" borderId="0">
      <alignment vertical="center"/>
    </xf>
    <xf numFmtId="0" fontId="14" fillId="0" borderId="0">
      <alignment vertical="center"/>
    </xf>
    <xf numFmtId="0" fontId="15" fillId="0" borderId="0"/>
    <xf numFmtId="38" fontId="15" fillId="0" borderId="0" applyFont="0" applyFill="0" applyBorder="0" applyAlignment="0" applyProtection="0">
      <alignment vertical="center"/>
    </xf>
    <xf numFmtId="0" fontId="19" fillId="0" borderId="0">
      <alignment vertical="center"/>
    </xf>
    <xf numFmtId="0" fontId="5" fillId="0" borderId="0">
      <alignment vertical="center"/>
    </xf>
    <xf numFmtId="38" fontId="5" fillId="0" borderId="0" applyFont="0" applyFill="0" applyBorder="0" applyAlignment="0" applyProtection="0">
      <alignment vertical="center"/>
    </xf>
    <xf numFmtId="0" fontId="15" fillId="0" borderId="0"/>
    <xf numFmtId="0" fontId="4" fillId="0" borderId="0">
      <alignment vertical="center"/>
    </xf>
    <xf numFmtId="38" fontId="4" fillId="0" borderId="0" applyFont="0" applyFill="0" applyBorder="0" applyAlignment="0" applyProtection="0">
      <alignment vertical="center"/>
    </xf>
    <xf numFmtId="0" fontId="14" fillId="0" borderId="0">
      <alignment vertical="center"/>
    </xf>
    <xf numFmtId="0" fontId="38" fillId="0" borderId="0">
      <alignment vertical="center"/>
    </xf>
    <xf numFmtId="0" fontId="3" fillId="0" borderId="0">
      <alignment vertical="center"/>
    </xf>
    <xf numFmtId="0" fontId="2" fillId="0" borderId="0">
      <alignment vertical="center"/>
    </xf>
    <xf numFmtId="0" fontId="1" fillId="0" borderId="0">
      <alignment vertical="center"/>
    </xf>
    <xf numFmtId="0" fontId="14" fillId="0" borderId="0">
      <alignment vertical="center"/>
    </xf>
  </cellStyleXfs>
  <cellXfs count="1237">
    <xf numFmtId="0" fontId="0" fillId="0" borderId="0" xfId="0">
      <alignment vertical="center"/>
    </xf>
    <xf numFmtId="0" fontId="12" fillId="0" borderId="0" xfId="2" applyFont="1" applyAlignment="1" applyProtection="1">
      <alignment vertical="center"/>
      <protection locked="0"/>
    </xf>
    <xf numFmtId="0" fontId="12" fillId="0" borderId="0" xfId="2" applyFont="1" applyProtection="1">
      <protection locked="0"/>
    </xf>
    <xf numFmtId="0" fontId="12" fillId="0" borderId="0" xfId="2" applyFont="1" applyAlignment="1">
      <alignment vertical="center"/>
    </xf>
    <xf numFmtId="0" fontId="7" fillId="0" borderId="0" xfId="2" applyFont="1" applyAlignment="1" applyProtection="1">
      <alignment vertical="center"/>
      <protection locked="0"/>
    </xf>
    <xf numFmtId="0" fontId="12" fillId="0" borderId="0" xfId="2" applyFont="1" applyAlignment="1">
      <alignment horizontal="center" vertical="center"/>
    </xf>
    <xf numFmtId="0" fontId="7" fillId="0" borderId="0" xfId="2" applyFont="1" applyProtection="1">
      <protection locked="0"/>
    </xf>
    <xf numFmtId="0" fontId="12" fillId="0" borderId="0" xfId="2" applyFont="1" applyAlignment="1" applyProtection="1">
      <alignment horizontal="center" vertical="center"/>
      <protection locked="0"/>
    </xf>
    <xf numFmtId="0" fontId="23" fillId="0" borderId="0" xfId="2" applyFont="1" applyAlignment="1" applyProtection="1">
      <alignment vertical="center"/>
      <protection locked="0"/>
    </xf>
    <xf numFmtId="0" fontId="23" fillId="0" borderId="0" xfId="2" applyFont="1" applyAlignment="1" applyProtection="1">
      <alignment vertical="center" shrinkToFit="1"/>
      <protection locked="0"/>
    </xf>
    <xf numFmtId="0" fontId="23" fillId="0" borderId="0" xfId="2" applyFont="1" applyAlignment="1">
      <alignment vertical="center" shrinkToFit="1"/>
    </xf>
    <xf numFmtId="0" fontId="23" fillId="0" borderId="0" xfId="2" applyFont="1" applyAlignment="1">
      <alignment vertical="center" textRotation="255" shrinkToFit="1"/>
    </xf>
    <xf numFmtId="0" fontId="23" fillId="0" borderId="0" xfId="2" applyFont="1" applyAlignment="1" applyProtection="1">
      <alignment horizontal="center" vertical="center" shrinkToFit="1"/>
      <protection locked="0"/>
    </xf>
    <xf numFmtId="0" fontId="24" fillId="0" borderId="1" xfId="7" applyFont="1" applyBorder="1" applyAlignment="1">
      <alignment horizontal="center" vertical="center"/>
    </xf>
    <xf numFmtId="0" fontId="25" fillId="0" borderId="1" xfId="7" applyFont="1" applyBorder="1" applyAlignment="1">
      <alignment horizontal="center" vertical="center"/>
    </xf>
    <xf numFmtId="0" fontId="16" fillId="2" borderId="13" xfId="7" applyFont="1" applyFill="1" applyBorder="1" applyAlignment="1">
      <alignment horizontal="center" vertical="center"/>
    </xf>
    <xf numFmtId="0" fontId="16" fillId="2" borderId="14" xfId="7" quotePrefix="1" applyFont="1" applyFill="1" applyBorder="1" applyAlignment="1">
      <alignment horizontal="center" vertical="center" shrinkToFit="1"/>
    </xf>
    <xf numFmtId="58" fontId="16" fillId="2" borderId="14" xfId="7" quotePrefix="1" applyNumberFormat="1" applyFont="1" applyFill="1" applyBorder="1" applyAlignment="1">
      <alignment horizontal="center" vertical="center" shrinkToFit="1"/>
    </xf>
    <xf numFmtId="0" fontId="12" fillId="0" borderId="7" xfId="2" applyFont="1" applyBorder="1" applyAlignment="1">
      <alignment vertical="center"/>
    </xf>
    <xf numFmtId="0" fontId="13" fillId="0" borderId="0" xfId="2" applyFont="1" applyProtection="1">
      <protection locked="0"/>
    </xf>
    <xf numFmtId="0" fontId="12" fillId="0" borderId="1" xfId="2" applyFont="1" applyBorder="1" applyAlignment="1" applyProtection="1">
      <alignment vertical="center"/>
      <protection locked="0"/>
    </xf>
    <xf numFmtId="0" fontId="12" fillId="0" borderId="0" xfId="2" applyFont="1" applyAlignment="1">
      <alignment horizontal="center" vertical="center" wrapText="1"/>
    </xf>
    <xf numFmtId="0" fontId="7" fillId="2" borderId="13" xfId="7" applyFont="1" applyFill="1" applyBorder="1" applyAlignment="1">
      <alignment horizontal="center" vertical="center"/>
    </xf>
    <xf numFmtId="0" fontId="30" fillId="0" borderId="1" xfId="7" applyFont="1" applyBorder="1" applyAlignment="1">
      <alignment horizontal="center" vertical="center"/>
    </xf>
    <xf numFmtId="0" fontId="12" fillId="0" borderId="0" xfId="2" applyFont="1" applyAlignment="1" applyProtection="1">
      <alignment horizontal="center" vertical="center" shrinkToFit="1"/>
      <protection locked="0"/>
    </xf>
    <xf numFmtId="0" fontId="12" fillId="0" borderId="0" xfId="2" applyFont="1" applyAlignment="1" applyProtection="1">
      <alignment vertical="center" shrinkToFit="1"/>
      <protection locked="0"/>
    </xf>
    <xf numFmtId="0" fontId="12" fillId="4" borderId="0" xfId="2" applyFont="1" applyFill="1" applyAlignment="1">
      <alignment horizontal="center" vertical="center" textRotation="255"/>
    </xf>
    <xf numFmtId="0" fontId="12" fillId="4" borderId="0" xfId="2" applyFont="1" applyFill="1" applyAlignment="1">
      <alignment vertical="center"/>
    </xf>
    <xf numFmtId="0" fontId="12" fillId="0" borderId="0" xfId="4" applyFont="1">
      <alignment vertical="center"/>
    </xf>
    <xf numFmtId="0" fontId="18" fillId="0" borderId="0" xfId="4" applyFont="1" applyAlignment="1">
      <alignment horizontal="center" vertical="center"/>
    </xf>
    <xf numFmtId="0" fontId="12" fillId="0" borderId="0" xfId="4" applyFont="1" applyAlignment="1">
      <alignment horizontal="left" vertical="center"/>
    </xf>
    <xf numFmtId="0" fontId="18" fillId="0" borderId="0" xfId="4" applyFont="1">
      <alignment vertical="center"/>
    </xf>
    <xf numFmtId="0" fontId="18" fillId="0" borderId="0" xfId="4" applyFont="1" applyAlignment="1">
      <alignment horizontal="center" vertical="center" wrapText="1"/>
    </xf>
    <xf numFmtId="178" fontId="18" fillId="0" borderId="0" xfId="4" applyNumberFormat="1" applyFont="1" applyAlignment="1">
      <alignment horizontal="center" vertical="center" shrinkToFit="1"/>
    </xf>
    <xf numFmtId="0" fontId="18" fillId="0" borderId="0" xfId="4" applyFont="1" applyAlignment="1">
      <alignment horizontal="left" vertical="center"/>
    </xf>
    <xf numFmtId="0" fontId="18" fillId="0" borderId="0" xfId="2" applyFont="1" applyAlignment="1" applyProtection="1">
      <alignment vertical="center"/>
      <protection locked="0"/>
    </xf>
    <xf numFmtId="0" fontId="30" fillId="0" borderId="0" xfId="0" applyFont="1">
      <alignment vertical="center"/>
    </xf>
    <xf numFmtId="0" fontId="30" fillId="0" borderId="0" xfId="0" applyFont="1" applyAlignment="1">
      <alignment horizontal="center" vertical="center"/>
    </xf>
    <xf numFmtId="0" fontId="12" fillId="0" borderId="0" xfId="0" applyFont="1">
      <alignment vertical="center"/>
    </xf>
    <xf numFmtId="0" fontId="12" fillId="0" borderId="0" xfId="5" applyFont="1" applyAlignment="1">
      <alignment horizontal="center" vertical="center"/>
    </xf>
    <xf numFmtId="0" fontId="12" fillId="0" borderId="0" xfId="5" applyFont="1">
      <alignment vertical="center"/>
    </xf>
    <xf numFmtId="0" fontId="18" fillId="0" borderId="8" xfId="5" applyFont="1" applyBorder="1" applyAlignment="1">
      <alignment vertical="center" shrinkToFit="1"/>
    </xf>
    <xf numFmtId="0" fontId="18" fillId="0" borderId="5" xfId="5" applyFont="1" applyBorder="1" applyAlignment="1">
      <alignment vertical="center" shrinkToFit="1"/>
    </xf>
    <xf numFmtId="0" fontId="15" fillId="0" borderId="0" xfId="2" applyAlignment="1">
      <alignment vertical="center"/>
    </xf>
    <xf numFmtId="192" fontId="15" fillId="0" borderId="1" xfId="2" applyNumberFormat="1" applyBorder="1" applyAlignment="1">
      <alignment vertical="center"/>
    </xf>
    <xf numFmtId="186" fontId="15" fillId="0" borderId="1" xfId="2" applyNumberFormat="1" applyBorder="1" applyAlignment="1">
      <alignment vertical="center" shrinkToFit="1"/>
    </xf>
    <xf numFmtId="178" fontId="18" fillId="0" borderId="16" xfId="5" applyNumberFormat="1" applyFont="1" applyBorder="1" applyAlignment="1">
      <alignment horizontal="center" vertical="center" shrinkToFit="1"/>
    </xf>
    <xf numFmtId="0" fontId="0" fillId="0" borderId="31" xfId="0" applyBorder="1">
      <alignment vertical="center"/>
    </xf>
    <xf numFmtId="0" fontId="0" fillId="0" borderId="32" xfId="0" applyBorder="1">
      <alignment vertical="center"/>
    </xf>
    <xf numFmtId="0" fontId="0" fillId="0" borderId="0" xfId="0" applyAlignment="1">
      <alignment horizontal="left" vertical="center" wrapText="1"/>
    </xf>
    <xf numFmtId="0" fontId="0" fillId="0" borderId="0" xfId="0" applyAlignment="1">
      <alignment vertical="top" wrapText="1"/>
    </xf>
    <xf numFmtId="0" fontId="0" fillId="0" borderId="0" xfId="0" applyAlignment="1">
      <alignment vertical="top"/>
    </xf>
    <xf numFmtId="0" fontId="27" fillId="2" borderId="1" xfId="2" applyFont="1" applyFill="1" applyBorder="1" applyAlignment="1">
      <alignment horizontal="center" vertical="center" wrapText="1"/>
    </xf>
    <xf numFmtId="189" fontId="15" fillId="0" borderId="1" xfId="2" applyNumberFormat="1" applyBorder="1" applyAlignment="1">
      <alignment vertical="center"/>
    </xf>
    <xf numFmtId="0" fontId="0" fillId="0" borderId="0" xfId="0" applyAlignment="1">
      <alignment horizontal="center" vertical="center"/>
    </xf>
    <xf numFmtId="0" fontId="12" fillId="0" borderId="0" xfId="2" applyFont="1" applyAlignment="1" applyProtection="1">
      <alignment horizontal="center"/>
      <protection locked="0"/>
    </xf>
    <xf numFmtId="0" fontId="27" fillId="2" borderId="8" xfId="2" applyFont="1" applyFill="1" applyBorder="1" applyAlignment="1">
      <alignment horizontal="center" vertical="center" wrapText="1"/>
    </xf>
    <xf numFmtId="0" fontId="35" fillId="0" borderId="1" xfId="2" applyFont="1" applyBorder="1" applyAlignment="1" applyProtection="1">
      <alignment horizontal="center" vertical="center" wrapText="1"/>
      <protection locked="0"/>
    </xf>
    <xf numFmtId="191" fontId="15" fillId="0" borderId="1" xfId="2" applyNumberFormat="1" applyBorder="1" applyAlignment="1">
      <alignment vertical="center"/>
    </xf>
    <xf numFmtId="0" fontId="15" fillId="0" borderId="1" xfId="7" applyBorder="1" applyAlignment="1">
      <alignment vertical="center" shrinkToFit="1"/>
    </xf>
    <xf numFmtId="0" fontId="15" fillId="0" borderId="1" xfId="2" applyBorder="1" applyAlignment="1">
      <alignment vertical="center" shrinkToFit="1"/>
    </xf>
    <xf numFmtId="0" fontId="15" fillId="0" borderId="0" xfId="2" applyAlignment="1">
      <alignment horizontal="center" vertical="center"/>
    </xf>
    <xf numFmtId="0" fontId="15" fillId="0" borderId="1" xfId="2" applyBorder="1" applyAlignment="1">
      <alignment vertical="center"/>
    </xf>
    <xf numFmtId="194" fontId="35" fillId="0" borderId="1" xfId="2" applyNumberFormat="1" applyFont="1" applyBorder="1" applyAlignment="1" applyProtection="1">
      <alignment horizontal="center" vertical="center" wrapText="1"/>
      <protection locked="0"/>
    </xf>
    <xf numFmtId="2" fontId="12" fillId="0" borderId="0" xfId="2" applyNumberFormat="1" applyFont="1" applyProtection="1">
      <protection locked="0"/>
    </xf>
    <xf numFmtId="195" fontId="12" fillId="0" borderId="0" xfId="2" applyNumberFormat="1" applyFont="1" applyProtection="1">
      <protection locked="0"/>
    </xf>
    <xf numFmtId="0" fontId="18" fillId="0" borderId="0" xfId="5" applyFont="1" applyAlignment="1">
      <alignment horizontal="center" vertical="center" shrinkToFit="1"/>
    </xf>
    <xf numFmtId="0" fontId="18" fillId="0" borderId="0" xfId="5" applyFont="1" applyAlignment="1">
      <alignment horizontal="center" vertical="center" wrapText="1"/>
    </xf>
    <xf numFmtId="0" fontId="12" fillId="0" borderId="0" xfId="5" applyFont="1" applyAlignment="1">
      <alignment horizontal="center" vertical="center" shrinkToFit="1"/>
    </xf>
    <xf numFmtId="177" fontId="28" fillId="0" borderId="7" xfId="2" applyNumberFormat="1" applyFont="1" applyBorder="1" applyAlignment="1">
      <alignment vertical="center" shrinkToFit="1"/>
    </xf>
    <xf numFmtId="177" fontId="28" fillId="0" borderId="0" xfId="2" applyNumberFormat="1" applyFont="1" applyAlignment="1">
      <alignment vertical="center" shrinkToFit="1"/>
    </xf>
    <xf numFmtId="0" fontId="18" fillId="2" borderId="27" xfId="5" applyFont="1" applyFill="1" applyBorder="1" applyAlignment="1">
      <alignment horizontal="center" vertical="center"/>
    </xf>
    <xf numFmtId="0" fontId="18" fillId="0" borderId="27" xfId="5" applyFont="1" applyBorder="1" applyAlignment="1">
      <alignment vertical="center" shrinkToFit="1"/>
    </xf>
    <xf numFmtId="0" fontId="18" fillId="0" borderId="41" xfId="5" applyFont="1" applyBorder="1" applyAlignment="1">
      <alignment vertical="center" shrinkToFit="1"/>
    </xf>
    <xf numFmtId="0" fontId="18" fillId="2" borderId="28" xfId="5" applyFont="1" applyFill="1" applyBorder="1" applyAlignment="1">
      <alignment horizontal="center" vertical="center"/>
    </xf>
    <xf numFmtId="0" fontId="18" fillId="0" borderId="28" xfId="5" applyFont="1" applyBorder="1" applyAlignment="1">
      <alignment vertical="center" shrinkToFit="1"/>
    </xf>
    <xf numFmtId="0" fontId="18" fillId="0" borderId="43" xfId="5" applyFont="1" applyBorder="1" applyAlignment="1">
      <alignment vertical="center" shrinkToFit="1"/>
    </xf>
    <xf numFmtId="0" fontId="18" fillId="2" borderId="30" xfId="5" applyFont="1" applyFill="1" applyBorder="1" applyAlignment="1">
      <alignment horizontal="center" vertical="center"/>
    </xf>
    <xf numFmtId="0" fontId="18" fillId="0" borderId="30" xfId="5" applyFont="1" applyBorder="1" applyAlignment="1">
      <alignment vertical="center" shrinkToFit="1"/>
    </xf>
    <xf numFmtId="0" fontId="18" fillId="0" borderId="46" xfId="5" applyFont="1" applyBorder="1" applyAlignment="1">
      <alignment vertical="center" shrinkToFit="1"/>
    </xf>
    <xf numFmtId="0" fontId="37" fillId="4" borderId="0" xfId="2" applyFont="1" applyFill="1" applyAlignment="1">
      <alignment vertical="center" shrinkToFit="1"/>
    </xf>
    <xf numFmtId="0" fontId="39" fillId="4" borderId="0" xfId="11" applyFont="1" applyFill="1" applyAlignment="1">
      <alignment vertical="center" shrinkToFit="1"/>
    </xf>
    <xf numFmtId="0" fontId="29" fillId="0" borderId="7" xfId="2" applyFont="1" applyBorder="1" applyAlignment="1">
      <alignment vertical="center"/>
    </xf>
    <xf numFmtId="0" fontId="40" fillId="0" borderId="7" xfId="2" applyFont="1" applyBorder="1" applyAlignment="1">
      <alignment vertical="top" wrapText="1"/>
    </xf>
    <xf numFmtId="0" fontId="29" fillId="0" borderId="7" xfId="2" applyFont="1" applyBorder="1" applyAlignment="1">
      <alignment vertical="top"/>
    </xf>
    <xf numFmtId="0" fontId="27" fillId="2" borderId="2" xfId="2" applyFont="1" applyFill="1" applyBorder="1" applyAlignment="1">
      <alignment horizontal="center" vertical="center" wrapText="1"/>
    </xf>
    <xf numFmtId="0" fontId="15" fillId="0" borderId="1" xfId="7" applyBorder="1" applyAlignment="1">
      <alignment horizontal="center" vertical="center"/>
    </xf>
    <xf numFmtId="0" fontId="18" fillId="2" borderId="49" xfId="5" applyFont="1" applyFill="1" applyBorder="1" applyAlignment="1">
      <alignment horizontal="center" vertical="center"/>
    </xf>
    <xf numFmtId="2" fontId="18" fillId="0" borderId="2" xfId="5" applyNumberFormat="1" applyFont="1" applyBorder="1" applyAlignment="1">
      <alignment horizontal="center" vertical="center" shrinkToFit="1"/>
    </xf>
    <xf numFmtId="2" fontId="18" fillId="0" borderId="49" xfId="5" applyNumberFormat="1" applyFont="1" applyBorder="1" applyAlignment="1">
      <alignment horizontal="center" vertical="center" shrinkToFit="1"/>
    </xf>
    <xf numFmtId="2" fontId="18" fillId="0" borderId="3" xfId="5" applyNumberFormat="1" applyFont="1" applyBorder="1" applyAlignment="1">
      <alignment horizontal="center" vertical="center" shrinkToFit="1"/>
    </xf>
    <xf numFmtId="0" fontId="7" fillId="0" borderId="1" xfId="2" applyFont="1" applyBorder="1" applyAlignment="1" applyProtection="1">
      <alignment horizontal="center" vertical="center"/>
      <protection locked="0"/>
    </xf>
    <xf numFmtId="0" fontId="7" fillId="0" borderId="0" xfId="2" applyFont="1" applyAlignment="1" applyProtection="1">
      <alignment vertical="center" textRotation="255"/>
      <protection locked="0"/>
    </xf>
    <xf numFmtId="0" fontId="16" fillId="0" borderId="0" xfId="2" applyFont="1" applyAlignment="1" applyProtection="1">
      <alignment vertical="center" textRotation="255"/>
      <protection locked="0"/>
    </xf>
    <xf numFmtId="0" fontId="7" fillId="0" borderId="4" xfId="2" applyFont="1" applyBorder="1" applyAlignment="1" applyProtection="1">
      <alignment vertical="center"/>
      <protection locked="0"/>
    </xf>
    <xf numFmtId="0" fontId="8" fillId="0" borderId="0" xfId="2" applyFont="1" applyAlignment="1" applyProtection="1">
      <alignment vertical="center"/>
      <protection locked="0"/>
    </xf>
    <xf numFmtId="0" fontId="8" fillId="0" borderId="0" xfId="2" applyFont="1" applyAlignment="1" applyProtection="1">
      <alignment vertical="center" wrapText="1"/>
      <protection locked="0"/>
    </xf>
    <xf numFmtId="0" fontId="7" fillId="0" borderId="4" xfId="2" applyFont="1" applyBorder="1" applyProtection="1">
      <protection locked="0"/>
    </xf>
    <xf numFmtId="0" fontId="7" fillId="0" borderId="9" xfId="2" applyFont="1" applyBorder="1" applyAlignment="1" applyProtection="1">
      <alignment vertical="center"/>
      <protection locked="0"/>
    </xf>
    <xf numFmtId="0" fontId="7" fillId="0" borderId="10" xfId="2" applyFont="1" applyBorder="1" applyAlignment="1" applyProtection="1">
      <alignment vertical="center"/>
      <protection locked="0"/>
    </xf>
    <xf numFmtId="0" fontId="8" fillId="0" borderId="10" xfId="2" applyFont="1" applyBorder="1" applyAlignment="1" applyProtection="1">
      <alignment vertical="center"/>
      <protection locked="0"/>
    </xf>
    <xf numFmtId="0" fontId="7" fillId="0" borderId="10" xfId="2" applyFont="1" applyBorder="1" applyProtection="1">
      <protection locked="0"/>
    </xf>
    <xf numFmtId="0" fontId="7" fillId="0" borderId="10" xfId="2" applyFont="1" applyBorder="1" applyAlignment="1" applyProtection="1">
      <alignment vertical="center" wrapText="1"/>
      <protection locked="0"/>
    </xf>
    <xf numFmtId="0" fontId="18" fillId="0" borderId="1" xfId="2" applyFont="1" applyBorder="1" applyAlignment="1" applyProtection="1">
      <alignment vertical="center" wrapText="1"/>
      <protection locked="0"/>
    </xf>
    <xf numFmtId="0" fontId="18" fillId="0" borderId="53" xfId="5" applyFont="1" applyBorder="1" applyAlignment="1">
      <alignment horizontal="center" vertical="center" shrinkToFit="1"/>
    </xf>
    <xf numFmtId="186" fontId="18" fillId="0" borderId="3" xfId="5" applyNumberFormat="1" applyFont="1" applyBorder="1" applyAlignment="1">
      <alignment horizontal="center" vertical="center" shrinkToFit="1"/>
    </xf>
    <xf numFmtId="186" fontId="18" fillId="0" borderId="49" xfId="5" applyNumberFormat="1" applyFont="1" applyBorder="1" applyAlignment="1">
      <alignment horizontal="center" vertical="center" shrinkToFit="1"/>
    </xf>
    <xf numFmtId="186" fontId="18" fillId="0" borderId="20" xfId="5" applyNumberFormat="1" applyFont="1" applyBorder="1" applyAlignment="1">
      <alignment horizontal="center" vertical="center" shrinkToFit="1"/>
    </xf>
    <xf numFmtId="186" fontId="18" fillId="0" borderId="28" xfId="5" applyNumberFormat="1" applyFont="1" applyBorder="1" applyAlignment="1">
      <alignment horizontal="center" vertical="center" shrinkToFit="1"/>
    </xf>
    <xf numFmtId="2" fontId="18" fillId="0" borderId="28" xfId="5" applyNumberFormat="1" applyFont="1" applyBorder="1" applyAlignment="1">
      <alignment horizontal="center" vertical="center" shrinkToFit="1"/>
    </xf>
    <xf numFmtId="2" fontId="18" fillId="0" borderId="54" xfId="5" applyNumberFormat="1" applyFont="1" applyBorder="1" applyAlignment="1">
      <alignment horizontal="center" vertical="center" shrinkToFit="1"/>
    </xf>
    <xf numFmtId="0" fontId="18" fillId="2" borderId="34" xfId="5" applyFont="1" applyFill="1" applyBorder="1" applyAlignment="1">
      <alignment horizontal="center" vertical="center"/>
    </xf>
    <xf numFmtId="2" fontId="18" fillId="0" borderId="17" xfId="5" applyNumberFormat="1" applyFont="1" applyBorder="1" applyAlignment="1">
      <alignment horizontal="center" vertical="center" shrinkToFit="1"/>
    </xf>
    <xf numFmtId="2" fontId="18" fillId="0" borderId="55" xfId="5" applyNumberFormat="1" applyFont="1" applyBorder="1" applyAlignment="1">
      <alignment horizontal="center" vertical="center" shrinkToFit="1"/>
    </xf>
    <xf numFmtId="0" fontId="18" fillId="0" borderId="0" xfId="2" applyFont="1" applyAlignment="1" applyProtection="1">
      <alignment horizontal="left" vertical="center" shrinkToFit="1"/>
      <protection locked="0"/>
    </xf>
    <xf numFmtId="0" fontId="12" fillId="0" borderId="8" xfId="2" applyFont="1" applyBorder="1" applyAlignment="1" applyProtection="1">
      <alignment horizontal="center" vertical="center"/>
      <protection locked="0"/>
    </xf>
    <xf numFmtId="0" fontId="28" fillId="0" borderId="0" xfId="2" applyFont="1" applyAlignment="1" applyProtection="1">
      <alignment horizontal="center"/>
      <protection locked="0"/>
    </xf>
    <xf numFmtId="0" fontId="18" fillId="2" borderId="20" xfId="5" applyFont="1" applyFill="1" applyBorder="1" applyAlignment="1">
      <alignment horizontal="center" vertical="center"/>
    </xf>
    <xf numFmtId="0" fontId="18" fillId="2" borderId="3" xfId="5" applyFont="1" applyFill="1" applyBorder="1" applyAlignment="1">
      <alignment horizontal="center" vertical="center"/>
    </xf>
    <xf numFmtId="0" fontId="18" fillId="2" borderId="2" xfId="5" applyFont="1" applyFill="1" applyBorder="1" applyAlignment="1">
      <alignment horizontal="center" vertical="center"/>
    </xf>
    <xf numFmtId="0" fontId="18" fillId="2" borderId="8" xfId="5" applyFont="1" applyFill="1" applyBorder="1" applyAlignment="1">
      <alignment horizontal="center" vertical="center"/>
    </xf>
    <xf numFmtId="0" fontId="13" fillId="0" borderId="0" xfId="2" applyFont="1" applyAlignment="1">
      <alignment vertical="center"/>
    </xf>
    <xf numFmtId="0" fontId="12" fillId="0" borderId="12" xfId="2" applyFont="1" applyBorder="1" applyProtection="1">
      <protection locked="0"/>
    </xf>
    <xf numFmtId="0" fontId="7" fillId="0" borderId="0" xfId="2" applyFont="1" applyAlignment="1">
      <alignment vertical="center"/>
    </xf>
    <xf numFmtId="0" fontId="12" fillId="0" borderId="1" xfId="4" applyFont="1" applyBorder="1">
      <alignment vertical="center"/>
    </xf>
    <xf numFmtId="0" fontId="42" fillId="2" borderId="1" xfId="2" applyFont="1" applyFill="1" applyBorder="1" applyAlignment="1">
      <alignment horizontal="center" vertical="center" wrapText="1" shrinkToFit="1"/>
    </xf>
    <xf numFmtId="186" fontId="15" fillId="0" borderId="1" xfId="7" applyNumberFormat="1" applyBorder="1" applyAlignment="1">
      <alignment horizontal="right" vertical="center" shrinkToFit="1"/>
    </xf>
    <xf numFmtId="187" fontId="15" fillId="0" borderId="1" xfId="7" applyNumberFormat="1" applyBorder="1" applyAlignment="1">
      <alignment horizontal="center" vertical="center"/>
    </xf>
    <xf numFmtId="0" fontId="12" fillId="0" borderId="0" xfId="4" applyFont="1" applyAlignment="1">
      <alignment horizontal="center" vertical="center"/>
    </xf>
    <xf numFmtId="190" fontId="35" fillId="0" borderId="1" xfId="2" applyNumberFormat="1" applyFont="1" applyBorder="1" applyAlignment="1" applyProtection="1">
      <alignment horizontal="right" vertical="center" shrinkToFit="1"/>
      <protection locked="0"/>
    </xf>
    <xf numFmtId="190" fontId="35" fillId="0" borderId="2" xfId="2" applyNumberFormat="1" applyFont="1" applyBorder="1" applyAlignment="1" applyProtection="1">
      <alignment horizontal="right" vertical="center" shrinkToFit="1"/>
      <protection locked="0"/>
    </xf>
    <xf numFmtId="0" fontId="43" fillId="0" borderId="0" xfId="0" applyFont="1">
      <alignment vertical="center"/>
    </xf>
    <xf numFmtId="0" fontId="41" fillId="0" borderId="0" xfId="0" applyFont="1">
      <alignment vertical="center"/>
    </xf>
    <xf numFmtId="0" fontId="13" fillId="0" borderId="0" xfId="0" applyFont="1">
      <alignment vertical="center"/>
    </xf>
    <xf numFmtId="0" fontId="18" fillId="0" borderId="0" xfId="0" applyFont="1">
      <alignment vertical="center"/>
    </xf>
    <xf numFmtId="0" fontId="44" fillId="0" borderId="0" xfId="0" applyFont="1">
      <alignment vertical="center"/>
    </xf>
    <xf numFmtId="0" fontId="27" fillId="0" borderId="0" xfId="0" applyFont="1">
      <alignment vertical="center"/>
    </xf>
    <xf numFmtId="0" fontId="45" fillId="0" borderId="0" xfId="5" applyFont="1">
      <alignment vertical="center"/>
    </xf>
    <xf numFmtId="0" fontId="33" fillId="0" borderId="0" xfId="5" applyFont="1" applyAlignment="1">
      <alignment horizontal="left" vertical="center"/>
    </xf>
    <xf numFmtId="0" fontId="45" fillId="0" borderId="0" xfId="5" applyFont="1" applyAlignment="1">
      <alignment horizontal="center" vertical="center"/>
    </xf>
    <xf numFmtId="0" fontId="41" fillId="0" borderId="18" xfId="5" applyFont="1" applyBorder="1" applyAlignment="1">
      <alignment horizontal="center" vertical="center" shrinkToFit="1"/>
    </xf>
    <xf numFmtId="0" fontId="41" fillId="0" borderId="1" xfId="5" applyFont="1" applyBorder="1" applyAlignment="1">
      <alignment horizontal="center" vertical="center" shrinkToFit="1"/>
    </xf>
    <xf numFmtId="0" fontId="41" fillId="0" borderId="27" xfId="5" applyFont="1" applyBorder="1" applyAlignment="1">
      <alignment vertical="center" shrinkToFit="1"/>
    </xf>
    <xf numFmtId="0" fontId="41" fillId="0" borderId="28" xfId="5" applyFont="1" applyBorder="1" applyAlignment="1">
      <alignment vertical="center" shrinkToFit="1"/>
    </xf>
    <xf numFmtId="0" fontId="41" fillId="0" borderId="29" xfId="5" applyFont="1" applyBorder="1" applyAlignment="1">
      <alignment vertical="center" shrinkToFit="1"/>
    </xf>
    <xf numFmtId="0" fontId="41" fillId="0" borderId="48" xfId="5" applyFont="1" applyBorder="1" applyAlignment="1">
      <alignment vertical="center" shrinkToFit="1"/>
    </xf>
    <xf numFmtId="0" fontId="41" fillId="0" borderId="27" xfId="5" applyFont="1" applyBorder="1" applyAlignment="1">
      <alignment horizontal="center" vertical="center" shrinkToFit="1"/>
    </xf>
    <xf numFmtId="0" fontId="41" fillId="0" borderId="28" xfId="5" applyFont="1" applyBorder="1" applyAlignment="1">
      <alignment horizontal="center" vertical="center" shrinkToFit="1"/>
    </xf>
    <xf numFmtId="0" fontId="41" fillId="0" borderId="8" xfId="5" applyFont="1" applyBorder="1" applyAlignment="1">
      <alignment horizontal="center" vertical="center" shrinkToFit="1"/>
    </xf>
    <xf numFmtId="2" fontId="41" fillId="0" borderId="30" xfId="5" applyNumberFormat="1" applyFont="1" applyBorder="1" applyAlignment="1">
      <alignment horizontal="center" vertical="center" shrinkToFit="1"/>
    </xf>
    <xf numFmtId="2" fontId="41" fillId="0" borderId="28" xfId="5" applyNumberFormat="1" applyFont="1" applyBorder="1" applyAlignment="1">
      <alignment horizontal="center" vertical="center" shrinkToFit="1"/>
    </xf>
    <xf numFmtId="2" fontId="41" fillId="0" borderId="8" xfId="5" applyNumberFormat="1" applyFont="1" applyBorder="1" applyAlignment="1">
      <alignment horizontal="center" vertical="center" shrinkToFit="1"/>
    </xf>
    <xf numFmtId="2" fontId="41" fillId="0" borderId="48" xfId="5" applyNumberFormat="1" applyFont="1" applyBorder="1" applyAlignment="1">
      <alignment horizontal="center" vertical="center" shrinkToFit="1"/>
    </xf>
    <xf numFmtId="2" fontId="41" fillId="0" borderId="17" xfId="5" applyNumberFormat="1" applyFont="1" applyBorder="1" applyAlignment="1">
      <alignment horizontal="center" vertical="center" shrinkToFit="1"/>
    </xf>
    <xf numFmtId="180" fontId="41" fillId="0" borderId="1" xfId="6" applyNumberFormat="1" applyFont="1" applyFill="1" applyBorder="1" applyAlignment="1">
      <alignment horizontal="center" vertical="center" shrinkToFit="1"/>
    </xf>
    <xf numFmtId="0" fontId="18" fillId="0" borderId="0" xfId="5" applyFont="1">
      <alignment vertical="center"/>
    </xf>
    <xf numFmtId="0" fontId="12" fillId="0" borderId="1" xfId="4" applyFont="1" applyBorder="1" applyAlignment="1">
      <alignment horizontal="center" vertical="center"/>
    </xf>
    <xf numFmtId="0" fontId="12" fillId="0" borderId="7" xfId="5" applyFont="1" applyBorder="1">
      <alignment vertical="center"/>
    </xf>
    <xf numFmtId="177" fontId="28" fillId="0" borderId="5" xfId="2" applyNumberFormat="1" applyFont="1" applyBorder="1" applyAlignment="1">
      <alignment vertical="center" shrinkToFit="1"/>
    </xf>
    <xf numFmtId="0" fontId="12" fillId="3" borderId="1" xfId="4" applyFont="1" applyFill="1" applyBorder="1" applyAlignment="1">
      <alignment horizontal="center"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0" xfId="0" applyBorder="1" applyAlignment="1">
      <alignment horizontal="center" vertical="center" shrinkToFit="1"/>
    </xf>
    <xf numFmtId="0" fontId="0" fillId="0" borderId="0" xfId="0" applyAlignment="1">
      <alignment vertical="center" shrinkToFit="1"/>
    </xf>
    <xf numFmtId="0" fontId="0" fillId="0" borderId="34" xfId="0" applyBorder="1" applyAlignment="1">
      <alignment vertical="center" shrinkToFit="1"/>
    </xf>
    <xf numFmtId="0" fontId="0" fillId="7" borderId="0" xfId="0" applyFill="1" applyAlignment="1">
      <alignment vertical="center" shrinkToFit="1"/>
    </xf>
    <xf numFmtId="0" fontId="0" fillId="0" borderId="35" xfId="0" applyBorder="1" applyAlignment="1">
      <alignment horizontal="center" vertical="center" shrinkToFit="1"/>
    </xf>
    <xf numFmtId="0" fontId="0" fillId="0" borderId="26" xfId="0" applyBorder="1" applyAlignment="1">
      <alignment vertical="center" shrinkToFit="1"/>
    </xf>
    <xf numFmtId="0" fontId="0" fillId="0" borderId="25" xfId="0" applyBorder="1" applyAlignment="1">
      <alignment vertical="center" shrinkToFit="1"/>
    </xf>
    <xf numFmtId="0" fontId="22" fillId="0" borderId="70" xfId="0" applyFont="1" applyBorder="1" applyAlignment="1">
      <alignment horizontal="center" vertical="center" shrinkToFit="1"/>
    </xf>
    <xf numFmtId="0" fontId="22" fillId="0" borderId="0" xfId="0" applyFont="1" applyAlignment="1">
      <alignment horizontal="center" vertical="center" shrinkToFit="1"/>
    </xf>
    <xf numFmtId="0" fontId="22" fillId="0" borderId="34" xfId="0" applyFont="1" applyBorder="1" applyAlignment="1">
      <alignment horizontal="center" vertical="center" shrinkToFit="1"/>
    </xf>
    <xf numFmtId="0" fontId="22" fillId="0" borderId="35" xfId="0" applyFont="1" applyBorder="1" applyAlignment="1">
      <alignment horizontal="center" vertical="center" shrinkToFit="1"/>
    </xf>
    <xf numFmtId="0" fontId="22" fillId="7" borderId="26" xfId="0" applyFont="1" applyFill="1" applyBorder="1" applyAlignment="1">
      <alignment horizontal="center" vertical="center" shrinkToFit="1"/>
    </xf>
    <xf numFmtId="0" fontId="22" fillId="7" borderId="25" xfId="0" applyFont="1" applyFill="1" applyBorder="1" applyAlignment="1">
      <alignment horizontal="center" vertical="center" shrinkToFit="1"/>
    </xf>
    <xf numFmtId="0" fontId="0" fillId="0" borderId="70" xfId="0" applyBorder="1" applyAlignment="1">
      <alignment vertical="center" shrinkToFit="1"/>
    </xf>
    <xf numFmtId="0" fontId="0" fillId="0" borderId="35" xfId="0" applyBorder="1" applyAlignment="1">
      <alignment vertical="center" shrinkToFit="1"/>
    </xf>
    <xf numFmtId="186" fontId="15" fillId="0" borderId="0" xfId="2" applyNumberFormat="1" applyAlignment="1">
      <alignment horizontal="center" vertical="center" shrinkToFit="1"/>
    </xf>
    <xf numFmtId="186" fontId="15" fillId="0" borderId="0" xfId="2" applyNumberFormat="1" applyAlignment="1">
      <alignment vertical="center" shrinkToFit="1"/>
    </xf>
    <xf numFmtId="190" fontId="15" fillId="0" borderId="0" xfId="2" applyNumberFormat="1" applyAlignment="1">
      <alignment vertical="center" shrinkToFit="1"/>
    </xf>
    <xf numFmtId="0" fontId="18" fillId="2" borderId="1" xfId="5" applyFont="1" applyFill="1" applyBorder="1" applyAlignment="1">
      <alignment horizontal="center" vertical="center"/>
    </xf>
    <xf numFmtId="0" fontId="12" fillId="0" borderId="1" xfId="2" applyFont="1" applyBorder="1" applyAlignment="1" applyProtection="1">
      <alignment horizontal="center" vertical="center" shrinkToFit="1"/>
      <protection locked="0"/>
    </xf>
    <xf numFmtId="0" fontId="41" fillId="0" borderId="49" xfId="5" applyFont="1" applyBorder="1" applyAlignment="1">
      <alignment horizontal="center" vertical="center" shrinkToFit="1"/>
    </xf>
    <xf numFmtId="0" fontId="18" fillId="0" borderId="3" xfId="5" applyFont="1" applyBorder="1" applyAlignment="1">
      <alignment horizontal="center" vertical="center" shrinkToFit="1"/>
    </xf>
    <xf numFmtId="180" fontId="18" fillId="0" borderId="3" xfId="6" applyNumberFormat="1" applyFont="1" applyFill="1" applyBorder="1" applyAlignment="1">
      <alignment horizontal="center" vertical="center" shrinkToFit="1"/>
    </xf>
    <xf numFmtId="0" fontId="18" fillId="0" borderId="7" xfId="5" applyFont="1" applyBorder="1" applyAlignment="1">
      <alignment horizontal="center" vertical="center" shrinkToFit="1"/>
    </xf>
    <xf numFmtId="0" fontId="12" fillId="0" borderId="57" xfId="5" applyFont="1" applyBorder="1" applyAlignment="1">
      <alignment vertical="center" shrinkToFit="1"/>
    </xf>
    <xf numFmtId="0" fontId="12" fillId="0" borderId="58" xfId="5" applyFont="1" applyBorder="1" applyAlignment="1">
      <alignment vertical="center" shrinkToFit="1"/>
    </xf>
    <xf numFmtId="0" fontId="12" fillId="0" borderId="63" xfId="5" applyFont="1" applyBorder="1" applyAlignment="1">
      <alignment vertical="center" shrinkToFit="1"/>
    </xf>
    <xf numFmtId="0" fontId="12" fillId="0" borderId="64" xfId="5" applyFont="1" applyBorder="1" applyAlignment="1">
      <alignment vertical="center" shrinkToFit="1"/>
    </xf>
    <xf numFmtId="179" fontId="12" fillId="0" borderId="40" xfId="5" applyNumberFormat="1" applyFont="1" applyBorder="1" applyAlignment="1">
      <alignment horizontal="center" vertical="center" shrinkToFit="1"/>
    </xf>
    <xf numFmtId="179" fontId="12" fillId="0" borderId="50" xfId="5" applyNumberFormat="1" applyFont="1" applyBorder="1" applyAlignment="1">
      <alignment horizontal="center" vertical="center" shrinkToFit="1"/>
    </xf>
    <xf numFmtId="179" fontId="12" fillId="0" borderId="44" xfId="5" applyNumberFormat="1" applyFont="1" applyBorder="1" applyAlignment="1">
      <alignment horizontal="center" vertical="center" shrinkToFit="1"/>
    </xf>
    <xf numFmtId="179" fontId="12" fillId="0" borderId="33" xfId="5" applyNumberFormat="1" applyFont="1" applyBorder="1" applyAlignment="1">
      <alignment horizontal="center" vertical="center" shrinkToFit="1"/>
    </xf>
    <xf numFmtId="2" fontId="12" fillId="0" borderId="39" xfId="5" applyNumberFormat="1" applyFont="1" applyBorder="1" applyAlignment="1">
      <alignment horizontal="center" vertical="center" shrinkToFit="1"/>
    </xf>
    <xf numFmtId="2" fontId="12" fillId="0" borderId="50" xfId="5" applyNumberFormat="1" applyFont="1" applyBorder="1" applyAlignment="1">
      <alignment horizontal="center" vertical="center" shrinkToFit="1"/>
    </xf>
    <xf numFmtId="2" fontId="12" fillId="0" borderId="44" xfId="5" applyNumberFormat="1" applyFont="1" applyBorder="1" applyAlignment="1">
      <alignment horizontal="center" vertical="center" shrinkToFit="1"/>
    </xf>
    <xf numFmtId="2" fontId="12" fillId="0" borderId="33" xfId="5" applyNumberFormat="1" applyFont="1" applyBorder="1" applyAlignment="1">
      <alignment horizontal="center" vertical="center" shrinkToFit="1"/>
    </xf>
    <xf numFmtId="2" fontId="12" fillId="0" borderId="38" xfId="5" applyNumberFormat="1" applyFont="1" applyBorder="1" applyAlignment="1">
      <alignment horizontal="center" vertical="center" shrinkToFit="1"/>
    </xf>
    <xf numFmtId="191" fontId="15" fillId="0" borderId="0" xfId="2" applyNumberFormat="1" applyAlignment="1">
      <alignment vertical="center" shrinkToFit="1"/>
    </xf>
    <xf numFmtId="191" fontId="15" fillId="0" borderId="0" xfId="2" applyNumberFormat="1" applyAlignment="1">
      <alignment vertical="center"/>
    </xf>
    <xf numFmtId="0" fontId="47" fillId="0" borderId="0" xfId="2" applyFont="1" applyAlignment="1">
      <alignment vertical="center"/>
    </xf>
    <xf numFmtId="0" fontId="48" fillId="2" borderId="1" xfId="2" applyFont="1" applyFill="1" applyBorder="1" applyAlignment="1" applyProtection="1">
      <alignment horizontal="center" vertical="center"/>
      <protection locked="0"/>
    </xf>
    <xf numFmtId="0" fontId="48" fillId="0" borderId="8" xfId="2" applyFont="1" applyBorder="1" applyAlignment="1">
      <alignment horizontal="center" vertical="center" shrinkToFit="1"/>
    </xf>
    <xf numFmtId="0" fontId="48" fillId="2" borderId="1" xfId="2" applyFont="1" applyFill="1" applyBorder="1" applyAlignment="1">
      <alignment horizontal="center" vertical="center" shrinkToFit="1"/>
    </xf>
    <xf numFmtId="0" fontId="48" fillId="2" borderId="9" xfId="2" applyFont="1" applyFill="1" applyBorder="1" applyAlignment="1">
      <alignment horizontal="center" vertical="center"/>
    </xf>
    <xf numFmtId="0" fontId="48" fillId="2" borderId="13" xfId="2" applyFont="1" applyFill="1" applyBorder="1" applyAlignment="1">
      <alignment horizontal="center" vertical="center" shrinkToFit="1"/>
    </xf>
    <xf numFmtId="0" fontId="48" fillId="0" borderId="2" xfId="2" applyFont="1" applyBorder="1" applyAlignment="1" applyProtection="1">
      <alignment horizontal="center" vertical="center" shrinkToFit="1"/>
      <protection locked="0"/>
    </xf>
    <xf numFmtId="0" fontId="50" fillId="2" borderId="14" xfId="2" applyFont="1" applyFill="1" applyBorder="1" applyAlignment="1">
      <alignment vertical="center" textRotation="255" wrapText="1" shrinkToFit="1"/>
    </xf>
    <xf numFmtId="0" fontId="48" fillId="2" borderId="1" xfId="2" applyFont="1" applyFill="1" applyBorder="1" applyAlignment="1">
      <alignment horizontal="center" vertical="center"/>
    </xf>
    <xf numFmtId="0" fontId="48" fillId="0" borderId="2" xfId="2" applyFont="1" applyBorder="1" applyAlignment="1" applyProtection="1">
      <alignment horizontal="center" vertical="center"/>
      <protection locked="0"/>
    </xf>
    <xf numFmtId="0" fontId="48" fillId="0" borderId="8" xfId="2" applyFont="1" applyBorder="1" applyAlignment="1">
      <alignment horizontal="center" vertical="center"/>
    </xf>
    <xf numFmtId="0" fontId="48" fillId="2" borderId="2" xfId="2" applyFont="1" applyFill="1" applyBorder="1" applyAlignment="1">
      <alignment horizontal="center" vertical="center" shrinkToFit="1"/>
    </xf>
    <xf numFmtId="0" fontId="48" fillId="0" borderId="5" xfId="2" applyFont="1" applyBorder="1" applyAlignment="1">
      <alignment horizontal="center" vertical="center" shrinkToFit="1"/>
    </xf>
    <xf numFmtId="0" fontId="48" fillId="0" borderId="1" xfId="2" applyFont="1" applyBorder="1" applyAlignment="1" applyProtection="1">
      <alignment horizontal="center" vertical="center" shrinkToFit="1"/>
      <protection locked="0"/>
    </xf>
    <xf numFmtId="0" fontId="48" fillId="0" borderId="1" xfId="2" applyFont="1" applyBorder="1" applyAlignment="1" applyProtection="1">
      <alignment vertical="center" shrinkToFit="1"/>
      <protection locked="0"/>
    </xf>
    <xf numFmtId="0" fontId="48" fillId="2" borderId="14" xfId="2" applyFont="1" applyFill="1" applyBorder="1" applyAlignment="1">
      <alignment vertical="center"/>
    </xf>
    <xf numFmtId="0" fontId="48" fillId="2" borderId="14" xfId="2" applyFont="1" applyFill="1" applyBorder="1" applyAlignment="1">
      <alignment horizontal="center" vertical="center"/>
    </xf>
    <xf numFmtId="0" fontId="48" fillId="0" borderId="6" xfId="2" applyFont="1" applyBorder="1" applyAlignment="1" applyProtection="1">
      <alignment horizontal="center" vertical="center"/>
      <protection locked="0"/>
    </xf>
    <xf numFmtId="0" fontId="48" fillId="0" borderId="7" xfId="2" applyFont="1" applyBorder="1" applyAlignment="1">
      <alignment horizontal="center" vertical="center"/>
    </xf>
    <xf numFmtId="0" fontId="48" fillId="0" borderId="3" xfId="2" applyFont="1" applyBorder="1" applyAlignment="1">
      <alignment horizontal="center" vertical="center" shrinkToFit="1"/>
    </xf>
    <xf numFmtId="0" fontId="48" fillId="0" borderId="1" xfId="2" applyFont="1" applyBorder="1" applyAlignment="1" applyProtection="1">
      <alignment horizontal="center" vertical="center"/>
      <protection locked="0"/>
    </xf>
    <xf numFmtId="0" fontId="48" fillId="2" borderId="13" xfId="2" applyFont="1" applyFill="1" applyBorder="1" applyAlignment="1">
      <alignment horizontal="center" vertical="center"/>
    </xf>
    <xf numFmtId="0" fontId="48" fillId="0" borderId="11" xfId="2" applyFont="1" applyBorder="1" applyAlignment="1">
      <alignment horizontal="center" vertical="center" shrinkToFit="1"/>
    </xf>
    <xf numFmtId="0" fontId="48" fillId="0" borderId="9" xfId="2" applyFont="1" applyBorder="1" applyAlignment="1" applyProtection="1">
      <alignment horizontal="center" vertical="center"/>
      <protection locked="0"/>
    </xf>
    <xf numFmtId="0" fontId="48" fillId="0" borderId="10" xfId="2" applyFont="1" applyBorder="1" applyAlignment="1">
      <alignment horizontal="center" vertical="center"/>
    </xf>
    <xf numFmtId="0" fontId="48" fillId="0" borderId="1" xfId="2" applyFont="1" applyBorder="1" applyAlignment="1" applyProtection="1">
      <alignment vertical="center"/>
      <protection locked="0"/>
    </xf>
    <xf numFmtId="0" fontId="48" fillId="0" borderId="3" xfId="2" applyFont="1" applyBorder="1" applyAlignment="1">
      <alignment horizontal="center" vertical="center"/>
    </xf>
    <xf numFmtId="0" fontId="48" fillId="2" borderId="2" xfId="2" applyFont="1" applyFill="1" applyBorder="1" applyAlignment="1">
      <alignment horizontal="centerContinuous" vertical="center"/>
    </xf>
    <xf numFmtId="0" fontId="48" fillId="2" borderId="8" xfId="2" applyFont="1" applyFill="1" applyBorder="1" applyAlignment="1">
      <alignment horizontal="centerContinuous" vertical="center"/>
    </xf>
    <xf numFmtId="0" fontId="48" fillId="2" borderId="15" xfId="2" applyFont="1" applyFill="1" applyBorder="1" applyAlignment="1">
      <alignment vertical="center"/>
    </xf>
    <xf numFmtId="0" fontId="48" fillId="2" borderId="3" xfId="2" applyFont="1" applyFill="1" applyBorder="1" applyAlignment="1">
      <alignment horizontal="centerContinuous" vertical="center"/>
    </xf>
    <xf numFmtId="0" fontId="48" fillId="0" borderId="0" xfId="2" applyFont="1" applyAlignment="1">
      <alignment vertical="center"/>
    </xf>
    <xf numFmtId="0" fontId="48" fillId="0" borderId="0" xfId="2" applyFont="1" applyAlignment="1">
      <alignment horizontal="center" vertical="center"/>
    </xf>
    <xf numFmtId="0" fontId="48" fillId="4" borderId="10" xfId="2" applyFont="1" applyFill="1" applyBorder="1" applyAlignment="1">
      <alignment vertical="center" shrinkToFit="1"/>
    </xf>
    <xf numFmtId="0" fontId="48" fillId="2" borderId="14" xfId="2" applyFont="1" applyFill="1" applyBorder="1" applyAlignment="1">
      <alignment horizontal="center" vertical="center" shrinkToFit="1"/>
    </xf>
    <xf numFmtId="176" fontId="48" fillId="2" borderId="1" xfId="2" applyNumberFormat="1" applyFont="1" applyFill="1" applyBorder="1" applyAlignment="1">
      <alignment horizontal="center" vertical="center" shrinkToFit="1"/>
    </xf>
    <xf numFmtId="176" fontId="48" fillId="2" borderId="14" xfId="2" applyNumberFormat="1" applyFont="1" applyFill="1" applyBorder="1" applyAlignment="1">
      <alignment horizontal="center" vertical="center" shrinkToFit="1"/>
    </xf>
    <xf numFmtId="0" fontId="48" fillId="0" borderId="2" xfId="2" applyFont="1" applyBorder="1" applyAlignment="1">
      <alignment horizontal="center" vertical="center" shrinkToFit="1"/>
    </xf>
    <xf numFmtId="198" fontId="48" fillId="0" borderId="3" xfId="2" applyNumberFormat="1" applyFont="1" applyBorder="1" applyAlignment="1">
      <alignment horizontal="center" vertical="center" shrinkToFit="1"/>
    </xf>
    <xf numFmtId="176" fontId="48" fillId="0" borderId="1" xfId="2" applyNumberFormat="1" applyFont="1" applyBorder="1" applyAlignment="1">
      <alignment horizontal="center" vertical="center" shrinkToFit="1"/>
    </xf>
    <xf numFmtId="176" fontId="48" fillId="0" borderId="14" xfId="2" applyNumberFormat="1" applyFont="1" applyBorder="1" applyAlignment="1">
      <alignment horizontal="center" vertical="center" shrinkToFit="1"/>
    </xf>
    <xf numFmtId="0" fontId="48" fillId="0" borderId="7" xfId="2" applyFont="1" applyBorder="1" applyAlignment="1">
      <alignment vertical="center" wrapText="1" shrinkToFit="1"/>
    </xf>
    <xf numFmtId="196" fontId="49" fillId="0" borderId="7" xfId="10" applyNumberFormat="1" applyFont="1" applyBorder="1" applyAlignment="1" applyProtection="1">
      <alignment vertical="center" shrinkToFit="1"/>
      <protection locked="0"/>
    </xf>
    <xf numFmtId="196" fontId="49" fillId="0" borderId="5" xfId="10" applyNumberFormat="1" applyFont="1" applyBorder="1" applyAlignment="1" applyProtection="1">
      <alignment vertical="center" shrinkToFit="1"/>
      <protection locked="0"/>
    </xf>
    <xf numFmtId="0" fontId="48" fillId="0" borderId="0" xfId="2" applyFont="1" applyAlignment="1">
      <alignment vertical="center" wrapText="1" shrinkToFit="1"/>
    </xf>
    <xf numFmtId="0" fontId="52" fillId="2" borderId="1" xfId="2" applyFont="1" applyFill="1" applyBorder="1" applyAlignment="1" applyProtection="1">
      <alignment horizontal="center" vertical="center" wrapText="1"/>
      <protection locked="0"/>
    </xf>
    <xf numFmtId="0" fontId="53" fillId="2" borderId="1" xfId="2" applyFont="1" applyFill="1" applyBorder="1" applyAlignment="1" applyProtection="1">
      <alignment horizontal="center" vertical="center"/>
      <protection locked="0"/>
    </xf>
    <xf numFmtId="0" fontId="51" fillId="0" borderId="0" xfId="2" applyFont="1" applyAlignment="1" applyProtection="1">
      <alignment vertical="center"/>
      <protection locked="0"/>
    </xf>
    <xf numFmtId="0" fontId="48" fillId="0" borderId="0" xfId="2" applyFont="1" applyAlignment="1" applyProtection="1">
      <alignment vertical="center"/>
      <protection locked="0"/>
    </xf>
    <xf numFmtId="0" fontId="46" fillId="0" borderId="0" xfId="2" applyFont="1" applyAlignment="1" applyProtection="1">
      <alignment vertical="center" wrapText="1"/>
      <protection locked="0"/>
    </xf>
    <xf numFmtId="197" fontId="49" fillId="0" borderId="4" xfId="10" applyNumberFormat="1" applyFont="1" applyBorder="1" applyAlignment="1" applyProtection="1">
      <alignment vertical="center" shrinkToFit="1"/>
      <protection locked="0"/>
    </xf>
    <xf numFmtId="197" fontId="49" fillId="0" borderId="0" xfId="10" applyNumberFormat="1" applyFont="1" applyAlignment="1" applyProtection="1">
      <alignment vertical="center" shrinkToFit="1"/>
      <protection locked="0"/>
    </xf>
    <xf numFmtId="0" fontId="48" fillId="0" borderId="0" xfId="2" applyFont="1" applyAlignment="1" applyProtection="1">
      <alignment vertical="top"/>
      <protection locked="0"/>
    </xf>
    <xf numFmtId="0" fontId="48" fillId="0" borderId="4" xfId="2" applyFont="1" applyBorder="1" applyAlignment="1" applyProtection="1">
      <alignment vertical="top"/>
      <protection locked="0"/>
    </xf>
    <xf numFmtId="0" fontId="48" fillId="0" borderId="0" xfId="2" applyFont="1" applyAlignment="1" applyProtection="1">
      <alignment vertical="center" textRotation="255"/>
      <protection locked="0"/>
    </xf>
    <xf numFmtId="0" fontId="48" fillId="0" borderId="4" xfId="2" applyFont="1" applyBorder="1" applyAlignment="1" applyProtection="1">
      <alignment vertical="center"/>
      <protection locked="0"/>
    </xf>
    <xf numFmtId="0" fontId="48" fillId="0" borderId="0" xfId="2" applyFont="1" applyProtection="1">
      <protection locked="0"/>
    </xf>
    <xf numFmtId="0" fontId="48" fillId="0" borderId="0" xfId="2" applyFont="1" applyAlignment="1" applyProtection="1">
      <alignment vertical="center" wrapText="1"/>
      <protection locked="0"/>
    </xf>
    <xf numFmtId="0" fontId="48" fillId="0" borderId="4" xfId="2" applyFont="1" applyBorder="1" applyAlignment="1" applyProtection="1">
      <alignment vertical="center" wrapText="1"/>
      <protection locked="0"/>
    </xf>
    <xf numFmtId="0" fontId="48" fillId="0" borderId="10" xfId="2" applyFont="1" applyBorder="1" applyAlignment="1" applyProtection="1">
      <alignment vertical="center"/>
      <protection locked="0"/>
    </xf>
    <xf numFmtId="0" fontId="55" fillId="0" borderId="10" xfId="2" applyFont="1" applyBorder="1" applyAlignment="1" applyProtection="1">
      <alignment vertical="center"/>
      <protection locked="0"/>
    </xf>
    <xf numFmtId="0" fontId="48" fillId="0" borderId="10" xfId="2" applyFont="1" applyBorder="1" applyProtection="1">
      <protection locked="0"/>
    </xf>
    <xf numFmtId="0" fontId="48" fillId="0" borderId="11" xfId="2" applyFont="1" applyBorder="1" applyAlignment="1" applyProtection="1">
      <alignment vertical="center"/>
      <protection locked="0"/>
    </xf>
    <xf numFmtId="0" fontId="46" fillId="2" borderId="2" xfId="2" applyFont="1" applyFill="1" applyBorder="1" applyAlignment="1">
      <alignment horizontal="center" vertical="center" wrapText="1"/>
    </xf>
    <xf numFmtId="176" fontId="48" fillId="0" borderId="2" xfId="2" applyNumberFormat="1" applyFont="1" applyBorder="1" applyAlignment="1">
      <alignment horizontal="center" vertical="center" wrapText="1"/>
    </xf>
    <xf numFmtId="0" fontId="46" fillId="2" borderId="1" xfId="2" applyFont="1" applyFill="1" applyBorder="1" applyAlignment="1">
      <alignment horizontal="center" vertical="center" wrapText="1"/>
    </xf>
    <xf numFmtId="0" fontId="48" fillId="0" borderId="8" xfId="2" applyFont="1" applyBorder="1" applyAlignment="1" applyProtection="1">
      <alignment horizontal="center" vertical="center"/>
      <protection locked="0"/>
    </xf>
    <xf numFmtId="0" fontId="52" fillId="0" borderId="1" xfId="2" applyFont="1" applyBorder="1" applyAlignment="1" applyProtection="1">
      <alignment horizontal="center" vertical="center"/>
      <protection locked="0"/>
    </xf>
    <xf numFmtId="179" fontId="48" fillId="0" borderId="8" xfId="2" applyNumberFormat="1" applyFont="1" applyBorder="1" applyAlignment="1" applyProtection="1">
      <alignment horizontal="center" vertical="center"/>
      <protection locked="0"/>
    </xf>
    <xf numFmtId="193" fontId="48" fillId="0" borderId="1" xfId="2" applyNumberFormat="1" applyFont="1" applyBorder="1" applyAlignment="1" applyProtection="1">
      <alignment horizontal="center" vertical="center" shrinkToFit="1"/>
      <protection locked="0"/>
    </xf>
    <xf numFmtId="0" fontId="47" fillId="0" borderId="0" xfId="4" applyFont="1">
      <alignment vertical="center"/>
    </xf>
    <xf numFmtId="0" fontId="48" fillId="0" borderId="0" xfId="4" applyFont="1">
      <alignment vertical="center"/>
    </xf>
    <xf numFmtId="178" fontId="46" fillId="0" borderId="3" xfId="4" applyNumberFormat="1" applyFont="1" applyBorder="1" applyAlignment="1">
      <alignment horizontal="center" vertical="center" shrinkToFit="1"/>
    </xf>
    <xf numFmtId="0" fontId="46" fillId="0" borderId="8" xfId="4" applyFont="1" applyBorder="1" applyAlignment="1">
      <alignment horizontal="center" vertical="center" shrinkToFit="1"/>
    </xf>
    <xf numFmtId="178" fontId="46" fillId="0" borderId="8" xfId="4" applyNumberFormat="1" applyFont="1" applyBorder="1" applyAlignment="1">
      <alignment horizontal="center" vertical="center" shrinkToFit="1"/>
    </xf>
    <xf numFmtId="0" fontId="46" fillId="0" borderId="3" xfId="4" applyFont="1" applyBorder="1" applyAlignment="1">
      <alignment horizontal="center" vertical="center" shrinkToFit="1"/>
    </xf>
    <xf numFmtId="0" fontId="46" fillId="0" borderId="0" xfId="4" applyFont="1" applyAlignment="1">
      <alignment horizontal="center" vertical="center"/>
    </xf>
    <xf numFmtId="0" fontId="56" fillId="0" borderId="0" xfId="2" applyFont="1" applyAlignment="1">
      <alignment vertical="center"/>
    </xf>
    <xf numFmtId="0" fontId="48" fillId="0" borderId="1" xfId="4" applyFont="1" applyBorder="1">
      <alignment vertical="center"/>
    </xf>
    <xf numFmtId="0" fontId="48" fillId="0" borderId="1" xfId="4" applyFont="1" applyBorder="1" applyAlignment="1">
      <alignment horizontal="center" vertical="center"/>
    </xf>
    <xf numFmtId="0" fontId="48" fillId="3" borderId="1" xfId="4" applyFont="1" applyFill="1" applyBorder="1" applyAlignment="1">
      <alignment horizontal="center" vertical="center"/>
    </xf>
    <xf numFmtId="0" fontId="2" fillId="0" borderId="0" xfId="13">
      <alignment vertical="center"/>
    </xf>
    <xf numFmtId="0" fontId="0" fillId="0" borderId="0" xfId="13" applyFont="1">
      <alignment vertical="center"/>
    </xf>
    <xf numFmtId="2" fontId="41" fillId="0" borderId="27" xfId="5" applyNumberFormat="1" applyFont="1" applyBorder="1" applyAlignment="1">
      <alignment horizontal="center" vertical="center" shrinkToFit="1"/>
    </xf>
    <xf numFmtId="0" fontId="7" fillId="0" borderId="1" xfId="7" applyFont="1" applyBorder="1" applyAlignment="1">
      <alignment horizontal="center" vertical="center"/>
    </xf>
    <xf numFmtId="186" fontId="7" fillId="0" borderId="1" xfId="7" applyNumberFormat="1" applyFont="1" applyBorder="1" applyAlignment="1">
      <alignment horizontal="center" vertical="center" shrinkToFit="1"/>
    </xf>
    <xf numFmtId="186" fontId="7" fillId="0" borderId="2" xfId="7" applyNumberFormat="1" applyFont="1" applyBorder="1" applyAlignment="1">
      <alignment horizontal="center" vertical="center" shrinkToFit="1"/>
    </xf>
    <xf numFmtId="0" fontId="48" fillId="0" borderId="2" xfId="0" applyFont="1" applyBorder="1" applyAlignment="1">
      <alignment horizontal="center" vertical="center" wrapText="1"/>
    </xf>
    <xf numFmtId="187" fontId="7" fillId="0" borderId="1" xfId="7" applyNumberFormat="1" applyFont="1" applyBorder="1" applyAlignment="1">
      <alignment horizontal="center" vertical="center"/>
    </xf>
    <xf numFmtId="186" fontId="7" fillId="0" borderId="6" xfId="7" applyNumberFormat="1" applyFont="1" applyBorder="1" applyAlignment="1">
      <alignment horizontal="center" vertical="center" shrinkToFit="1"/>
    </xf>
    <xf numFmtId="0" fontId="7" fillId="0" borderId="2" xfId="2" applyFont="1" applyBorder="1" applyAlignment="1" applyProtection="1">
      <alignment horizontal="center" vertical="center" shrinkToFit="1"/>
      <protection locked="0"/>
    </xf>
    <xf numFmtId="0" fontId="7" fillId="0" borderId="1" xfId="2" applyFont="1" applyBorder="1" applyAlignment="1" applyProtection="1">
      <alignment horizontal="center" vertical="center" shrinkToFit="1"/>
      <protection locked="0"/>
    </xf>
    <xf numFmtId="0" fontId="7" fillId="0" borderId="9" xfId="2" applyFont="1" applyBorder="1" applyAlignment="1" applyProtection="1">
      <alignment horizontal="center" vertical="center" shrinkToFit="1"/>
      <protection locked="0"/>
    </xf>
    <xf numFmtId="0" fontId="7" fillId="0" borderId="13" xfId="2" applyFont="1" applyBorder="1" applyAlignment="1" applyProtection="1">
      <alignment horizontal="center" vertical="center" shrinkToFit="1"/>
      <protection locked="0"/>
    </xf>
    <xf numFmtId="178" fontId="12" fillId="0" borderId="2" xfId="2" applyNumberFormat="1" applyFont="1" applyBorder="1" applyAlignment="1" applyProtection="1">
      <alignment horizontal="center" vertical="center"/>
      <protection locked="0"/>
    </xf>
    <xf numFmtId="178" fontId="12" fillId="0" borderId="8" xfId="2" applyNumberFormat="1" applyFont="1" applyBorder="1" applyAlignment="1" applyProtection="1">
      <alignment horizontal="center" vertical="center"/>
      <protection locked="0"/>
    </xf>
    <xf numFmtId="0" fontId="12" fillId="0" borderId="2" xfId="2" applyFont="1" applyBorder="1" applyAlignment="1" applyProtection="1">
      <alignment horizontal="center" vertical="center" shrinkToFit="1"/>
      <protection locked="0"/>
    </xf>
    <xf numFmtId="0" fontId="18" fillId="2" borderId="14" xfId="2" applyFont="1" applyFill="1" applyBorder="1" applyAlignment="1">
      <alignment horizontal="center" vertical="center" wrapText="1"/>
    </xf>
    <xf numFmtId="0" fontId="12" fillId="0" borderId="1" xfId="2" applyFont="1" applyBorder="1" applyAlignment="1" applyProtection="1">
      <alignment horizontal="center" vertical="center"/>
      <protection locked="0"/>
    </xf>
    <xf numFmtId="0" fontId="64" fillId="0" borderId="76" xfId="0" applyFont="1" applyBorder="1" applyAlignment="1">
      <alignment horizontal="center" vertical="center"/>
    </xf>
    <xf numFmtId="0" fontId="12" fillId="4" borderId="1" xfId="2" applyFont="1" applyFill="1" applyBorder="1" applyAlignment="1" applyProtection="1">
      <alignment vertical="center"/>
      <protection locked="0"/>
    </xf>
    <xf numFmtId="0" fontId="12" fillId="4" borderId="1" xfId="2" applyFont="1" applyFill="1" applyBorder="1" applyAlignment="1" applyProtection="1">
      <alignment horizontal="center" vertical="center"/>
      <protection locked="0"/>
    </xf>
    <xf numFmtId="0" fontId="53" fillId="8" borderId="1" xfId="0" applyFont="1" applyFill="1" applyBorder="1">
      <alignment vertical="center"/>
    </xf>
    <xf numFmtId="0" fontId="53" fillId="0" borderId="1" xfId="0" applyFont="1" applyBorder="1">
      <alignment vertical="center"/>
    </xf>
    <xf numFmtId="0" fontId="9" fillId="0" borderId="0" xfId="0" applyFont="1" applyAlignment="1"/>
    <xf numFmtId="0" fontId="9" fillId="0" borderId="0" xfId="0" applyFont="1">
      <alignment vertical="center"/>
    </xf>
    <xf numFmtId="0" fontId="64" fillId="0" borderId="0" xfId="0" applyFont="1">
      <alignment vertical="center"/>
    </xf>
    <xf numFmtId="0" fontId="64" fillId="0" borderId="0" xfId="0" applyFont="1" applyAlignment="1"/>
    <xf numFmtId="0" fontId="69" fillId="0" borderId="0" xfId="14" applyFont="1">
      <alignment vertical="center"/>
    </xf>
    <xf numFmtId="0" fontId="70" fillId="0" borderId="0" xfId="14" applyFont="1" applyAlignment="1">
      <alignment horizontal="right" vertical="center" wrapText="1"/>
    </xf>
    <xf numFmtId="0" fontId="69" fillId="0" borderId="0" xfId="14" applyFont="1" applyAlignment="1">
      <alignment horizontal="center" vertical="center"/>
    </xf>
    <xf numFmtId="194" fontId="56" fillId="0" borderId="0" xfId="14" applyNumberFormat="1" applyFont="1" applyAlignment="1"/>
    <xf numFmtId="0" fontId="56" fillId="0" borderId="0" xfId="14" applyFont="1" applyAlignment="1">
      <alignment horizontal="center"/>
    </xf>
    <xf numFmtId="0" fontId="56" fillId="0" borderId="0" xfId="14" applyFont="1" applyAlignment="1"/>
    <xf numFmtId="0" fontId="72" fillId="10" borderId="2" xfId="14" applyFont="1" applyFill="1" applyBorder="1">
      <alignment vertical="center"/>
    </xf>
    <xf numFmtId="0" fontId="72" fillId="10" borderId="3" xfId="14" applyFont="1" applyFill="1" applyBorder="1">
      <alignment vertical="center"/>
    </xf>
    <xf numFmtId="0" fontId="17" fillId="11" borderId="1" xfId="14" applyFont="1" applyFill="1" applyBorder="1" applyAlignment="1">
      <alignment horizontal="center" vertical="center"/>
    </xf>
    <xf numFmtId="0" fontId="73" fillId="0" borderId="13" xfId="0" applyFont="1" applyBorder="1">
      <alignment vertical="center"/>
    </xf>
    <xf numFmtId="49" fontId="7" fillId="0" borderId="13" xfId="0" applyNumberFormat="1" applyFont="1" applyBorder="1" applyAlignment="1">
      <alignment vertical="center" shrinkToFit="1"/>
    </xf>
    <xf numFmtId="0" fontId="7" fillId="0" borderId="13" xfId="0" applyFont="1" applyBorder="1" applyAlignment="1">
      <alignment horizontal="center" vertical="center"/>
    </xf>
    <xf numFmtId="186" fontId="7" fillId="0" borderId="13" xfId="0" applyNumberFormat="1" applyFont="1" applyBorder="1">
      <alignment vertical="center"/>
    </xf>
    <xf numFmtId="191" fontId="7" fillId="0" borderId="13" xfId="0" applyNumberFormat="1" applyFont="1" applyBorder="1">
      <alignment vertical="center"/>
    </xf>
    <xf numFmtId="186" fontId="7" fillId="0" borderId="13" xfId="0" applyNumberFormat="1" applyFont="1" applyBorder="1" applyAlignment="1">
      <alignment horizontal="center" vertical="center"/>
    </xf>
    <xf numFmtId="202" fontId="7" fillId="0" borderId="13" xfId="0" applyNumberFormat="1" applyFont="1" applyBorder="1">
      <alignment vertical="center"/>
    </xf>
    <xf numFmtId="49" fontId="7" fillId="0" borderId="13" xfId="0" applyNumberFormat="1" applyFont="1" applyBorder="1" applyAlignment="1">
      <alignment horizontal="center" vertical="center"/>
    </xf>
    <xf numFmtId="49" fontId="7" fillId="0" borderId="13" xfId="0" applyNumberFormat="1" applyFont="1" applyBorder="1" applyAlignment="1">
      <alignment horizontal="center" vertical="center" wrapText="1"/>
    </xf>
    <xf numFmtId="0" fontId="7" fillId="0" borderId="2" xfId="2" applyFont="1" applyBorder="1" applyAlignment="1">
      <alignment horizontal="center" vertical="center" shrinkToFit="1"/>
    </xf>
    <xf numFmtId="0" fontId="73" fillId="2" borderId="1" xfId="0" applyFont="1" applyFill="1" applyBorder="1">
      <alignment vertical="center"/>
    </xf>
    <xf numFmtId="49" fontId="7" fillId="2" borderId="1" xfId="0" applyNumberFormat="1" applyFont="1" applyFill="1" applyBorder="1" applyAlignment="1">
      <alignment vertical="center" shrinkToFit="1"/>
    </xf>
    <xf numFmtId="0" fontId="7" fillId="2" borderId="1" xfId="0" applyFont="1" applyFill="1" applyBorder="1" applyAlignment="1">
      <alignment horizontal="center" vertical="center"/>
    </xf>
    <xf numFmtId="186" fontId="7" fillId="2" borderId="1" xfId="0" applyNumberFormat="1" applyFont="1" applyFill="1" applyBorder="1">
      <alignment vertical="center"/>
    </xf>
    <xf numFmtId="191" fontId="7" fillId="2" borderId="1" xfId="0" applyNumberFormat="1" applyFont="1" applyFill="1" applyBorder="1">
      <alignment vertical="center"/>
    </xf>
    <xf numFmtId="186" fontId="7" fillId="2" borderId="1" xfId="0" applyNumberFormat="1" applyFont="1" applyFill="1" applyBorder="1" applyAlignment="1">
      <alignment horizontal="center" vertical="center"/>
    </xf>
    <xf numFmtId="202" fontId="7" fillId="2" borderId="1" xfId="0" applyNumberFormat="1" applyFont="1" applyFill="1" applyBorder="1">
      <alignment vertical="center"/>
    </xf>
    <xf numFmtId="202" fontId="7" fillId="2" borderId="1" xfId="0" applyNumberFormat="1" applyFont="1" applyFill="1" applyBorder="1" applyAlignment="1">
      <alignment horizontal="center" vertical="center" shrinkToFit="1"/>
    </xf>
    <xf numFmtId="197" fontId="7" fillId="2" borderId="2" xfId="15" applyNumberFormat="1" applyFont="1" applyFill="1" applyBorder="1" applyAlignment="1" applyProtection="1">
      <alignment horizontal="center" vertical="center" shrinkToFit="1"/>
      <protection locked="0"/>
    </xf>
    <xf numFmtId="197" fontId="7" fillId="2" borderId="1" xfId="15" applyNumberFormat="1" applyFont="1" applyFill="1" applyBorder="1" applyAlignment="1" applyProtection="1">
      <alignment horizontal="center" vertical="center" shrinkToFit="1"/>
      <protection locked="0"/>
    </xf>
    <xf numFmtId="0" fontId="73" fillId="0" borderId="1" xfId="0" applyFont="1" applyBorder="1">
      <alignment vertical="center"/>
    </xf>
    <xf numFmtId="49" fontId="7" fillId="0" borderId="1" xfId="0" applyNumberFormat="1" applyFont="1" applyBorder="1" applyAlignment="1">
      <alignment vertical="center" shrinkToFit="1"/>
    </xf>
    <xf numFmtId="0" fontId="7" fillId="0" borderId="1" xfId="0" applyFont="1" applyBorder="1" applyAlignment="1">
      <alignment horizontal="center" vertical="center"/>
    </xf>
    <xf numFmtId="186" fontId="7" fillId="0" borderId="1" xfId="0" applyNumberFormat="1" applyFont="1" applyBorder="1">
      <alignment vertical="center"/>
    </xf>
    <xf numFmtId="191" fontId="7" fillId="0" borderId="1" xfId="0" applyNumberFormat="1" applyFont="1" applyBorder="1">
      <alignment vertical="center"/>
    </xf>
    <xf numFmtId="186" fontId="7" fillId="0" borderId="1" xfId="0" applyNumberFormat="1" applyFont="1" applyBorder="1" applyAlignment="1">
      <alignment horizontal="center" vertical="center"/>
    </xf>
    <xf numFmtId="202" fontId="7" fillId="0" borderId="1" xfId="0" applyNumberFormat="1" applyFont="1" applyBorder="1">
      <alignment vertical="center"/>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197" fontId="7" fillId="0" borderId="1" xfId="15" applyNumberFormat="1" applyFont="1" applyBorder="1" applyAlignment="1" applyProtection="1">
      <alignment horizontal="center" vertical="center" shrinkToFit="1"/>
      <protection locked="0"/>
    </xf>
    <xf numFmtId="197" fontId="7" fillId="0" borderId="2" xfId="15" applyNumberFormat="1" applyFont="1" applyBorder="1" applyAlignment="1" applyProtection="1">
      <alignment horizontal="center" vertical="center" shrinkToFit="1"/>
      <protection locked="0"/>
    </xf>
    <xf numFmtId="49" fontId="73" fillId="0" borderId="1" xfId="0" applyNumberFormat="1" applyFont="1" applyBorder="1" applyAlignment="1">
      <alignment horizontal="right" vertical="center"/>
    </xf>
    <xf numFmtId="0" fontId="74" fillId="0" borderId="1" xfId="0" applyFont="1" applyBorder="1">
      <alignment vertical="center"/>
    </xf>
    <xf numFmtId="49" fontId="7" fillId="0" borderId="1" xfId="0" applyNumberFormat="1" applyFont="1" applyBorder="1">
      <alignment vertical="center"/>
    </xf>
    <xf numFmtId="203" fontId="7" fillId="0" borderId="1" xfId="0" applyNumberFormat="1" applyFont="1" applyBorder="1">
      <alignment vertical="center"/>
    </xf>
    <xf numFmtId="0" fontId="9" fillId="0" borderId="0" xfId="0" applyFont="1" applyAlignment="1">
      <alignment horizontal="center"/>
    </xf>
    <xf numFmtId="203" fontId="9" fillId="0" borderId="0" xfId="0" applyNumberFormat="1"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203" fontId="9" fillId="0" borderId="0" xfId="0" applyNumberFormat="1" applyFont="1" applyAlignment="1"/>
    <xf numFmtId="0" fontId="0" fillId="0" borderId="79" xfId="0" applyBorder="1">
      <alignment vertical="center"/>
    </xf>
    <xf numFmtId="0" fontId="1" fillId="0" borderId="0" xfId="13" applyFont="1">
      <alignment vertical="center"/>
    </xf>
    <xf numFmtId="0" fontId="0" fillId="0" borderId="0" xfId="0" applyAlignment="1">
      <alignment horizontal="left" vertical="top" wrapText="1"/>
    </xf>
    <xf numFmtId="0" fontId="0" fillId="0" borderId="0" xfId="0" applyAlignment="1">
      <alignment horizontal="left" vertical="center" wrapText="1"/>
    </xf>
    <xf numFmtId="0" fontId="0" fillId="2" borderId="1"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0" borderId="0" xfId="0" applyAlignment="1">
      <alignment vertical="top" wrapText="1"/>
    </xf>
    <xf numFmtId="0" fontId="0" fillId="0" borderId="0" xfId="0" applyAlignment="1">
      <alignment vertical="center"/>
    </xf>
    <xf numFmtId="0" fontId="0" fillId="5" borderId="1" xfId="0" applyFill="1" applyBorder="1" applyAlignment="1">
      <alignment horizontal="center" vertical="center"/>
    </xf>
    <xf numFmtId="0" fontId="48" fillId="2" borderId="15" xfId="2" applyFont="1" applyFill="1" applyBorder="1" applyAlignment="1">
      <alignment horizontal="center" vertical="center" textRotation="255"/>
    </xf>
    <xf numFmtId="0" fontId="48" fillId="2" borderId="13" xfId="2" applyFont="1" applyFill="1" applyBorder="1" applyAlignment="1">
      <alignment horizontal="center" vertical="center" textRotation="255"/>
    </xf>
    <xf numFmtId="0" fontId="48" fillId="2" borderId="2" xfId="2" applyFont="1" applyFill="1" applyBorder="1" applyAlignment="1">
      <alignment horizontal="center" vertical="center" shrinkToFit="1"/>
    </xf>
    <xf numFmtId="0" fontId="48" fillId="2" borderId="3" xfId="2" applyFont="1" applyFill="1" applyBorder="1" applyAlignment="1">
      <alignment horizontal="center" vertical="center" shrinkToFit="1"/>
    </xf>
    <xf numFmtId="181" fontId="48" fillId="0" borderId="2" xfId="2" applyNumberFormat="1" applyFont="1" applyBorder="1" applyAlignment="1" applyProtection="1">
      <alignment horizontal="center" vertical="center"/>
      <protection locked="0"/>
    </xf>
    <xf numFmtId="181" fontId="48" fillId="0" borderId="8" xfId="2" applyNumberFormat="1" applyFont="1" applyBorder="1" applyAlignment="1" applyProtection="1">
      <alignment horizontal="center" vertical="center"/>
      <protection locked="0"/>
    </xf>
    <xf numFmtId="0" fontId="48" fillId="0" borderId="2" xfId="2" applyFont="1" applyBorder="1" applyAlignment="1" applyProtection="1">
      <alignment horizontal="center" vertical="center"/>
      <protection locked="0"/>
    </xf>
    <xf numFmtId="0" fontId="48" fillId="0" borderId="8" xfId="2" applyFont="1" applyBorder="1" applyAlignment="1" applyProtection="1">
      <alignment horizontal="center" vertical="center"/>
      <protection locked="0"/>
    </xf>
    <xf numFmtId="0" fontId="48" fillId="0" borderId="3" xfId="2" applyFont="1" applyBorder="1" applyAlignment="1" applyProtection="1">
      <alignment horizontal="center" vertical="center"/>
      <protection locked="0"/>
    </xf>
    <xf numFmtId="0" fontId="48" fillId="2" borderId="8" xfId="2" applyFont="1" applyFill="1" applyBorder="1" applyAlignment="1">
      <alignment horizontal="center" vertical="center" shrinkToFit="1"/>
    </xf>
    <xf numFmtId="0" fontId="48" fillId="0" borderId="2" xfId="2" applyFont="1" applyBorder="1" applyAlignment="1">
      <alignment horizontal="center" vertical="center" shrinkToFit="1"/>
    </xf>
    <xf numFmtId="0" fontId="48" fillId="0" borderId="8" xfId="2" applyFont="1" applyBorder="1" applyAlignment="1">
      <alignment horizontal="center" vertical="center" shrinkToFit="1"/>
    </xf>
    <xf numFmtId="182" fontId="48" fillId="0" borderId="1" xfId="2" applyNumberFormat="1" applyFont="1" applyBorder="1" applyAlignment="1" applyProtection="1">
      <alignment horizontal="center" vertical="center"/>
      <protection locked="0"/>
    </xf>
    <xf numFmtId="0" fontId="48" fillId="2" borderId="14" xfId="2" applyFont="1" applyFill="1" applyBorder="1" applyAlignment="1">
      <alignment horizontal="center" vertical="center" textRotation="255"/>
    </xf>
    <xf numFmtId="0" fontId="48" fillId="2" borderId="2" xfId="2" applyFont="1" applyFill="1" applyBorder="1" applyAlignment="1">
      <alignment horizontal="center" vertical="center"/>
    </xf>
    <xf numFmtId="0" fontId="48" fillId="2" borderId="8" xfId="2" applyFont="1" applyFill="1" applyBorder="1" applyAlignment="1">
      <alignment horizontal="center" vertical="center"/>
    </xf>
    <xf numFmtId="0" fontId="48" fillId="2" borderId="12" xfId="2" applyFont="1" applyFill="1" applyBorder="1" applyAlignment="1">
      <alignment horizontal="center" vertical="center" textRotation="255" shrinkToFit="1"/>
    </xf>
    <xf numFmtId="0" fontId="48" fillId="2" borderId="4" xfId="2" applyFont="1" applyFill="1" applyBorder="1" applyAlignment="1">
      <alignment horizontal="center" vertical="center" textRotation="255" shrinkToFit="1"/>
    </xf>
    <xf numFmtId="0" fontId="48" fillId="2" borderId="9" xfId="2" applyFont="1" applyFill="1" applyBorder="1" applyAlignment="1">
      <alignment horizontal="center" vertical="center" textRotation="255" shrinkToFit="1"/>
    </xf>
    <xf numFmtId="0" fontId="48" fillId="2" borderId="11" xfId="2" applyFont="1" applyFill="1" applyBorder="1" applyAlignment="1">
      <alignment horizontal="center" vertical="center" textRotation="255" shrinkToFit="1"/>
    </xf>
    <xf numFmtId="0" fontId="7" fillId="0" borderId="1" xfId="2" applyFont="1" applyBorder="1" applyAlignment="1" applyProtection="1">
      <alignment horizontal="center" vertical="center" shrinkToFit="1"/>
      <protection locked="0"/>
    </xf>
    <xf numFmtId="0" fontId="48" fillId="0" borderId="2" xfId="2" applyFont="1" applyBorder="1" applyAlignment="1">
      <alignment horizontal="center" vertical="center"/>
    </xf>
    <xf numFmtId="0" fontId="48" fillId="0" borderId="3" xfId="2" applyFont="1" applyBorder="1" applyAlignment="1">
      <alignment horizontal="center" vertical="center"/>
    </xf>
    <xf numFmtId="0" fontId="48" fillId="0" borderId="8" xfId="2" applyFont="1" applyBorder="1" applyAlignment="1">
      <alignment horizontal="center" vertical="center"/>
    </xf>
    <xf numFmtId="0" fontId="48" fillId="0" borderId="1" xfId="2" applyFont="1" applyBorder="1" applyAlignment="1" applyProtection="1">
      <alignment horizontal="center" vertical="center" shrinkToFit="1"/>
      <protection locked="0"/>
    </xf>
    <xf numFmtId="0" fontId="7" fillId="0" borderId="2" xfId="2" applyFont="1" applyBorder="1" applyAlignment="1" applyProtection="1">
      <alignment horizontal="center" vertical="center" shrinkToFit="1"/>
      <protection locked="0"/>
    </xf>
    <xf numFmtId="0" fontId="7" fillId="0" borderId="8" xfId="2" applyFont="1" applyBorder="1" applyAlignment="1" applyProtection="1">
      <alignment horizontal="center" vertical="center" shrinkToFit="1"/>
      <protection locked="0"/>
    </xf>
    <xf numFmtId="183" fontId="48" fillId="0" borderId="1" xfId="2" applyNumberFormat="1" applyFont="1" applyBorder="1" applyAlignment="1" applyProtection="1">
      <alignment horizontal="center" vertical="center"/>
      <protection locked="0"/>
    </xf>
    <xf numFmtId="0" fontId="48" fillId="0" borderId="3" xfId="2" applyFont="1" applyBorder="1" applyAlignment="1">
      <alignment horizontal="center" vertical="center" shrinkToFit="1"/>
    </xf>
    <xf numFmtId="0" fontId="48" fillId="2" borderId="6" xfId="2" applyFont="1" applyFill="1" applyBorder="1" applyAlignment="1">
      <alignment horizontal="center" vertical="center"/>
    </xf>
    <xf numFmtId="0" fontId="48" fillId="2" borderId="5" xfId="2" applyFont="1" applyFill="1" applyBorder="1" applyAlignment="1">
      <alignment horizontal="center" vertical="center"/>
    </xf>
    <xf numFmtId="0" fontId="48" fillId="2" borderId="9" xfId="2" applyFont="1" applyFill="1" applyBorder="1" applyAlignment="1">
      <alignment horizontal="center" vertical="center"/>
    </xf>
    <xf numFmtId="0" fontId="48" fillId="2" borderId="11" xfId="2" applyFont="1" applyFill="1" applyBorder="1" applyAlignment="1">
      <alignment horizontal="center" vertical="center"/>
    </xf>
    <xf numFmtId="0" fontId="48" fillId="2" borderId="7" xfId="2" applyFont="1" applyFill="1" applyBorder="1" applyAlignment="1">
      <alignment horizontal="center" vertical="center"/>
    </xf>
    <xf numFmtId="184" fontId="48" fillId="0" borderId="2" xfId="2" applyNumberFormat="1" applyFont="1" applyBorder="1" applyAlignment="1" applyProtection="1">
      <alignment horizontal="center" vertical="center"/>
      <protection locked="0"/>
    </xf>
    <xf numFmtId="184" fontId="48" fillId="0" borderId="3" xfId="2" applyNumberFormat="1" applyFont="1" applyBorder="1" applyAlignment="1" applyProtection="1">
      <alignment horizontal="center" vertical="center"/>
      <protection locked="0"/>
    </xf>
    <xf numFmtId="0" fontId="48" fillId="2" borderId="3" xfId="2" applyFont="1" applyFill="1" applyBorder="1" applyAlignment="1">
      <alignment horizontal="center" vertical="center"/>
    </xf>
    <xf numFmtId="0" fontId="48" fillId="2" borderId="6" xfId="2" applyFont="1" applyFill="1" applyBorder="1" applyAlignment="1">
      <alignment horizontal="center" vertical="center" textRotation="255"/>
    </xf>
    <xf numFmtId="0" fontId="48" fillId="2" borderId="5" xfId="2" applyFont="1" applyFill="1" applyBorder="1" applyAlignment="1">
      <alignment horizontal="center" vertical="center" textRotation="255"/>
    </xf>
    <xf numFmtId="0" fontId="48" fillId="2" borderId="9" xfId="2" applyFont="1" applyFill="1" applyBorder="1" applyAlignment="1">
      <alignment horizontal="center" vertical="center" textRotation="255"/>
    </xf>
    <xf numFmtId="0" fontId="48" fillId="2" borderId="11" xfId="2" applyFont="1" applyFill="1" applyBorder="1" applyAlignment="1">
      <alignment horizontal="center" vertical="center" textRotation="255"/>
    </xf>
    <xf numFmtId="0" fontId="48" fillId="0" borderId="13" xfId="2" applyFont="1" applyBorder="1" applyAlignment="1" applyProtection="1">
      <alignment horizontal="center" vertical="center"/>
      <protection locked="0"/>
    </xf>
    <xf numFmtId="0" fontId="48" fillId="2" borderId="4" xfId="2" applyFont="1" applyFill="1" applyBorder="1" applyAlignment="1">
      <alignment horizontal="center" vertical="center" textRotation="255"/>
    </xf>
    <xf numFmtId="0" fontId="48" fillId="0" borderId="14" xfId="2" applyFont="1" applyBorder="1" applyAlignment="1" applyProtection="1">
      <alignment horizontal="center" vertical="center"/>
      <protection locked="0"/>
    </xf>
    <xf numFmtId="0" fontId="48" fillId="2" borderId="2" xfId="2" applyFont="1" applyFill="1" applyBorder="1" applyAlignment="1">
      <alignment horizontal="center" vertical="center" justifyLastLine="1" shrinkToFit="1"/>
    </xf>
    <xf numFmtId="0" fontId="48" fillId="2" borderId="3" xfId="2" applyFont="1" applyFill="1" applyBorder="1" applyAlignment="1">
      <alignment horizontal="center" vertical="center" justifyLastLine="1" shrinkToFit="1"/>
    </xf>
    <xf numFmtId="0" fontId="48" fillId="2" borderId="8" xfId="2" applyFont="1" applyFill="1" applyBorder="1" applyAlignment="1">
      <alignment horizontal="center" vertical="center" justifyLastLine="1" shrinkToFit="1"/>
    </xf>
    <xf numFmtId="196" fontId="48" fillId="0" borderId="2" xfId="2" applyNumberFormat="1" applyFont="1" applyBorder="1" applyAlignment="1">
      <alignment horizontal="center" vertical="center" shrinkToFit="1"/>
    </xf>
    <xf numFmtId="196" fontId="48" fillId="0" borderId="3" xfId="2" applyNumberFormat="1" applyFont="1" applyBorder="1" applyAlignment="1">
      <alignment horizontal="center" vertical="center" shrinkToFit="1"/>
    </xf>
    <xf numFmtId="196" fontId="48" fillId="0" borderId="8" xfId="2" applyNumberFormat="1" applyFont="1" applyBorder="1" applyAlignment="1">
      <alignment horizontal="center" vertical="center" shrinkToFit="1"/>
    </xf>
    <xf numFmtId="0" fontId="48" fillId="2" borderId="2" xfId="2" applyFont="1" applyFill="1" applyBorder="1" applyAlignment="1" applyProtection="1">
      <alignment horizontal="center" vertical="center"/>
      <protection locked="0"/>
    </xf>
    <xf numFmtId="0" fontId="48" fillId="2" borderId="3" xfId="2" applyFont="1" applyFill="1" applyBorder="1" applyAlignment="1" applyProtection="1">
      <alignment horizontal="center" vertical="center"/>
      <protection locked="0"/>
    </xf>
    <xf numFmtId="0" fontId="48" fillId="0" borderId="1" xfId="2" applyFont="1" applyBorder="1" applyAlignment="1" applyProtection="1">
      <alignment horizontal="center" vertical="center"/>
      <protection locked="0"/>
    </xf>
    <xf numFmtId="185" fontId="48" fillId="0" borderId="1" xfId="2" applyNumberFormat="1" applyFont="1" applyBorder="1" applyAlignment="1" applyProtection="1">
      <alignment horizontal="center" vertical="center"/>
      <protection locked="0"/>
    </xf>
    <xf numFmtId="0" fontId="48" fillId="0" borderId="2" xfId="2" applyFont="1" applyBorder="1" applyAlignment="1" applyProtection="1">
      <alignment horizontal="center" vertical="center" shrinkToFit="1"/>
      <protection locked="0"/>
    </xf>
    <xf numFmtId="0" fontId="48" fillId="0" borderId="8" xfId="2" applyFont="1" applyBorder="1" applyAlignment="1" applyProtection="1">
      <alignment horizontal="center" vertical="center" shrinkToFit="1"/>
      <protection locked="0"/>
    </xf>
    <xf numFmtId="4" fontId="48" fillId="0" borderId="1" xfId="2" applyNumberFormat="1" applyFont="1" applyBorder="1" applyAlignment="1">
      <alignment horizontal="center" vertical="center" shrinkToFit="1"/>
    </xf>
    <xf numFmtId="0" fontId="48" fillId="2" borderId="12" xfId="2" applyFont="1" applyFill="1" applyBorder="1" applyAlignment="1">
      <alignment horizontal="center" vertical="center" shrinkToFit="1"/>
    </xf>
    <xf numFmtId="0" fontId="48" fillId="2" borderId="9" xfId="2" applyFont="1" applyFill="1" applyBorder="1" applyAlignment="1">
      <alignment horizontal="center" vertical="center" shrinkToFit="1"/>
    </xf>
    <xf numFmtId="0" fontId="48" fillId="2" borderId="10" xfId="2" applyFont="1" applyFill="1" applyBorder="1" applyAlignment="1">
      <alignment horizontal="center" vertical="center"/>
    </xf>
    <xf numFmtId="14" fontId="48" fillId="0" borderId="9" xfId="2" applyNumberFormat="1" applyFont="1" applyBorder="1" applyAlignment="1" applyProtection="1">
      <alignment horizontal="center" vertical="center"/>
      <protection locked="0"/>
    </xf>
    <xf numFmtId="0" fontId="48" fillId="0" borderId="11" xfId="2" applyFont="1" applyBorder="1" applyAlignment="1" applyProtection="1">
      <alignment horizontal="center" vertical="center"/>
      <protection locked="0"/>
    </xf>
    <xf numFmtId="0" fontId="48" fillId="2" borderId="12" xfId="2" applyFont="1" applyFill="1" applyBorder="1" applyAlignment="1">
      <alignment horizontal="center" vertical="center" textRotation="255"/>
    </xf>
    <xf numFmtId="0" fontId="48" fillId="2" borderId="1" xfId="2" applyFont="1" applyFill="1" applyBorder="1" applyAlignment="1" applyProtection="1">
      <alignment horizontal="center" vertical="center"/>
      <protection locked="0"/>
    </xf>
    <xf numFmtId="0" fontId="48" fillId="0" borderId="1" xfId="2" applyFont="1" applyBorder="1" applyAlignment="1">
      <alignment horizontal="center" vertical="center" shrinkToFit="1"/>
    </xf>
    <xf numFmtId="0" fontId="48" fillId="2" borderId="6" xfId="2" applyFont="1" applyFill="1" applyBorder="1" applyAlignment="1">
      <alignment horizontal="center" vertical="center" shrinkToFit="1"/>
    </xf>
    <xf numFmtId="0" fontId="48" fillId="2" borderId="7" xfId="2" applyFont="1" applyFill="1" applyBorder="1" applyAlignment="1">
      <alignment horizontal="center" vertical="center" shrinkToFit="1"/>
    </xf>
    <xf numFmtId="0" fontId="48" fillId="2" borderId="5" xfId="2" applyFont="1" applyFill="1" applyBorder="1" applyAlignment="1">
      <alignment horizontal="center" vertical="center" shrinkToFit="1"/>
    </xf>
    <xf numFmtId="0" fontId="48" fillId="2" borderId="10" xfId="2" applyFont="1" applyFill="1" applyBorder="1" applyAlignment="1">
      <alignment horizontal="center" vertical="center" shrinkToFit="1"/>
    </xf>
    <xf numFmtId="0" fontId="48" fillId="2" borderId="11" xfId="2" applyFont="1" applyFill="1" applyBorder="1" applyAlignment="1">
      <alignment horizontal="center" vertical="center" shrinkToFit="1"/>
    </xf>
    <xf numFmtId="0" fontId="48" fillId="0" borderId="6" xfId="2" applyFont="1" applyBorder="1" applyAlignment="1">
      <alignment horizontal="center" vertical="center" wrapText="1" shrinkToFit="1"/>
    </xf>
    <xf numFmtId="0" fontId="48" fillId="0" borderId="7" xfId="2" applyFont="1" applyBorder="1" applyAlignment="1">
      <alignment horizontal="center" vertical="center" shrinkToFit="1"/>
    </xf>
    <xf numFmtId="0" fontId="48" fillId="0" borderId="5" xfId="2" applyFont="1" applyBorder="1" applyAlignment="1">
      <alignment horizontal="center" vertical="center" shrinkToFit="1"/>
    </xf>
    <xf numFmtId="0" fontId="48" fillId="0" borderId="9" xfId="2" applyFont="1" applyBorder="1" applyAlignment="1">
      <alignment horizontal="center" vertical="center" shrinkToFit="1"/>
    </xf>
    <xf numFmtId="0" fontId="48" fillId="0" borderId="10" xfId="2" applyFont="1" applyBorder="1" applyAlignment="1">
      <alignment horizontal="center" vertical="center" shrinkToFit="1"/>
    </xf>
    <xf numFmtId="0" fontId="48" fillId="0" borderId="11" xfId="2" applyFont="1" applyBorder="1" applyAlignment="1">
      <alignment horizontal="center" vertical="center" shrinkToFit="1"/>
    </xf>
    <xf numFmtId="4" fontId="48" fillId="2" borderId="6" xfId="2" applyNumberFormat="1" applyFont="1" applyFill="1" applyBorder="1" applyAlignment="1">
      <alignment horizontal="center" vertical="center" shrinkToFit="1"/>
    </xf>
    <xf numFmtId="4" fontId="48" fillId="2" borderId="5" xfId="2" applyNumberFormat="1" applyFont="1" applyFill="1" applyBorder="1" applyAlignment="1">
      <alignment horizontal="center" vertical="center" shrinkToFit="1"/>
    </xf>
    <xf numFmtId="4" fontId="48" fillId="2" borderId="9" xfId="2" applyNumberFormat="1" applyFont="1" applyFill="1" applyBorder="1" applyAlignment="1">
      <alignment horizontal="center" vertical="center" shrinkToFit="1"/>
    </xf>
    <xf numFmtId="4" fontId="48" fillId="2" borderId="11" xfId="2" applyNumberFormat="1" applyFont="1" applyFill="1" applyBorder="1" applyAlignment="1">
      <alignment horizontal="center" vertical="center" shrinkToFit="1"/>
    </xf>
    <xf numFmtId="176" fontId="48" fillId="0" borderId="6" xfId="2" applyNumberFormat="1" applyFont="1" applyBorder="1" applyAlignment="1">
      <alignment horizontal="center" vertical="center" shrinkToFit="1"/>
    </xf>
    <xf numFmtId="176" fontId="48" fillId="0" borderId="7" xfId="2" applyNumberFormat="1" applyFont="1" applyBorder="1" applyAlignment="1">
      <alignment horizontal="center" vertical="center" shrinkToFit="1"/>
    </xf>
    <xf numFmtId="176" fontId="48" fillId="0" borderId="5" xfId="2" applyNumberFormat="1" applyFont="1" applyBorder="1" applyAlignment="1">
      <alignment horizontal="center" vertical="center" shrinkToFit="1"/>
    </xf>
    <xf numFmtId="176" fontId="48" fillId="0" borderId="9" xfId="2" applyNumberFormat="1" applyFont="1" applyBorder="1" applyAlignment="1">
      <alignment horizontal="center" vertical="center" shrinkToFit="1"/>
    </xf>
    <xf numFmtId="176" fontId="48" fillId="0" borderId="10" xfId="2" applyNumberFormat="1" applyFont="1" applyBorder="1" applyAlignment="1">
      <alignment horizontal="center" vertical="center" shrinkToFit="1"/>
    </xf>
    <xf numFmtId="176" fontId="48" fillId="0" borderId="11" xfId="2" applyNumberFormat="1" applyFont="1" applyBorder="1" applyAlignment="1">
      <alignment horizontal="center" vertical="center" shrinkToFit="1"/>
    </xf>
    <xf numFmtId="0" fontId="48" fillId="2" borderId="14" xfId="2" applyFont="1" applyFill="1" applyBorder="1" applyAlignment="1">
      <alignment horizontal="center" vertical="center" shrinkToFit="1"/>
    </xf>
    <xf numFmtId="0" fontId="48" fillId="0" borderId="14" xfId="2" applyFont="1" applyBorder="1" applyAlignment="1">
      <alignment horizontal="left" vertical="center" shrinkToFit="1"/>
    </xf>
    <xf numFmtId="0" fontId="48" fillId="2" borderId="1" xfId="2" applyFont="1" applyFill="1" applyBorder="1" applyAlignment="1">
      <alignment horizontal="center" vertical="center" shrinkToFit="1"/>
    </xf>
    <xf numFmtId="0" fontId="48" fillId="0" borderId="6" xfId="2" applyFont="1" applyBorder="1" applyAlignment="1">
      <alignment horizontal="center" vertical="center" shrinkToFit="1"/>
    </xf>
    <xf numFmtId="176" fontId="48" fillId="0" borderId="2" xfId="2" applyNumberFormat="1" applyFont="1" applyBorder="1" applyAlignment="1">
      <alignment horizontal="center" vertical="center" shrinkToFit="1"/>
    </xf>
    <xf numFmtId="176" fontId="48" fillId="0" borderId="3" xfId="2" applyNumberFormat="1" applyFont="1" applyBorder="1" applyAlignment="1">
      <alignment horizontal="center" vertical="center" shrinkToFit="1"/>
    </xf>
    <xf numFmtId="176" fontId="48" fillId="0" borderId="8" xfId="2" applyNumberFormat="1" applyFont="1" applyBorder="1" applyAlignment="1">
      <alignment horizontal="center" vertical="center" shrinkToFit="1"/>
    </xf>
    <xf numFmtId="0" fontId="48" fillId="2" borderId="13" xfId="2" applyFont="1" applyFill="1" applyBorder="1" applyAlignment="1">
      <alignment horizontal="center" vertical="center" shrinkToFit="1"/>
    </xf>
    <xf numFmtId="0" fontId="48" fillId="0" borderId="13" xfId="2" applyFont="1" applyBorder="1" applyAlignment="1">
      <alignment horizontal="left" vertical="center" shrinkToFit="1"/>
    </xf>
    <xf numFmtId="0" fontId="47" fillId="0" borderId="1" xfId="2" applyFont="1" applyBorder="1" applyAlignment="1">
      <alignment horizontal="center" vertical="center"/>
    </xf>
    <xf numFmtId="0" fontId="48" fillId="2" borderId="14" xfId="2" applyFont="1" applyFill="1" applyBorder="1" applyAlignment="1">
      <alignment horizontal="center" vertical="center" textRotation="255" shrinkToFit="1"/>
    </xf>
    <xf numFmtId="0" fontId="48" fillId="2" borderId="15" xfId="2" applyFont="1" applyFill="1" applyBorder="1" applyAlignment="1">
      <alignment horizontal="center" vertical="center" textRotation="255" shrinkToFit="1"/>
    </xf>
    <xf numFmtId="0" fontId="48" fillId="2" borderId="13" xfId="2" applyFont="1" applyFill="1" applyBorder="1" applyAlignment="1">
      <alignment horizontal="center" vertical="center" textRotation="255" shrinkToFit="1"/>
    </xf>
    <xf numFmtId="0" fontId="48" fillId="2" borderId="6" xfId="2" applyFont="1" applyFill="1" applyBorder="1" applyAlignment="1">
      <alignment horizontal="center" vertical="center" textRotation="255" wrapText="1" shrinkToFit="1"/>
    </xf>
    <xf numFmtId="0" fontId="48" fillId="2" borderId="5" xfId="2" applyFont="1" applyFill="1" applyBorder="1" applyAlignment="1">
      <alignment horizontal="center" vertical="center" textRotation="255" shrinkToFit="1"/>
    </xf>
    <xf numFmtId="0" fontId="7" fillId="2" borderId="1" xfId="2" applyFont="1" applyFill="1" applyBorder="1" applyAlignment="1">
      <alignment horizontal="center" vertical="center" wrapText="1" shrinkToFit="1"/>
    </xf>
    <xf numFmtId="0" fontId="8" fillId="0" borderId="10" xfId="2" applyFont="1" applyBorder="1" applyAlignment="1">
      <alignment horizontal="left" vertical="center"/>
    </xf>
    <xf numFmtId="0" fontId="7" fillId="2" borderId="14" xfId="2" applyFont="1" applyFill="1" applyBorder="1" applyAlignment="1">
      <alignment horizontal="center" vertical="center"/>
    </xf>
    <xf numFmtId="199" fontId="9" fillId="0" borderId="6" xfId="2" applyNumberFormat="1" applyFont="1" applyBorder="1" applyAlignment="1">
      <alignment horizontal="left" vertical="center"/>
    </xf>
    <xf numFmtId="199" fontId="9" fillId="0" borderId="7" xfId="2" applyNumberFormat="1" applyFont="1" applyBorder="1" applyAlignment="1">
      <alignment horizontal="left" vertical="center"/>
    </xf>
    <xf numFmtId="199" fontId="9" fillId="0" borderId="5" xfId="2" applyNumberFormat="1" applyFont="1" applyBorder="1" applyAlignment="1">
      <alignment horizontal="left" vertical="center"/>
    </xf>
    <xf numFmtId="0" fontId="7" fillId="2" borderId="1" xfId="2" applyFont="1" applyFill="1" applyBorder="1" applyAlignment="1">
      <alignment horizontal="center" vertical="center"/>
    </xf>
    <xf numFmtId="199" fontId="9" fillId="0" borderId="2" xfId="2" applyNumberFormat="1" applyFont="1" applyBorder="1" applyAlignment="1">
      <alignment horizontal="left" vertical="center" shrinkToFit="1"/>
    </xf>
    <xf numFmtId="199" fontId="9" fillId="0" borderId="3" xfId="2" applyNumberFormat="1" applyFont="1" applyBorder="1" applyAlignment="1">
      <alignment horizontal="left" vertical="center" shrinkToFit="1"/>
    </xf>
    <xf numFmtId="199" fontId="9" fillId="0" borderId="8" xfId="2" applyNumberFormat="1" applyFont="1" applyBorder="1" applyAlignment="1">
      <alignment horizontal="left" vertical="center" shrinkToFit="1"/>
    </xf>
    <xf numFmtId="0" fontId="7" fillId="2" borderId="13" xfId="2" applyFont="1" applyFill="1" applyBorder="1" applyAlignment="1">
      <alignment horizontal="center" vertical="center"/>
    </xf>
    <xf numFmtId="199" fontId="9" fillId="0" borderId="9" xfId="2" applyNumberFormat="1" applyFont="1" applyBorder="1" applyAlignment="1">
      <alignment horizontal="left" vertical="center"/>
    </xf>
    <xf numFmtId="199" fontId="9" fillId="0" borderId="10" xfId="2" applyNumberFormat="1" applyFont="1" applyBorder="1" applyAlignment="1">
      <alignment horizontal="left" vertical="center"/>
    </xf>
    <xf numFmtId="199" fontId="9" fillId="0" borderId="11" xfId="2" applyNumberFormat="1" applyFont="1" applyBorder="1" applyAlignment="1">
      <alignment horizontal="left" vertical="center"/>
    </xf>
    <xf numFmtId="0" fontId="7" fillId="2" borderId="1" xfId="2" applyFont="1" applyFill="1" applyBorder="1" applyAlignment="1">
      <alignment horizontal="center" vertical="center" wrapText="1"/>
    </xf>
    <xf numFmtId="0" fontId="7" fillId="2" borderId="1" xfId="2" applyFont="1" applyFill="1" applyBorder="1" applyAlignment="1">
      <alignment horizontal="center" vertical="center" shrinkToFit="1"/>
    </xf>
    <xf numFmtId="177" fontId="7" fillId="0" borderId="1" xfId="2" applyNumberFormat="1" applyFont="1" applyBorder="1" applyAlignment="1">
      <alignment horizontal="center" vertical="center" wrapText="1" shrinkToFit="1"/>
    </xf>
    <xf numFmtId="199" fontId="9" fillId="0" borderId="6" xfId="2" applyNumberFormat="1" applyFont="1" applyBorder="1" applyAlignment="1">
      <alignment horizontal="center" vertical="center" wrapText="1" shrinkToFit="1"/>
    </xf>
    <xf numFmtId="199" fontId="9" fillId="0" borderId="7" xfId="2" applyNumberFormat="1" applyFont="1" applyBorder="1" applyAlignment="1">
      <alignment horizontal="center" vertical="center" wrapText="1" shrinkToFit="1"/>
    </xf>
    <xf numFmtId="199" fontId="9" fillId="0" borderId="5" xfId="2" applyNumberFormat="1" applyFont="1" applyBorder="1" applyAlignment="1">
      <alignment horizontal="center" vertical="center" wrapText="1" shrinkToFit="1"/>
    </xf>
    <xf numFmtId="199" fontId="9" fillId="0" borderId="9" xfId="2" applyNumberFormat="1" applyFont="1" applyBorder="1" applyAlignment="1">
      <alignment horizontal="center" vertical="center" wrapText="1" shrinkToFit="1"/>
    </xf>
    <xf numFmtId="199" fontId="9" fillId="0" borderId="10" xfId="2" applyNumberFormat="1" applyFont="1" applyBorder="1" applyAlignment="1">
      <alignment horizontal="center" vertical="center" wrapText="1" shrinkToFit="1"/>
    </xf>
    <xf numFmtId="199" fontId="9" fillId="0" borderId="11" xfId="2" applyNumberFormat="1" applyFont="1" applyBorder="1" applyAlignment="1">
      <alignment horizontal="center" vertical="center" wrapText="1" shrinkToFit="1"/>
    </xf>
    <xf numFmtId="0" fontId="7" fillId="2" borderId="13" xfId="7" applyFont="1" applyFill="1" applyBorder="1" applyAlignment="1">
      <alignment horizontal="center" vertical="center" wrapText="1"/>
    </xf>
    <xf numFmtId="0" fontId="7" fillId="2" borderId="15" xfId="7" applyFont="1" applyFill="1" applyBorder="1" applyAlignment="1">
      <alignment horizontal="center" vertical="center" wrapText="1"/>
    </xf>
    <xf numFmtId="0" fontId="7" fillId="2" borderId="14" xfId="2" applyFont="1" applyFill="1" applyBorder="1" applyAlignment="1">
      <alignment horizontal="center" vertical="center" wrapText="1"/>
    </xf>
    <xf numFmtId="0" fontId="7" fillId="2" borderId="6" xfId="2" applyFont="1" applyFill="1" applyBorder="1" applyAlignment="1" applyProtection="1">
      <alignment horizontal="center" vertical="center" wrapText="1"/>
      <protection locked="0"/>
    </xf>
    <xf numFmtId="0" fontId="7" fillId="2" borderId="5"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14" xfId="2" applyFont="1" applyFill="1" applyBorder="1" applyAlignment="1" applyProtection="1">
      <alignment horizontal="center" vertical="center" wrapText="1"/>
      <protection locked="0"/>
    </xf>
    <xf numFmtId="0" fontId="7" fillId="2" borderId="13" xfId="2" applyFont="1" applyFill="1" applyBorder="1" applyAlignment="1" applyProtection="1">
      <alignment horizontal="center" vertical="center" wrapText="1"/>
      <protection locked="0"/>
    </xf>
    <xf numFmtId="0" fontId="16" fillId="2" borderId="14" xfId="2" applyFont="1" applyFill="1" applyBorder="1" applyAlignment="1" applyProtection="1">
      <alignment horizontal="center" vertical="center" wrapText="1"/>
      <protection locked="0"/>
    </xf>
    <xf numFmtId="0" fontId="16" fillId="2" borderId="13" xfId="2" applyFont="1" applyFill="1" applyBorder="1" applyAlignment="1" applyProtection="1">
      <alignment horizontal="center" vertical="center" wrapText="1"/>
      <protection locked="0"/>
    </xf>
    <xf numFmtId="0" fontId="26" fillId="2" borderId="14" xfId="2" applyFont="1" applyFill="1" applyBorder="1" applyAlignment="1" applyProtection="1">
      <alignment horizontal="center" vertical="center" wrapText="1"/>
      <protection locked="0"/>
    </xf>
    <xf numFmtId="0" fontId="26" fillId="2" borderId="13" xfId="2" applyFont="1" applyFill="1" applyBorder="1" applyAlignment="1" applyProtection="1">
      <alignment horizontal="center" vertical="center" wrapText="1"/>
      <protection locked="0"/>
    </xf>
    <xf numFmtId="0" fontId="36" fillId="2" borderId="14" xfId="2" applyFont="1" applyFill="1" applyBorder="1" applyAlignment="1" applyProtection="1">
      <alignment horizontal="center" vertical="center" wrapText="1" shrinkToFit="1"/>
      <protection locked="0"/>
    </xf>
    <xf numFmtId="0" fontId="36" fillId="2" borderId="13" xfId="2" applyFont="1" applyFill="1" applyBorder="1" applyAlignment="1" applyProtection="1">
      <alignment horizontal="center" vertical="center" wrapText="1" shrinkToFit="1"/>
      <protection locked="0"/>
    </xf>
    <xf numFmtId="0" fontId="26" fillId="2" borderId="14" xfId="2" applyFont="1" applyFill="1" applyBorder="1" applyAlignment="1" applyProtection="1">
      <alignment horizontal="center" vertical="center" wrapText="1" shrinkToFit="1"/>
      <protection locked="0"/>
    </xf>
    <xf numFmtId="0" fontId="26" fillId="2" borderId="13" xfId="2" applyFont="1" applyFill="1" applyBorder="1" applyAlignment="1" applyProtection="1">
      <alignment horizontal="center" vertical="center" wrapText="1" shrinkToFit="1"/>
      <protection locked="0"/>
    </xf>
    <xf numFmtId="0" fontId="7" fillId="2" borderId="6" xfId="7" quotePrefix="1" applyFont="1" applyFill="1" applyBorder="1" applyAlignment="1">
      <alignment horizontal="center" vertical="center" shrinkToFit="1"/>
    </xf>
    <xf numFmtId="0" fontId="7" fillId="2" borderId="5" xfId="7" quotePrefix="1" applyFont="1" applyFill="1" applyBorder="1" applyAlignment="1">
      <alignment horizontal="center" vertical="center" shrinkToFit="1"/>
    </xf>
    <xf numFmtId="0" fontId="7" fillId="2" borderId="9" xfId="7" quotePrefix="1" applyFont="1" applyFill="1" applyBorder="1" applyAlignment="1">
      <alignment horizontal="center" vertical="center" shrinkToFit="1"/>
    </xf>
    <xf numFmtId="0" fontId="7" fillId="2" borderId="11" xfId="7" quotePrefix="1" applyFont="1" applyFill="1" applyBorder="1" applyAlignment="1">
      <alignment horizontal="center" vertical="center" shrinkToFit="1"/>
    </xf>
    <xf numFmtId="0" fontId="7" fillId="2" borderId="6" xfId="7" applyFont="1" applyFill="1" applyBorder="1" applyAlignment="1">
      <alignment horizontal="center" vertical="center"/>
    </xf>
    <xf numFmtId="0" fontId="7" fillId="2" borderId="7" xfId="7" applyFont="1" applyFill="1" applyBorder="1" applyAlignment="1">
      <alignment horizontal="center" vertical="center"/>
    </xf>
    <xf numFmtId="0" fontId="7" fillId="2" borderId="5" xfId="7" applyFont="1" applyFill="1" applyBorder="1" applyAlignment="1">
      <alignment horizontal="center" vertical="center"/>
    </xf>
    <xf numFmtId="0" fontId="7" fillId="2" borderId="9" xfId="7" applyFont="1" applyFill="1" applyBorder="1" applyAlignment="1">
      <alignment horizontal="center" vertical="center"/>
    </xf>
    <xf numFmtId="0" fontId="7" fillId="2" borderId="10" xfId="7" applyFont="1" applyFill="1" applyBorder="1" applyAlignment="1">
      <alignment horizontal="center" vertical="center"/>
    </xf>
    <xf numFmtId="0" fontId="7" fillId="2" borderId="11" xfId="7" applyFont="1" applyFill="1" applyBorder="1" applyAlignment="1">
      <alignment horizontal="center" vertical="center"/>
    </xf>
    <xf numFmtId="0" fontId="7" fillId="2" borderId="6"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6" xfId="7" applyFont="1" applyFill="1" applyBorder="1" applyAlignment="1">
      <alignment horizontal="center" vertical="center" shrinkToFit="1"/>
    </xf>
    <xf numFmtId="0" fontId="7" fillId="2" borderId="7" xfId="7" applyFont="1" applyFill="1" applyBorder="1" applyAlignment="1">
      <alignment horizontal="center" vertical="center" shrinkToFit="1"/>
    </xf>
    <xf numFmtId="0" fontId="7" fillId="2" borderId="5" xfId="7" applyFont="1" applyFill="1" applyBorder="1" applyAlignment="1">
      <alignment horizontal="center" vertical="center" shrinkToFit="1"/>
    </xf>
    <xf numFmtId="0" fontId="7" fillId="2" borderId="9" xfId="7" applyFont="1" applyFill="1" applyBorder="1" applyAlignment="1">
      <alignment horizontal="center" vertical="center" shrinkToFit="1"/>
    </xf>
    <xf numFmtId="0" fontId="7" fillId="2" borderId="10" xfId="7" applyFont="1" applyFill="1" applyBorder="1" applyAlignment="1">
      <alignment horizontal="center" vertical="center" shrinkToFit="1"/>
    </xf>
    <xf numFmtId="0" fontId="7" fillId="2" borderId="11" xfId="7" applyFont="1" applyFill="1" applyBorder="1" applyAlignment="1">
      <alignment horizontal="center" vertical="center" shrinkToFit="1"/>
    </xf>
    <xf numFmtId="0" fontId="61" fillId="0" borderId="1" xfId="0" applyFont="1" applyBorder="1" applyAlignment="1">
      <alignment horizontal="center" vertical="center" wrapText="1"/>
    </xf>
    <xf numFmtId="0" fontId="7" fillId="0" borderId="2" xfId="7" applyFont="1" applyBorder="1" applyAlignment="1">
      <alignment horizontal="center" vertical="center" shrinkToFit="1"/>
    </xf>
    <xf numFmtId="0" fontId="7" fillId="0" borderId="8" xfId="2" applyFont="1" applyBorder="1" applyAlignment="1">
      <alignment horizontal="center" vertical="center" shrinkToFit="1"/>
    </xf>
    <xf numFmtId="0" fontId="16" fillId="2" borderId="1" xfId="2" applyFont="1" applyFill="1" applyBorder="1" applyAlignment="1" applyProtection="1">
      <alignment horizontal="center" vertical="center" wrapText="1"/>
      <protection locked="0"/>
    </xf>
    <xf numFmtId="0" fontId="16" fillId="2" borderId="1" xfId="2" applyFont="1" applyFill="1" applyBorder="1" applyAlignment="1">
      <alignment horizontal="center" vertical="center" wrapText="1"/>
    </xf>
    <xf numFmtId="0" fontId="26" fillId="2" borderId="1" xfId="2" applyFont="1" applyFill="1" applyBorder="1" applyAlignment="1" applyProtection="1">
      <alignment horizontal="center" vertical="center" wrapText="1"/>
      <protection locked="0"/>
    </xf>
    <xf numFmtId="0" fontId="26" fillId="2" borderId="1" xfId="2" applyFont="1" applyFill="1" applyBorder="1" applyAlignment="1">
      <alignment horizontal="center" vertical="center" wrapText="1"/>
    </xf>
    <xf numFmtId="0" fontId="60" fillId="0" borderId="1" xfId="0" applyFont="1" applyBorder="1" applyAlignment="1">
      <alignment horizontal="center" vertical="center" wrapText="1"/>
    </xf>
    <xf numFmtId="0" fontId="15" fillId="0" borderId="2" xfId="7" applyBorder="1" applyAlignment="1">
      <alignment horizontal="center" vertical="center"/>
    </xf>
    <xf numFmtId="0" fontId="15" fillId="0" borderId="8" xfId="7" applyBorder="1" applyAlignment="1">
      <alignment horizontal="center" vertical="center"/>
    </xf>
    <xf numFmtId="0" fontId="62" fillId="0" borderId="1" xfId="0" applyFont="1" applyBorder="1" applyAlignment="1">
      <alignment horizontal="center" vertical="center" wrapText="1"/>
    </xf>
    <xf numFmtId="0" fontId="15" fillId="0" borderId="1" xfId="7" applyBorder="1" applyAlignment="1">
      <alignment horizontal="center" vertical="center" shrinkToFit="1"/>
    </xf>
    <xf numFmtId="0" fontId="15" fillId="0" borderId="1" xfId="2" applyBorder="1" applyAlignment="1">
      <alignment horizontal="center" vertical="center" shrinkToFit="1"/>
    </xf>
    <xf numFmtId="0" fontId="15" fillId="0" borderId="2" xfId="7" applyBorder="1" applyAlignment="1">
      <alignment horizontal="center" vertical="center" shrinkToFit="1"/>
    </xf>
    <xf numFmtId="0" fontId="15" fillId="0" borderId="8" xfId="2" applyBorder="1" applyAlignment="1">
      <alignment horizontal="center" vertical="center" shrinkToFit="1"/>
    </xf>
    <xf numFmtId="0" fontId="7" fillId="2" borderId="0" xfId="2" applyFont="1" applyFill="1" applyAlignment="1">
      <alignment horizontal="center" vertical="center" wrapText="1"/>
    </xf>
    <xf numFmtId="0" fontId="7" fillId="2" borderId="4"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5" xfId="2" applyFont="1" applyFill="1" applyBorder="1" applyAlignment="1" applyProtection="1">
      <alignment horizontal="center" vertical="center" wrapText="1"/>
      <protection locked="0"/>
    </xf>
    <xf numFmtId="0" fontId="7" fillId="2" borderId="12" xfId="2" applyFont="1" applyFill="1" applyBorder="1" applyAlignment="1" applyProtection="1">
      <alignment horizontal="center" vertical="center" wrapText="1"/>
      <protection locked="0"/>
    </xf>
    <xf numFmtId="0" fontId="7" fillId="2" borderId="4" xfId="2" applyFont="1" applyFill="1" applyBorder="1" applyAlignment="1" applyProtection="1">
      <alignment horizontal="center" vertical="center" wrapText="1"/>
      <protection locked="0"/>
    </xf>
    <xf numFmtId="0" fontId="7" fillId="2" borderId="9" xfId="2" applyFont="1" applyFill="1" applyBorder="1" applyAlignment="1" applyProtection="1">
      <alignment horizontal="center" vertical="center" wrapText="1"/>
      <protection locked="0"/>
    </xf>
    <xf numFmtId="0" fontId="7" fillId="2" borderId="11" xfId="2" applyFont="1" applyFill="1" applyBorder="1" applyAlignment="1" applyProtection="1">
      <alignment horizontal="center" vertical="center" wrapText="1"/>
      <protection locked="0"/>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15" fillId="0" borderId="2" xfId="2" applyBorder="1" applyAlignment="1">
      <alignment horizontal="center" vertical="center" shrinkToFit="1"/>
    </xf>
    <xf numFmtId="0" fontId="15" fillId="0" borderId="3" xfId="2" applyBorder="1" applyAlignment="1">
      <alignment horizontal="center" vertical="center" shrinkToFit="1"/>
    </xf>
    <xf numFmtId="0" fontId="15" fillId="0" borderId="8" xfId="7" applyBorder="1" applyAlignment="1">
      <alignment horizontal="center" vertical="center" shrinkToFit="1"/>
    </xf>
    <xf numFmtId="0" fontId="15" fillId="0" borderId="2" xfId="2" applyBorder="1" applyAlignment="1">
      <alignment horizontal="left" vertical="center" shrinkToFit="1"/>
    </xf>
    <xf numFmtId="0" fontId="15" fillId="0" borderId="3" xfId="2" applyBorder="1" applyAlignment="1">
      <alignment horizontal="left" vertical="center" shrinkToFit="1"/>
    </xf>
    <xf numFmtId="0" fontId="15" fillId="0" borderId="8" xfId="2" applyBorder="1" applyAlignment="1">
      <alignment horizontal="left" vertical="center" shrinkToFit="1"/>
    </xf>
    <xf numFmtId="0" fontId="13" fillId="0" borderId="0" xfId="2" applyFont="1" applyAlignment="1">
      <alignment horizontal="left" vertical="center"/>
    </xf>
    <xf numFmtId="0" fontId="12" fillId="2" borderId="6"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5" xfId="2" applyFont="1" applyFill="1" applyBorder="1" applyAlignment="1">
      <alignment horizontal="center" vertical="center"/>
    </xf>
    <xf numFmtId="199" fontId="12" fillId="0" borderId="6" xfId="2" applyNumberFormat="1" applyFont="1" applyBorder="1" applyAlignment="1">
      <alignment horizontal="left" vertical="center"/>
    </xf>
    <xf numFmtId="199" fontId="12" fillId="0" borderId="7" xfId="2" applyNumberFormat="1" applyFont="1" applyBorder="1" applyAlignment="1">
      <alignment horizontal="left" vertical="center"/>
    </xf>
    <xf numFmtId="199" fontId="12" fillId="0" borderId="5" xfId="2" applyNumberFormat="1" applyFont="1" applyBorder="1" applyAlignment="1">
      <alignment horizontal="left" vertical="center"/>
    </xf>
    <xf numFmtId="0" fontId="12" fillId="2" borderId="1" xfId="2" applyFont="1" applyFill="1" applyBorder="1" applyAlignment="1">
      <alignment horizontal="center" vertical="center"/>
    </xf>
    <xf numFmtId="199" fontId="12" fillId="0" borderId="1" xfId="2" applyNumberFormat="1" applyFont="1" applyBorder="1" applyAlignment="1">
      <alignment horizontal="left" vertical="center" shrinkToFit="1"/>
    </xf>
    <xf numFmtId="176" fontId="12" fillId="0" borderId="6" xfId="2" applyNumberFormat="1" applyFont="1" applyBorder="1" applyAlignment="1">
      <alignment horizontal="center" vertical="center"/>
    </xf>
    <xf numFmtId="176" fontId="12" fillId="0" borderId="7" xfId="2" applyNumberFormat="1" applyFont="1" applyBorder="1" applyAlignment="1">
      <alignment horizontal="center" vertical="center"/>
    </xf>
    <xf numFmtId="176" fontId="12" fillId="0" borderId="5" xfId="2" applyNumberFormat="1" applyFont="1" applyBorder="1" applyAlignment="1">
      <alignment horizontal="center" vertical="center"/>
    </xf>
    <xf numFmtId="176" fontId="12" fillId="0" borderId="9" xfId="2" applyNumberFormat="1" applyFont="1" applyBorder="1" applyAlignment="1">
      <alignment horizontal="center" vertical="center"/>
    </xf>
    <xf numFmtId="176" fontId="12" fillId="0" borderId="10" xfId="2" applyNumberFormat="1" applyFont="1" applyBorder="1" applyAlignment="1">
      <alignment horizontal="center" vertical="center"/>
    </xf>
    <xf numFmtId="176" fontId="12" fillId="0" borderId="11" xfId="2" applyNumberFormat="1" applyFont="1" applyBorder="1" applyAlignment="1">
      <alignment horizontal="center" vertical="center"/>
    </xf>
    <xf numFmtId="0" fontId="12" fillId="2" borderId="9" xfId="2" applyFont="1" applyFill="1" applyBorder="1" applyAlignment="1">
      <alignment horizontal="center" vertical="center"/>
    </xf>
    <xf numFmtId="0" fontId="12" fillId="2" borderId="10" xfId="2" applyFont="1" applyFill="1" applyBorder="1" applyAlignment="1">
      <alignment horizontal="center" vertical="center"/>
    </xf>
    <xf numFmtId="0" fontId="12" fillId="2" borderId="11" xfId="2" applyFont="1" applyFill="1" applyBorder="1" applyAlignment="1">
      <alignment horizontal="center" vertical="center"/>
    </xf>
    <xf numFmtId="199" fontId="12" fillId="0" borderId="9" xfId="2" applyNumberFormat="1" applyFont="1" applyBorder="1" applyAlignment="1">
      <alignment horizontal="left" vertical="center"/>
    </xf>
    <xf numFmtId="199" fontId="12" fillId="0" borderId="10" xfId="2" applyNumberFormat="1" applyFont="1" applyBorder="1" applyAlignment="1">
      <alignment horizontal="left" vertical="center"/>
    </xf>
    <xf numFmtId="199" fontId="12" fillId="0" borderId="11" xfId="2" applyNumberFormat="1" applyFont="1" applyBorder="1" applyAlignment="1">
      <alignment horizontal="left" vertical="center"/>
    </xf>
    <xf numFmtId="0" fontId="12" fillId="2" borderId="1" xfId="2" applyFont="1" applyFill="1" applyBorder="1" applyAlignment="1">
      <alignment horizontal="center" vertical="center" wrapText="1"/>
    </xf>
    <xf numFmtId="0" fontId="12" fillId="2" borderId="13" xfId="2" applyFont="1" applyFill="1" applyBorder="1" applyAlignment="1">
      <alignment vertical="center" textRotation="255"/>
    </xf>
    <xf numFmtId="0" fontId="12" fillId="2" borderId="1" xfId="2" applyFont="1" applyFill="1" applyBorder="1" applyAlignment="1">
      <alignment vertical="center" textRotation="255"/>
    </xf>
    <xf numFmtId="0" fontId="12" fillId="0" borderId="13" xfId="2" applyFont="1" applyBorder="1" applyAlignment="1" applyProtection="1">
      <alignment horizontal="center"/>
      <protection locked="0"/>
    </xf>
    <xf numFmtId="0" fontId="12" fillId="0" borderId="1" xfId="2" applyFont="1" applyBorder="1" applyAlignment="1" applyProtection="1">
      <alignment horizontal="center"/>
      <protection locked="0"/>
    </xf>
    <xf numFmtId="0" fontId="12" fillId="2" borderId="6" xfId="2" applyFont="1" applyFill="1" applyBorder="1" applyAlignment="1">
      <alignment horizontal="center" vertical="center" shrinkToFit="1"/>
    </xf>
    <xf numFmtId="0" fontId="12" fillId="2" borderId="7" xfId="2" applyFont="1" applyFill="1" applyBorder="1" applyAlignment="1">
      <alignment horizontal="center" vertical="center" shrinkToFit="1"/>
    </xf>
    <xf numFmtId="0" fontId="12" fillId="2" borderId="5" xfId="2" applyFont="1" applyFill="1" applyBorder="1" applyAlignment="1">
      <alignment horizontal="center" vertical="center" shrinkToFit="1"/>
    </xf>
    <xf numFmtId="0" fontId="12" fillId="2" borderId="9" xfId="2" applyFont="1" applyFill="1" applyBorder="1" applyAlignment="1">
      <alignment horizontal="center" vertical="center" shrinkToFit="1"/>
    </xf>
    <xf numFmtId="0" fontId="12" fillId="2" borderId="10" xfId="2" applyFont="1" applyFill="1" applyBorder="1" applyAlignment="1">
      <alignment horizontal="center" vertical="center" shrinkToFit="1"/>
    </xf>
    <xf numFmtId="0" fontId="12" fillId="2" borderId="11" xfId="2" applyFont="1" applyFill="1" applyBorder="1" applyAlignment="1">
      <alignment horizontal="center" vertical="center" shrinkToFit="1"/>
    </xf>
    <xf numFmtId="199" fontId="12" fillId="0" borderId="6" xfId="2" applyNumberFormat="1" applyFont="1" applyBorder="1" applyAlignment="1">
      <alignment horizontal="center" vertical="center" wrapText="1" shrinkToFit="1"/>
    </xf>
    <xf numFmtId="199" fontId="12" fillId="0" borderId="7" xfId="2" applyNumberFormat="1" applyFont="1" applyBorder="1" applyAlignment="1">
      <alignment horizontal="center" vertical="center" wrapText="1" shrinkToFit="1"/>
    </xf>
    <xf numFmtId="199" fontId="12" fillId="0" borderId="5" xfId="2" applyNumberFormat="1" applyFont="1" applyBorder="1" applyAlignment="1">
      <alignment horizontal="center" vertical="center" wrapText="1" shrinkToFit="1"/>
    </xf>
    <xf numFmtId="199" fontId="12" fillId="0" borderId="9" xfId="2" applyNumberFormat="1" applyFont="1" applyBorder="1" applyAlignment="1">
      <alignment horizontal="center" vertical="center" wrapText="1" shrinkToFit="1"/>
    </xf>
    <xf numFmtId="199" fontId="12" fillId="0" borderId="10" xfId="2" applyNumberFormat="1" applyFont="1" applyBorder="1" applyAlignment="1">
      <alignment horizontal="center" vertical="center" wrapText="1" shrinkToFit="1"/>
    </xf>
    <xf numFmtId="199" fontId="12" fillId="0" borderId="11" xfId="2" applyNumberFormat="1" applyFont="1" applyBorder="1" applyAlignment="1">
      <alignment horizontal="center" vertical="center" wrapText="1" shrinkToFit="1"/>
    </xf>
    <xf numFmtId="0" fontId="12" fillId="2" borderId="6" xfId="2" applyFont="1" applyFill="1" applyBorder="1" applyAlignment="1">
      <alignment horizontal="center" vertical="center" wrapText="1" shrinkToFit="1"/>
    </xf>
    <xf numFmtId="0" fontId="12" fillId="2" borderId="7" xfId="2" applyFont="1" applyFill="1" applyBorder="1" applyAlignment="1">
      <alignment horizontal="center" vertical="center" wrapText="1" shrinkToFit="1"/>
    </xf>
    <xf numFmtId="0" fontId="12" fillId="2" borderId="5" xfId="2" applyFont="1" applyFill="1" applyBorder="1" applyAlignment="1">
      <alignment horizontal="center" vertical="center" wrapText="1" shrinkToFit="1"/>
    </xf>
    <xf numFmtId="0" fontId="12" fillId="2" borderId="9" xfId="2" applyFont="1" applyFill="1" applyBorder="1" applyAlignment="1">
      <alignment horizontal="center" vertical="center" wrapText="1" shrinkToFit="1"/>
    </xf>
    <xf numFmtId="0" fontId="12" fillId="2" borderId="10" xfId="2" applyFont="1" applyFill="1" applyBorder="1" applyAlignment="1">
      <alignment horizontal="center" vertical="center" wrapText="1" shrinkToFit="1"/>
    </xf>
    <xf numFmtId="0" fontId="12" fillId="2" borderId="11" xfId="2" applyFont="1" applyFill="1" applyBorder="1" applyAlignment="1">
      <alignment horizontal="center" vertical="center" wrapText="1" shrinkToFit="1"/>
    </xf>
    <xf numFmtId="0" fontId="52" fillId="0" borderId="10" xfId="2" applyFont="1" applyBorder="1" applyAlignment="1" applyProtection="1">
      <alignment horizontal="left" vertical="top" wrapText="1"/>
      <protection locked="0"/>
    </xf>
    <xf numFmtId="200" fontId="48" fillId="0" borderId="6" xfId="2" applyNumberFormat="1" applyFont="1" applyBorder="1" applyAlignment="1" applyProtection="1">
      <alignment horizontal="center" vertical="center"/>
      <protection locked="0"/>
    </xf>
    <xf numFmtId="200" fontId="48" fillId="0" borderId="5" xfId="2" applyNumberFormat="1" applyFont="1" applyBorder="1" applyAlignment="1" applyProtection="1">
      <alignment horizontal="center" vertical="center"/>
      <protection locked="0"/>
    </xf>
    <xf numFmtId="200" fontId="48" fillId="0" borderId="9" xfId="2" applyNumberFormat="1" applyFont="1" applyBorder="1" applyAlignment="1" applyProtection="1">
      <alignment horizontal="center" vertical="center"/>
      <protection locked="0"/>
    </xf>
    <xf numFmtId="200" fontId="48" fillId="0" borderId="11" xfId="2" applyNumberFormat="1" applyFont="1" applyBorder="1" applyAlignment="1" applyProtection="1">
      <alignment horizontal="center" vertical="center"/>
      <protection locked="0"/>
    </xf>
    <xf numFmtId="0" fontId="54" fillId="2" borderId="6" xfId="2" applyFont="1" applyFill="1" applyBorder="1" applyAlignment="1">
      <alignment horizontal="center" vertical="center" wrapText="1" shrinkToFit="1"/>
    </xf>
    <xf numFmtId="0" fontId="54" fillId="2" borderId="5" xfId="2" applyFont="1" applyFill="1" applyBorder="1" applyAlignment="1">
      <alignment horizontal="center" vertical="center" wrapText="1" shrinkToFit="1"/>
    </xf>
    <xf numFmtId="0" fontId="54" fillId="2" borderId="9" xfId="2" applyFont="1" applyFill="1" applyBorder="1" applyAlignment="1">
      <alignment horizontal="center" vertical="center" wrapText="1" shrinkToFit="1"/>
    </xf>
    <xf numFmtId="0" fontId="54" fillId="2" borderId="11" xfId="2" applyFont="1" applyFill="1" applyBorder="1" applyAlignment="1">
      <alignment horizontal="center" vertical="center" wrapText="1" shrinkToFit="1"/>
    </xf>
    <xf numFmtId="201" fontId="48" fillId="0" borderId="2" xfId="2" applyNumberFormat="1" applyFont="1" applyBorder="1" applyAlignment="1" applyProtection="1">
      <alignment horizontal="center" vertical="center"/>
      <protection locked="0"/>
    </xf>
    <xf numFmtId="201" fontId="48" fillId="0" borderId="8" xfId="2" applyNumberFormat="1" applyFont="1" applyBorder="1" applyAlignment="1" applyProtection="1">
      <alignment horizontal="center" vertical="center"/>
      <protection locked="0"/>
    </xf>
    <xf numFmtId="201" fontId="48" fillId="0" borderId="3" xfId="2" applyNumberFormat="1" applyFont="1" applyBorder="1" applyAlignment="1" applyProtection="1">
      <alignment horizontal="center" vertical="center"/>
      <protection locked="0"/>
    </xf>
    <xf numFmtId="0" fontId="48" fillId="2" borderId="1" xfId="2" applyFont="1" applyFill="1" applyBorder="1" applyAlignment="1">
      <alignment horizontal="center" vertical="center" wrapText="1"/>
    </xf>
    <xf numFmtId="0" fontId="51" fillId="0" borderId="1" xfId="2" applyFont="1" applyBorder="1" applyAlignment="1" applyProtection="1">
      <alignment horizontal="center" vertical="center"/>
      <protection locked="0"/>
    </xf>
    <xf numFmtId="0" fontId="48" fillId="2" borderId="6" xfId="2" applyFont="1" applyFill="1" applyBorder="1" applyAlignment="1">
      <alignment horizontal="center" vertical="center" wrapText="1" shrinkToFit="1"/>
    </xf>
    <xf numFmtId="0" fontId="48" fillId="2" borderId="5" xfId="2" applyFont="1" applyFill="1" applyBorder="1" applyAlignment="1">
      <alignment horizontal="center" vertical="center" wrapText="1" shrinkToFit="1"/>
    </xf>
    <xf numFmtId="0" fontId="48" fillId="2" borderId="12" xfId="2" applyFont="1" applyFill="1" applyBorder="1" applyAlignment="1">
      <alignment horizontal="center" vertical="center" wrapText="1" shrinkToFit="1"/>
    </xf>
    <xf numFmtId="0" fontId="48" fillId="2" borderId="4" xfId="2" applyFont="1" applyFill="1" applyBorder="1" applyAlignment="1">
      <alignment horizontal="center" vertical="center" wrapText="1" shrinkToFit="1"/>
    </xf>
    <xf numFmtId="0" fontId="48" fillId="2" borderId="9" xfId="2" applyFont="1" applyFill="1" applyBorder="1" applyAlignment="1">
      <alignment horizontal="center" vertical="center" wrapText="1" shrinkToFit="1"/>
    </xf>
    <xf numFmtId="0" fontId="48" fillId="2" borderId="11" xfId="2" applyFont="1" applyFill="1" applyBorder="1" applyAlignment="1">
      <alignment horizontal="center" vertical="center" wrapText="1" shrinkToFit="1"/>
    </xf>
    <xf numFmtId="0" fontId="48" fillId="2" borderId="14" xfId="2" applyFont="1" applyFill="1" applyBorder="1" applyAlignment="1">
      <alignment horizontal="center" vertical="center" wrapText="1" shrinkToFit="1"/>
    </xf>
    <xf numFmtId="0" fontId="48" fillId="2" borderId="15" xfId="2" applyFont="1" applyFill="1" applyBorder="1" applyAlignment="1">
      <alignment horizontal="center" vertical="center" wrapText="1" shrinkToFit="1"/>
    </xf>
    <xf numFmtId="0" fontId="48" fillId="2" borderId="13" xfId="2" applyFont="1" applyFill="1" applyBorder="1" applyAlignment="1">
      <alignment horizontal="center" vertical="center" wrapText="1" shrinkToFit="1"/>
    </xf>
    <xf numFmtId="200" fontId="48" fillId="0" borderId="2" xfId="2" applyNumberFormat="1" applyFont="1" applyBorder="1" applyAlignment="1" applyProtection="1">
      <alignment horizontal="center" vertical="center"/>
      <protection locked="0"/>
    </xf>
    <xf numFmtId="200" fontId="48" fillId="0" borderId="8" xfId="2" applyNumberFormat="1" applyFont="1" applyBorder="1" applyAlignment="1" applyProtection="1">
      <alignment horizontal="center" vertical="center"/>
      <protection locked="0"/>
    </xf>
    <xf numFmtId="200" fontId="48" fillId="0" borderId="12" xfId="2" applyNumberFormat="1" applyFont="1" applyBorder="1" applyAlignment="1" applyProtection="1">
      <alignment horizontal="center" vertical="center"/>
      <protection locked="0"/>
    </xf>
    <xf numFmtId="200" fontId="48" fillId="0" borderId="4" xfId="2" applyNumberFormat="1" applyFont="1" applyBorder="1" applyAlignment="1" applyProtection="1">
      <alignment horizontal="center" vertical="center"/>
      <protection locked="0"/>
    </xf>
    <xf numFmtId="0" fontId="48" fillId="2" borderId="14" xfId="2" applyFont="1" applyFill="1" applyBorder="1" applyAlignment="1" applyProtection="1">
      <alignment horizontal="center" vertical="center"/>
      <protection locked="0"/>
    </xf>
    <xf numFmtId="0" fontId="48" fillId="2" borderId="13" xfId="2" applyFont="1" applyFill="1" applyBorder="1" applyAlignment="1" applyProtection="1">
      <alignment horizontal="center" vertical="center"/>
      <protection locked="0"/>
    </xf>
    <xf numFmtId="0" fontId="53" fillId="2" borderId="14" xfId="2" applyFont="1" applyFill="1" applyBorder="1" applyAlignment="1" applyProtection="1">
      <alignment horizontal="center" vertical="center"/>
      <protection locked="0"/>
    </xf>
    <xf numFmtId="0" fontId="53" fillId="2" borderId="13" xfId="2" applyFont="1" applyFill="1" applyBorder="1" applyAlignment="1" applyProtection="1">
      <alignment horizontal="center" vertical="center"/>
      <protection locked="0"/>
    </xf>
    <xf numFmtId="200" fontId="48" fillId="0" borderId="3" xfId="2" applyNumberFormat="1" applyFont="1" applyBorder="1" applyAlignment="1" applyProtection="1">
      <alignment horizontal="center" vertical="center"/>
      <protection locked="0"/>
    </xf>
    <xf numFmtId="0" fontId="48" fillId="0" borderId="14" xfId="2" applyFont="1" applyBorder="1" applyAlignment="1">
      <alignment horizontal="center" vertical="center" shrinkToFit="1"/>
    </xf>
    <xf numFmtId="0" fontId="48" fillId="0" borderId="13" xfId="2" applyFont="1" applyBorder="1" applyAlignment="1">
      <alignment horizontal="center" vertical="center" shrinkToFit="1"/>
    </xf>
    <xf numFmtId="0" fontId="48" fillId="2" borderId="6" xfId="2" applyFont="1" applyFill="1" applyBorder="1" applyAlignment="1" applyProtection="1">
      <alignment horizontal="center" vertical="center"/>
      <protection locked="0"/>
    </xf>
    <xf numFmtId="0" fontId="48" fillId="2" borderId="9" xfId="2" applyFont="1" applyFill="1" applyBorder="1" applyAlignment="1" applyProtection="1">
      <alignment horizontal="center" vertical="center"/>
      <protection locked="0"/>
    </xf>
    <xf numFmtId="177" fontId="48" fillId="4" borderId="2" xfId="2" applyNumberFormat="1" applyFont="1" applyFill="1" applyBorder="1" applyAlignment="1">
      <alignment horizontal="center" vertical="center" shrinkToFit="1"/>
    </xf>
    <xf numFmtId="177" fontId="48" fillId="4" borderId="3" xfId="2" applyNumberFormat="1" applyFont="1" applyFill="1" applyBorder="1" applyAlignment="1">
      <alignment horizontal="center" vertical="center" shrinkToFit="1"/>
    </xf>
    <xf numFmtId="177" fontId="48" fillId="4" borderId="8" xfId="2" applyNumberFormat="1" applyFont="1" applyFill="1" applyBorder="1" applyAlignment="1">
      <alignment horizontal="center" vertical="center" shrinkToFit="1"/>
    </xf>
    <xf numFmtId="49" fontId="48" fillId="0" borderId="1" xfId="2" applyNumberFormat="1" applyFont="1" applyBorder="1" applyAlignment="1">
      <alignment horizontal="center" vertical="center"/>
    </xf>
    <xf numFmtId="0" fontId="48" fillId="0" borderId="7" xfId="2" applyFont="1" applyBorder="1" applyAlignment="1">
      <alignment horizontal="center" vertical="center" wrapText="1" shrinkToFit="1"/>
    </xf>
    <xf numFmtId="0" fontId="48" fillId="0" borderId="10" xfId="2" applyFont="1" applyBorder="1" applyAlignment="1">
      <alignment horizontal="center" vertical="center" wrapText="1" shrinkToFit="1"/>
    </xf>
    <xf numFmtId="176" fontId="48" fillId="2" borderId="14" xfId="2" applyNumberFormat="1" applyFont="1" applyFill="1" applyBorder="1" applyAlignment="1">
      <alignment horizontal="center" vertical="center" shrinkToFit="1"/>
    </xf>
    <xf numFmtId="176" fontId="48" fillId="2" borderId="13" xfId="2" applyNumberFormat="1" applyFont="1" applyFill="1" applyBorder="1" applyAlignment="1">
      <alignment horizontal="center" vertical="center" shrinkToFit="1"/>
    </xf>
    <xf numFmtId="0" fontId="38" fillId="0" borderId="1" xfId="0" applyFont="1" applyBorder="1" applyAlignment="1">
      <alignment horizontal="center" vertical="center"/>
    </xf>
    <xf numFmtId="0" fontId="48" fillId="2" borderId="14" xfId="2" applyFont="1" applyFill="1" applyBorder="1" applyAlignment="1">
      <alignment horizontal="center" vertical="center" wrapText="1"/>
    </xf>
    <xf numFmtId="0" fontId="48" fillId="2" borderId="15" xfId="2" applyFont="1" applyFill="1" applyBorder="1" applyAlignment="1">
      <alignment horizontal="center" vertical="center" wrapText="1"/>
    </xf>
    <xf numFmtId="0" fontId="48" fillId="2" borderId="13" xfId="2" applyFont="1" applyFill="1" applyBorder="1" applyAlignment="1">
      <alignment horizontal="center" vertical="center" wrapText="1"/>
    </xf>
    <xf numFmtId="0" fontId="48" fillId="2" borderId="7" xfId="2" applyFont="1" applyFill="1" applyBorder="1" applyAlignment="1">
      <alignment horizontal="center" vertical="center" wrapText="1" shrinkToFit="1"/>
    </xf>
    <xf numFmtId="0" fontId="38" fillId="0" borderId="9" xfId="0" applyFont="1" applyBorder="1" applyAlignment="1">
      <alignment horizontal="center" vertical="center" wrapText="1" shrinkToFit="1"/>
    </xf>
    <xf numFmtId="0" fontId="38" fillId="0" borderId="10" xfId="0" applyFont="1" applyBorder="1" applyAlignment="1">
      <alignment horizontal="center" vertical="center" wrapText="1" shrinkToFit="1"/>
    </xf>
    <xf numFmtId="0" fontId="38" fillId="0" borderId="11" xfId="0" applyFont="1" applyBorder="1" applyAlignment="1">
      <alignment horizontal="center" vertical="center" wrapText="1" shrinkToFit="1"/>
    </xf>
    <xf numFmtId="176" fontId="48" fillId="0" borderId="6" xfId="2" applyNumberFormat="1" applyFont="1" applyBorder="1" applyAlignment="1">
      <alignment horizontal="center" vertical="center"/>
    </xf>
    <xf numFmtId="176" fontId="48" fillId="0" borderId="5" xfId="2" applyNumberFormat="1"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5" xfId="0" applyFont="1" applyBorder="1" applyAlignment="1">
      <alignment horizontal="center" vertical="center" wrapText="1" shrinkToFit="1"/>
    </xf>
    <xf numFmtId="0" fontId="48" fillId="0" borderId="9" xfId="2" applyFont="1" applyBorder="1" applyAlignment="1">
      <alignment horizontal="center" vertical="center" wrapText="1" shrinkToFit="1"/>
    </xf>
    <xf numFmtId="0" fontId="48" fillId="2" borderId="1" xfId="2" applyFont="1" applyFill="1" applyBorder="1" applyAlignment="1">
      <alignment horizontal="center" vertical="center" textRotation="255"/>
    </xf>
    <xf numFmtId="0" fontId="38" fillId="0" borderId="1" xfId="0" applyFont="1" applyBorder="1" applyAlignment="1">
      <alignment horizontal="center" vertical="center" wrapText="1"/>
    </xf>
    <xf numFmtId="0" fontId="48" fillId="2" borderId="1" xfId="2" applyFont="1" applyFill="1" applyBorder="1" applyAlignment="1">
      <alignment horizontal="center" vertical="center"/>
    </xf>
    <xf numFmtId="0" fontId="52" fillId="2" borderId="1" xfId="2" applyFont="1" applyFill="1" applyBorder="1" applyAlignment="1">
      <alignment horizontal="center" vertical="center"/>
    </xf>
    <xf numFmtId="0" fontId="52" fillId="2" borderId="1" xfId="2" applyFont="1" applyFill="1" applyBorder="1" applyAlignment="1">
      <alignment horizontal="center" vertical="center" wrapText="1" shrinkToFit="1"/>
    </xf>
    <xf numFmtId="178" fontId="48" fillId="0" borderId="2" xfId="2" applyNumberFormat="1" applyFont="1" applyBorder="1" applyAlignment="1" applyProtection="1">
      <alignment horizontal="center" vertical="center"/>
      <protection locked="0"/>
    </xf>
    <xf numFmtId="178" fontId="48" fillId="0" borderId="8" xfId="2" applyNumberFormat="1" applyFont="1" applyBorder="1" applyAlignment="1" applyProtection="1">
      <alignment horizontal="center" vertical="center"/>
      <protection locked="0"/>
    </xf>
    <xf numFmtId="0" fontId="48" fillId="0" borderId="3" xfId="2" applyFont="1" applyBorder="1" applyAlignment="1" applyProtection="1">
      <alignment horizontal="center" vertical="center" shrinkToFit="1"/>
      <protection locked="0"/>
    </xf>
    <xf numFmtId="0" fontId="47" fillId="0" borderId="10" xfId="2" applyFont="1" applyBorder="1" applyAlignment="1">
      <alignment horizontal="left" vertical="center"/>
    </xf>
    <xf numFmtId="0" fontId="47" fillId="0" borderId="0" xfId="2" applyFont="1" applyAlignment="1">
      <alignment horizontal="left" vertical="center"/>
    </xf>
    <xf numFmtId="0" fontId="48" fillId="0" borderId="14" xfId="2" applyFont="1" applyBorder="1" applyAlignment="1">
      <alignment horizontal="left" vertical="center"/>
    </xf>
    <xf numFmtId="0" fontId="48" fillId="2" borderId="13" xfId="2" applyFont="1" applyFill="1" applyBorder="1" applyAlignment="1">
      <alignment horizontal="center" vertical="center"/>
    </xf>
    <xf numFmtId="0" fontId="48" fillId="2" borderId="12" xfId="2" applyFont="1" applyFill="1" applyBorder="1" applyAlignment="1">
      <alignment horizontal="center" vertical="center" wrapText="1"/>
    </xf>
    <xf numFmtId="0" fontId="48" fillId="2" borderId="4" xfId="2" applyFont="1" applyFill="1" applyBorder="1" applyAlignment="1">
      <alignment horizontal="center" vertical="center"/>
    </xf>
    <xf numFmtId="0" fontId="48" fillId="2" borderId="2" xfId="2" applyFont="1" applyFill="1" applyBorder="1" applyAlignment="1">
      <alignment horizontal="center" vertical="center" wrapText="1"/>
    </xf>
    <xf numFmtId="0" fontId="48" fillId="2" borderId="8" xfId="2" applyFont="1" applyFill="1" applyBorder="1" applyAlignment="1">
      <alignment horizontal="center" vertical="center" wrapText="1"/>
    </xf>
    <xf numFmtId="0" fontId="48" fillId="0" borderId="13" xfId="2" applyFont="1" applyBorder="1" applyAlignment="1">
      <alignment horizontal="left" vertical="center"/>
    </xf>
    <xf numFmtId="0" fontId="48" fillId="2" borderId="6" xfId="2" applyFont="1" applyFill="1" applyBorder="1" applyAlignment="1">
      <alignment horizontal="center" vertical="center" wrapText="1"/>
    </xf>
    <xf numFmtId="0" fontId="48" fillId="2" borderId="5" xfId="2" applyFont="1" applyFill="1" applyBorder="1" applyAlignment="1">
      <alignment horizontal="center" vertical="center" wrapText="1"/>
    </xf>
    <xf numFmtId="0" fontId="48" fillId="2" borderId="9" xfId="2" applyFont="1" applyFill="1" applyBorder="1" applyAlignment="1">
      <alignment horizontal="center" vertical="center" wrapText="1"/>
    </xf>
    <xf numFmtId="0" fontId="48" fillId="2" borderId="11" xfId="2" applyFont="1" applyFill="1" applyBorder="1" applyAlignment="1">
      <alignment horizontal="center" vertical="center" wrapText="1"/>
    </xf>
    <xf numFmtId="0" fontId="48" fillId="2" borderId="7" xfId="2" applyFont="1" applyFill="1" applyBorder="1" applyAlignment="1">
      <alignment horizontal="center" vertical="center" wrapText="1"/>
    </xf>
    <xf numFmtId="0" fontId="48" fillId="2" borderId="10" xfId="2" applyFont="1" applyFill="1" applyBorder="1" applyAlignment="1">
      <alignment horizontal="center" vertical="center" wrapText="1"/>
    </xf>
    <xf numFmtId="0" fontId="48" fillId="2" borderId="7" xfId="2" applyFont="1" applyFill="1" applyBorder="1" applyAlignment="1" applyProtection="1">
      <alignment horizontal="center" vertical="center"/>
      <protection locked="0"/>
    </xf>
    <xf numFmtId="0" fontId="48" fillId="2" borderId="5" xfId="2" applyFont="1" applyFill="1" applyBorder="1" applyAlignment="1" applyProtection="1">
      <alignment horizontal="center" vertical="center"/>
      <protection locked="0"/>
    </xf>
    <xf numFmtId="0" fontId="48" fillId="2" borderId="10" xfId="2" applyFont="1" applyFill="1" applyBorder="1" applyAlignment="1" applyProtection="1">
      <alignment horizontal="center" vertical="center"/>
      <protection locked="0"/>
    </xf>
    <xf numFmtId="0" fontId="48" fillId="2" borderId="11" xfId="2" applyFont="1" applyFill="1" applyBorder="1" applyAlignment="1" applyProtection="1">
      <alignment horizontal="center" vertical="center"/>
      <protection locked="0"/>
    </xf>
    <xf numFmtId="0" fontId="38" fillId="0" borderId="1" xfId="0" applyFont="1" applyBorder="1" applyAlignment="1">
      <alignment horizontal="center" vertical="center" shrinkToFit="1"/>
    </xf>
    <xf numFmtId="0" fontId="30" fillId="0" borderId="9" xfId="0" applyFont="1" applyBorder="1" applyAlignment="1">
      <alignment horizontal="center" vertical="center"/>
    </xf>
    <xf numFmtId="0" fontId="30" fillId="0" borderId="11" xfId="0" applyFont="1" applyBorder="1" applyAlignment="1">
      <alignment horizontal="center" vertical="center"/>
    </xf>
    <xf numFmtId="0" fontId="12" fillId="0" borderId="13" xfId="2" applyFont="1" applyBorder="1" applyAlignment="1">
      <alignment horizontal="left" vertical="center"/>
    </xf>
    <xf numFmtId="0" fontId="12" fillId="2" borderId="2"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0" borderId="2" xfId="2" applyFont="1" applyBorder="1" applyAlignment="1">
      <alignment horizontal="center" vertical="center" shrinkToFit="1"/>
    </xf>
    <xf numFmtId="0" fontId="12" fillId="0" borderId="3" xfId="2" applyFont="1" applyBorder="1" applyAlignment="1">
      <alignment horizontal="center" vertical="center" shrinkToFit="1"/>
    </xf>
    <xf numFmtId="0" fontId="12" fillId="2" borderId="2" xfId="2" applyFont="1" applyFill="1" applyBorder="1" applyAlignment="1">
      <alignment horizontal="center" vertical="center" shrinkToFit="1"/>
    </xf>
    <xf numFmtId="0" fontId="12" fillId="2" borderId="8" xfId="2" applyFont="1" applyFill="1" applyBorder="1" applyAlignment="1">
      <alignment horizontal="center" vertical="center" shrinkToFit="1"/>
    </xf>
    <xf numFmtId="0" fontId="12" fillId="0" borderId="2" xfId="2" applyFont="1" applyBorder="1" applyAlignment="1">
      <alignment horizontal="center" vertical="center" wrapText="1" shrinkToFit="1"/>
    </xf>
    <xf numFmtId="0" fontId="12" fillId="0" borderId="3" xfId="2" applyFont="1" applyBorder="1" applyAlignment="1">
      <alignment horizontal="center" vertical="center" wrapText="1" shrinkToFit="1"/>
    </xf>
    <xf numFmtId="0" fontId="12" fillId="0" borderId="8" xfId="2" applyFont="1" applyBorder="1" applyAlignment="1">
      <alignment horizontal="center" vertical="center" wrapText="1" shrinkToFit="1"/>
    </xf>
    <xf numFmtId="0" fontId="13" fillId="0" borderId="10" xfId="2" applyFont="1" applyBorder="1" applyAlignment="1">
      <alignment horizontal="left" vertical="center"/>
    </xf>
    <xf numFmtId="0" fontId="12" fillId="0" borderId="14" xfId="2" applyFont="1" applyBorder="1" applyAlignment="1">
      <alignment horizontal="left" vertical="center"/>
    </xf>
    <xf numFmtId="0" fontId="12" fillId="2" borderId="2" xfId="2" applyFont="1" applyFill="1" applyBorder="1" applyAlignment="1">
      <alignment horizontal="center" vertical="center"/>
    </xf>
    <xf numFmtId="0" fontId="12" fillId="2" borderId="8" xfId="2" applyFont="1" applyFill="1" applyBorder="1" applyAlignment="1">
      <alignment horizontal="center" vertical="center"/>
    </xf>
    <xf numFmtId="0" fontId="30" fillId="0" borderId="9" xfId="0" applyFont="1" applyBorder="1" applyAlignment="1">
      <alignment horizontal="center" vertical="center" wrapText="1" shrinkToFit="1"/>
    </xf>
    <xf numFmtId="0" fontId="30" fillId="0" borderId="10" xfId="0" applyFont="1" applyBorder="1" applyAlignment="1">
      <alignment horizontal="center" vertical="center" wrapText="1" shrinkToFit="1"/>
    </xf>
    <xf numFmtId="0" fontId="30" fillId="0" borderId="11" xfId="0" applyFont="1" applyBorder="1" applyAlignment="1">
      <alignment horizontal="center" vertical="center" wrapText="1" shrinkToFit="1"/>
    </xf>
    <xf numFmtId="0" fontId="12" fillId="2" borderId="2" xfId="2" applyFont="1" applyFill="1" applyBorder="1" applyAlignment="1" applyProtection="1">
      <alignment horizontal="center" vertical="center"/>
      <protection locked="0"/>
    </xf>
    <xf numFmtId="0" fontId="12" fillId="2" borderId="3" xfId="2" applyFont="1" applyFill="1" applyBorder="1" applyAlignment="1" applyProtection="1">
      <alignment horizontal="center" vertical="center"/>
      <protection locked="0"/>
    </xf>
    <xf numFmtId="0" fontId="12" fillId="2" borderId="8" xfId="2" applyFont="1" applyFill="1" applyBorder="1" applyAlignment="1" applyProtection="1">
      <alignment horizontal="center" vertical="center"/>
      <protection locked="0"/>
    </xf>
    <xf numFmtId="0" fontId="12" fillId="2" borderId="3"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12"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4" xfId="2" applyFont="1" applyFill="1" applyBorder="1" applyAlignment="1">
      <alignment horizontal="center" vertical="center" wrapText="1"/>
    </xf>
    <xf numFmtId="0" fontId="12" fillId="2" borderId="9"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12" fillId="2" borderId="11" xfId="2" applyFont="1" applyFill="1" applyBorder="1" applyAlignment="1">
      <alignment horizontal="center" vertical="center" wrapText="1"/>
    </xf>
    <xf numFmtId="0" fontId="30" fillId="0" borderId="1" xfId="0" applyFont="1" applyBorder="1" applyAlignment="1">
      <alignment horizontal="center" vertical="center" wrapText="1"/>
    </xf>
    <xf numFmtId="0" fontId="12" fillId="2" borderId="12" xfId="2" applyFont="1" applyFill="1" applyBorder="1" applyAlignment="1">
      <alignment horizontal="center" vertical="center"/>
    </xf>
    <xf numFmtId="0" fontId="12" fillId="2" borderId="0" xfId="2" applyFont="1" applyFill="1" applyAlignment="1">
      <alignment horizontal="center" vertical="center"/>
    </xf>
    <xf numFmtId="0" fontId="12" fillId="2" borderId="4" xfId="2" applyFont="1" applyFill="1" applyBorder="1" applyAlignment="1">
      <alignment horizontal="center" vertical="center"/>
    </xf>
    <xf numFmtId="0" fontId="27" fillId="2" borderId="1" xfId="2" applyFont="1" applyFill="1" applyBorder="1" applyAlignment="1">
      <alignment horizontal="center" vertical="center"/>
    </xf>
    <xf numFmtId="0" fontId="30" fillId="0" borderId="14" xfId="0" applyFont="1" applyBorder="1" applyAlignment="1">
      <alignment horizontal="center" vertical="center"/>
    </xf>
    <xf numFmtId="0" fontId="12" fillId="2" borderId="1" xfId="2" applyFont="1" applyFill="1" applyBorder="1" applyAlignment="1">
      <alignment horizontal="center" vertical="center" shrinkToFit="1"/>
    </xf>
    <xf numFmtId="0" fontId="30" fillId="0" borderId="1" xfId="0" applyFont="1" applyBorder="1" applyAlignment="1">
      <alignment horizontal="center" vertical="center" shrinkToFit="1"/>
    </xf>
    <xf numFmtId="0" fontId="12" fillId="2" borderId="1" xfId="2" applyFont="1" applyFill="1" applyBorder="1" applyAlignment="1">
      <alignment horizontal="center" vertical="center" textRotation="255"/>
    </xf>
    <xf numFmtId="0" fontId="30" fillId="0" borderId="1" xfId="0" applyFont="1" applyBorder="1" applyAlignment="1">
      <alignment horizontal="center" vertical="center" textRotation="255"/>
    </xf>
    <xf numFmtId="0" fontId="12" fillId="2" borderId="3" xfId="2" applyFont="1" applyFill="1" applyBorder="1" applyAlignment="1">
      <alignment horizontal="center" vertical="center"/>
    </xf>
    <xf numFmtId="0" fontId="12" fillId="0" borderId="2" xfId="2" applyFont="1" applyBorder="1" applyAlignment="1" applyProtection="1">
      <alignment horizontal="center" vertical="center"/>
      <protection locked="0"/>
    </xf>
    <xf numFmtId="0" fontId="12" fillId="0" borderId="3" xfId="2" applyFont="1" applyBorder="1" applyAlignment="1" applyProtection="1">
      <alignment horizontal="center" vertical="center"/>
      <protection locked="0"/>
    </xf>
    <xf numFmtId="0" fontId="12" fillId="0" borderId="8" xfId="2" applyFont="1" applyBorder="1" applyAlignment="1" applyProtection="1">
      <alignment horizontal="center" vertical="center"/>
      <protection locked="0"/>
    </xf>
    <xf numFmtId="178" fontId="12" fillId="0" borderId="2" xfId="2" applyNumberFormat="1" applyFont="1" applyBorder="1" applyAlignment="1" applyProtection="1">
      <alignment horizontal="center" vertical="center"/>
      <protection locked="0"/>
    </xf>
    <xf numFmtId="178" fontId="12" fillId="0" borderId="8" xfId="2" applyNumberFormat="1" applyFont="1" applyBorder="1" applyAlignment="1" applyProtection="1">
      <alignment horizontal="center" vertical="center"/>
      <protection locked="0"/>
    </xf>
    <xf numFmtId="0" fontId="64" fillId="0" borderId="76" xfId="0" applyFont="1" applyBorder="1" applyAlignment="1">
      <alignment horizontal="center" vertical="center"/>
    </xf>
    <xf numFmtId="0" fontId="9" fillId="0" borderId="11" xfId="2" applyFont="1" applyBorder="1" applyAlignment="1" applyProtection="1">
      <alignment horizontal="center" vertical="center" shrinkToFit="1"/>
      <protection locked="0"/>
    </xf>
    <xf numFmtId="0" fontId="9" fillId="0" borderId="9" xfId="2" applyFont="1" applyBorder="1" applyAlignment="1" applyProtection="1">
      <alignment horizontal="center" vertical="center" shrinkToFit="1"/>
      <protection locked="0"/>
    </xf>
    <xf numFmtId="0" fontId="12" fillId="0" borderId="2" xfId="2" applyFont="1" applyBorder="1" applyAlignment="1" applyProtection="1">
      <alignment horizontal="center" vertical="center" shrinkToFit="1"/>
      <protection locked="0"/>
    </xf>
    <xf numFmtId="0" fontId="12" fillId="0" borderId="3" xfId="2" applyFont="1" applyBorder="1" applyAlignment="1" applyProtection="1">
      <alignment horizontal="center" vertical="center" shrinkToFit="1"/>
      <protection locked="0"/>
    </xf>
    <xf numFmtId="0" fontId="12" fillId="0" borderId="8" xfId="2" applyFont="1" applyBorder="1" applyAlignment="1" applyProtection="1">
      <alignment horizontal="center" vertical="center" shrinkToFit="1"/>
      <protection locked="0"/>
    </xf>
    <xf numFmtId="0" fontId="12" fillId="2" borderId="15" xfId="2" applyFont="1" applyFill="1" applyBorder="1" applyAlignment="1">
      <alignment horizontal="center" vertical="center" textRotation="255"/>
    </xf>
    <xf numFmtId="0" fontId="12" fillId="2" borderId="13" xfId="2" applyFont="1" applyFill="1" applyBorder="1" applyAlignment="1">
      <alignment horizontal="center" vertical="center" textRotation="255"/>
    </xf>
    <xf numFmtId="0" fontId="9" fillId="0" borderId="77" xfId="2" applyFont="1" applyBorder="1" applyAlignment="1" applyProtection="1">
      <alignment horizontal="center" vertical="center" shrinkToFit="1"/>
      <protection locked="0"/>
    </xf>
    <xf numFmtId="0" fontId="9" fillId="0" borderId="78" xfId="2" applyFont="1" applyBorder="1" applyAlignment="1" applyProtection="1">
      <alignment horizontal="center" vertical="center" shrinkToFit="1"/>
      <protection locked="0"/>
    </xf>
    <xf numFmtId="0" fontId="9" fillId="0" borderId="8" xfId="2" applyFont="1" applyBorder="1" applyAlignment="1" applyProtection="1">
      <alignment horizontal="center" vertical="center" shrinkToFit="1"/>
      <protection locked="0"/>
    </xf>
    <xf numFmtId="0" fontId="9" fillId="0" borderId="2" xfId="2" applyFont="1" applyBorder="1" applyAlignment="1" applyProtection="1">
      <alignment horizontal="center" vertical="center" shrinkToFit="1"/>
      <protection locked="0"/>
    </xf>
    <xf numFmtId="0" fontId="12" fillId="2" borderId="14" xfId="2" applyFont="1" applyFill="1" applyBorder="1" applyAlignment="1">
      <alignment horizontal="center" vertical="center" textRotation="255"/>
    </xf>
    <xf numFmtId="0" fontId="12" fillId="2" borderId="14" xfId="2" applyFont="1" applyFill="1" applyBorder="1" applyAlignment="1">
      <alignment horizontal="center" vertical="center" wrapText="1"/>
    </xf>
    <xf numFmtId="0" fontId="12" fillId="2" borderId="15" xfId="2" applyFont="1" applyFill="1" applyBorder="1" applyAlignment="1">
      <alignment horizontal="center" vertical="center"/>
    </xf>
    <xf numFmtId="0" fontId="30" fillId="0" borderId="13" xfId="0" applyFont="1" applyBorder="1" applyAlignment="1">
      <alignment horizontal="center" vertical="center"/>
    </xf>
    <xf numFmtId="0" fontId="65" fillId="4" borderId="1" xfId="2" applyFont="1" applyFill="1" applyBorder="1" applyAlignment="1" applyProtection="1">
      <alignment horizontal="center" vertical="center" wrapText="1"/>
      <protection locked="0"/>
    </xf>
    <xf numFmtId="0" fontId="66" fillId="4" borderId="1" xfId="2" applyFont="1" applyFill="1" applyBorder="1" applyAlignment="1" applyProtection="1">
      <alignment horizontal="center" vertical="center"/>
      <protection locked="0"/>
    </xf>
    <xf numFmtId="0" fontId="67" fillId="4" borderId="1" xfId="2" applyFont="1" applyFill="1" applyBorder="1" applyAlignment="1" applyProtection="1">
      <alignment horizontal="center" vertical="center" wrapText="1"/>
      <protection locked="0"/>
    </xf>
    <xf numFmtId="0" fontId="68" fillId="4" borderId="1" xfId="2" applyFont="1" applyFill="1" applyBorder="1" applyAlignment="1" applyProtection="1">
      <alignment horizontal="center" vertical="center"/>
      <protection locked="0"/>
    </xf>
    <xf numFmtId="0" fontId="0" fillId="0" borderId="76" xfId="0" applyBorder="1" applyAlignment="1">
      <alignment horizontal="center" vertical="center"/>
    </xf>
    <xf numFmtId="0" fontId="15" fillId="0" borderId="2" xfId="2" applyBorder="1" applyAlignment="1">
      <alignment horizontal="center" vertical="center"/>
    </xf>
    <xf numFmtId="0" fontId="15" fillId="0" borderId="8" xfId="2" applyBorder="1" applyAlignment="1">
      <alignment horizontal="center" vertical="center"/>
    </xf>
    <xf numFmtId="0" fontId="15" fillId="0" borderId="2" xfId="2" applyBorder="1" applyAlignment="1">
      <alignment horizontal="center" vertical="center" wrapText="1"/>
    </xf>
    <xf numFmtId="0" fontId="15" fillId="0" borderId="3" xfId="2" applyBorder="1" applyAlignment="1">
      <alignment horizontal="center" vertical="center" wrapText="1"/>
    </xf>
    <xf numFmtId="0" fontId="15" fillId="0" borderId="8" xfId="2" applyBorder="1" applyAlignment="1">
      <alignment horizontal="center" vertical="center" wrapText="1"/>
    </xf>
    <xf numFmtId="0" fontId="15" fillId="0" borderId="3" xfId="2" applyBorder="1" applyAlignment="1">
      <alignment horizontal="center" vertical="center"/>
    </xf>
    <xf numFmtId="0" fontId="15" fillId="0" borderId="1" xfId="2" applyBorder="1" applyAlignment="1">
      <alignment horizontal="center" vertical="center"/>
    </xf>
    <xf numFmtId="0" fontId="15" fillId="0" borderId="2" xfId="2" applyBorder="1" applyAlignment="1">
      <alignment vertical="center"/>
    </xf>
    <xf numFmtId="0" fontId="15" fillId="0" borderId="3" xfId="2" applyBorder="1" applyAlignment="1">
      <alignment vertical="center"/>
    </xf>
    <xf numFmtId="0" fontId="30" fillId="0" borderId="3" xfId="0" applyFont="1" applyBorder="1" applyAlignment="1">
      <alignment vertical="center"/>
    </xf>
    <xf numFmtId="0" fontId="30" fillId="0" borderId="8" xfId="0" applyFont="1" applyBorder="1" applyAlignment="1">
      <alignment vertical="center"/>
    </xf>
    <xf numFmtId="176" fontId="15" fillId="0" borderId="1" xfId="2" applyNumberFormat="1" applyBorder="1" applyAlignment="1">
      <alignment horizontal="center" vertical="center"/>
    </xf>
    <xf numFmtId="176" fontId="15" fillId="0" borderId="1" xfId="2" applyNumberFormat="1" applyBorder="1" applyAlignment="1">
      <alignment horizontal="center" vertical="center" shrinkToFit="1"/>
    </xf>
    <xf numFmtId="176" fontId="15" fillId="0" borderId="2" xfId="2" applyNumberFormat="1" applyBorder="1" applyAlignment="1">
      <alignment horizontal="center" vertical="center" shrinkToFit="1"/>
    </xf>
    <xf numFmtId="176" fontId="15" fillId="0" borderId="8" xfId="2" applyNumberFormat="1" applyBorder="1" applyAlignment="1">
      <alignment horizontal="center" vertical="center" shrinkToFit="1"/>
    </xf>
    <xf numFmtId="176" fontId="15" fillId="0" borderId="2" xfId="2" applyNumberFormat="1" applyBorder="1" applyAlignment="1">
      <alignment horizontal="center" vertical="center"/>
    </xf>
    <xf numFmtId="176" fontId="15" fillId="0" borderId="8" xfId="2" applyNumberFormat="1" applyBorder="1" applyAlignment="1">
      <alignment horizontal="center" vertical="center"/>
    </xf>
    <xf numFmtId="0" fontId="15" fillId="0" borderId="8" xfId="2" applyBorder="1" applyAlignment="1">
      <alignment vertical="center"/>
    </xf>
    <xf numFmtId="0" fontId="12" fillId="2" borderId="14" xfId="2" applyFont="1" applyFill="1" applyBorder="1" applyAlignment="1">
      <alignment horizontal="center" vertical="center"/>
    </xf>
    <xf numFmtId="0" fontId="12" fillId="0" borderId="6" xfId="2" applyFont="1" applyBorder="1" applyAlignment="1">
      <alignment horizontal="left" vertical="center"/>
    </xf>
    <xf numFmtId="0" fontId="12" fillId="0" borderId="7" xfId="2" applyFont="1" applyBorder="1" applyAlignment="1">
      <alignment horizontal="left" vertical="center"/>
    </xf>
    <xf numFmtId="0" fontId="12" fillId="0" borderId="5" xfId="2" applyFont="1" applyBorder="1" applyAlignment="1">
      <alignment horizontal="left" vertical="center"/>
    </xf>
    <xf numFmtId="0" fontId="12" fillId="0" borderId="1" xfId="2" applyFont="1" applyBorder="1" applyAlignment="1">
      <alignment horizontal="left" vertical="center" shrinkToFit="1"/>
    </xf>
    <xf numFmtId="176" fontId="9" fillId="0" borderId="6" xfId="2" applyNumberFormat="1" applyFont="1" applyBorder="1" applyAlignment="1">
      <alignment horizontal="center" vertical="center"/>
    </xf>
    <xf numFmtId="176" fontId="9" fillId="0" borderId="7" xfId="2" applyNumberFormat="1" applyFont="1" applyBorder="1" applyAlignment="1">
      <alignment horizontal="center" vertical="center"/>
    </xf>
    <xf numFmtId="176" fontId="9" fillId="0" borderId="5" xfId="2" applyNumberFormat="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12" fillId="2" borderId="13" xfId="2" applyFont="1" applyFill="1" applyBorder="1" applyAlignment="1">
      <alignment horizontal="center" vertical="center"/>
    </xf>
    <xf numFmtId="0" fontId="12" fillId="0" borderId="9" xfId="2" applyFont="1" applyBorder="1" applyAlignment="1">
      <alignment horizontal="left" vertical="center"/>
    </xf>
    <xf numFmtId="0" fontId="12" fillId="0" borderId="10" xfId="2" applyFont="1" applyBorder="1" applyAlignment="1">
      <alignment horizontal="left" vertical="center"/>
    </xf>
    <xf numFmtId="0" fontId="12" fillId="0" borderId="11" xfId="2" applyFont="1" applyBorder="1" applyAlignment="1">
      <alignment horizontal="left" vertical="center"/>
    </xf>
    <xf numFmtId="0" fontId="12" fillId="0" borderId="6" xfId="2" applyFont="1" applyBorder="1" applyAlignment="1">
      <alignment horizontal="center" vertical="center" wrapText="1" shrinkToFit="1"/>
    </xf>
    <xf numFmtId="0" fontId="12" fillId="0" borderId="7" xfId="2" applyFont="1" applyBorder="1" applyAlignment="1">
      <alignment horizontal="center" vertical="center" wrapText="1" shrinkToFit="1"/>
    </xf>
    <xf numFmtId="0" fontId="12" fillId="0" borderId="5" xfId="2" applyFont="1" applyBorder="1" applyAlignment="1">
      <alignment horizontal="center" vertical="center" wrapText="1" shrinkToFit="1"/>
    </xf>
    <xf numFmtId="0" fontId="12" fillId="0" borderId="9"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1" xfId="2" applyFont="1" applyBorder="1" applyAlignment="1">
      <alignment horizontal="center" vertical="center" wrapText="1" shrinkToFit="1"/>
    </xf>
    <xf numFmtId="0" fontId="12" fillId="2" borderId="12" xfId="2" applyFont="1" applyFill="1" applyBorder="1" applyAlignment="1">
      <alignment horizontal="center" vertical="center" textRotation="255"/>
    </xf>
    <xf numFmtId="0" fontId="12" fillId="2" borderId="13" xfId="2" applyFont="1" applyFill="1" applyBorder="1" applyAlignment="1">
      <alignment horizontal="center" vertical="center" wrapText="1"/>
    </xf>
    <xf numFmtId="0" fontId="12" fillId="2" borderId="13" xfId="2" applyFont="1" applyFill="1" applyBorder="1" applyAlignment="1" applyProtection="1">
      <alignment horizontal="center" vertical="center" wrapText="1"/>
      <protection locked="0"/>
    </xf>
    <xf numFmtId="0" fontId="12" fillId="2" borderId="1" xfId="2" applyFont="1" applyFill="1" applyBorder="1" applyAlignment="1" applyProtection="1">
      <alignment horizontal="center" vertical="center" wrapText="1"/>
      <protection locked="0"/>
    </xf>
    <xf numFmtId="0" fontId="30" fillId="0" borderId="3" xfId="0" applyFont="1" applyBorder="1" applyAlignment="1">
      <alignment horizontal="center" vertical="center" wrapText="1"/>
    </xf>
    <xf numFmtId="0" fontId="30" fillId="0" borderId="8" xfId="0" applyFont="1" applyBorder="1" applyAlignment="1">
      <alignment horizontal="center" vertical="center" wrapText="1"/>
    </xf>
    <xf numFmtId="0" fontId="46" fillId="2" borderId="1" xfId="4" applyFont="1" applyFill="1" applyBorder="1" applyAlignment="1">
      <alignment horizontal="center" vertical="center"/>
    </xf>
    <xf numFmtId="0" fontId="46" fillId="0" borderId="2" xfId="4" applyFont="1" applyBorder="1" applyAlignment="1">
      <alignment horizontal="left" vertical="center" wrapText="1" shrinkToFit="1"/>
    </xf>
    <xf numFmtId="0" fontId="46" fillId="0" borderId="3" xfId="4" applyFont="1" applyBorder="1" applyAlignment="1">
      <alignment horizontal="left" vertical="center" wrapText="1" shrinkToFit="1"/>
    </xf>
    <xf numFmtId="0" fontId="46" fillId="0" borderId="8" xfId="4" applyFont="1" applyBorder="1" applyAlignment="1">
      <alignment horizontal="left" vertical="center" wrapText="1" shrinkToFit="1"/>
    </xf>
    <xf numFmtId="0" fontId="48" fillId="0" borderId="7" xfId="2" applyFont="1" applyBorder="1" applyAlignment="1" applyProtection="1">
      <alignment vertical="center" wrapText="1"/>
      <protection locked="0"/>
    </xf>
    <xf numFmtId="0" fontId="38" fillId="0" borderId="7" xfId="12" applyFont="1" applyBorder="1" applyAlignment="1">
      <alignment vertical="center" wrapText="1"/>
    </xf>
    <xf numFmtId="0" fontId="38" fillId="0" borderId="0" xfId="12" applyFont="1" applyAlignment="1">
      <alignment vertical="center" wrapText="1"/>
    </xf>
    <xf numFmtId="0" fontId="46" fillId="2" borderId="1" xfId="4" applyFont="1" applyFill="1" applyBorder="1" applyAlignment="1">
      <alignment horizontal="center" vertical="center" wrapText="1"/>
    </xf>
    <xf numFmtId="0" fontId="46" fillId="0" borderId="6" xfId="4" applyFont="1" applyBorder="1" applyAlignment="1">
      <alignment horizontal="center" vertical="top"/>
    </xf>
    <xf numFmtId="0" fontId="46" fillId="0" borderId="7" xfId="4" applyFont="1" applyBorder="1" applyAlignment="1">
      <alignment horizontal="center" vertical="top"/>
    </xf>
    <xf numFmtId="0" fontId="46" fillId="0" borderId="5" xfId="4" applyFont="1" applyBorder="1" applyAlignment="1">
      <alignment horizontal="center" vertical="top"/>
    </xf>
    <xf numFmtId="0" fontId="46" fillId="0" borderId="12" xfId="4" applyFont="1" applyBorder="1" applyAlignment="1">
      <alignment horizontal="center" vertical="top"/>
    </xf>
    <xf numFmtId="0" fontId="46" fillId="0" borderId="0" xfId="4" applyFont="1" applyAlignment="1">
      <alignment horizontal="center" vertical="top"/>
    </xf>
    <xf numFmtId="0" fontId="46" fillId="0" borderId="4" xfId="4" applyFont="1" applyBorder="1" applyAlignment="1">
      <alignment horizontal="center" vertical="top"/>
    </xf>
    <xf numFmtId="0" fontId="46" fillId="0" borderId="9" xfId="4" applyFont="1" applyBorder="1" applyAlignment="1">
      <alignment horizontal="center" vertical="top"/>
    </xf>
    <xf numFmtId="0" fontId="46" fillId="0" borderId="10" xfId="4" applyFont="1" applyBorder="1" applyAlignment="1">
      <alignment horizontal="center" vertical="top"/>
    </xf>
    <xf numFmtId="0" fontId="46" fillId="0" borderId="11" xfId="4" applyFont="1" applyBorder="1" applyAlignment="1">
      <alignment horizontal="center" vertical="top"/>
    </xf>
    <xf numFmtId="0" fontId="46" fillId="2" borderId="1" xfId="4" applyFont="1" applyFill="1" applyBorder="1" applyAlignment="1">
      <alignment horizontal="center" vertical="center" shrinkToFit="1"/>
    </xf>
    <xf numFmtId="0" fontId="46" fillId="0" borderId="1" xfId="4" applyFont="1" applyBorder="1" applyAlignment="1">
      <alignment horizontal="center" vertical="center"/>
    </xf>
    <xf numFmtId="0" fontId="56" fillId="2" borderId="1" xfId="2" applyFont="1" applyFill="1" applyBorder="1" applyAlignment="1">
      <alignment horizontal="center" vertical="center" shrinkToFit="1"/>
    </xf>
    <xf numFmtId="0" fontId="56" fillId="0" borderId="3" xfId="2" applyFont="1" applyBorder="1" applyAlignment="1" applyProtection="1">
      <alignment horizontal="left" vertical="center"/>
      <protection locked="0"/>
    </xf>
    <xf numFmtId="0" fontId="56" fillId="2" borderId="2" xfId="2" applyFont="1" applyFill="1" applyBorder="1" applyAlignment="1">
      <alignment horizontal="center" vertical="center" shrinkToFit="1"/>
    </xf>
    <xf numFmtId="0" fontId="56" fillId="2" borderId="3" xfId="2" applyFont="1" applyFill="1" applyBorder="1" applyAlignment="1">
      <alignment horizontal="center" vertical="center" shrinkToFit="1"/>
    </xf>
    <xf numFmtId="176" fontId="56" fillId="0" borderId="2" xfId="2" applyNumberFormat="1" applyFont="1" applyBorder="1" applyAlignment="1" applyProtection="1">
      <alignment horizontal="center" vertical="center"/>
      <protection locked="0"/>
    </xf>
    <xf numFmtId="176" fontId="56" fillId="0" borderId="3" xfId="2" applyNumberFormat="1" applyFont="1" applyBorder="1" applyAlignment="1" applyProtection="1">
      <alignment horizontal="center" vertical="center"/>
      <protection locked="0"/>
    </xf>
    <xf numFmtId="176" fontId="56" fillId="0" borderId="8" xfId="2" applyNumberFormat="1" applyFont="1" applyBorder="1" applyAlignment="1" applyProtection="1">
      <alignment horizontal="center" vertical="center"/>
      <protection locked="0"/>
    </xf>
    <xf numFmtId="0" fontId="56" fillId="2" borderId="8" xfId="2" applyFont="1" applyFill="1" applyBorder="1" applyAlignment="1">
      <alignment horizontal="center" vertical="center" shrinkToFit="1"/>
    </xf>
    <xf numFmtId="0" fontId="56" fillId="0" borderId="2" xfId="2" applyFont="1" applyBorder="1" applyAlignment="1" applyProtection="1">
      <alignment horizontal="left" vertical="center"/>
      <protection locked="0"/>
    </xf>
    <xf numFmtId="0" fontId="56" fillId="2" borderId="2" xfId="2" applyFont="1" applyFill="1" applyBorder="1" applyAlignment="1" applyProtection="1">
      <alignment horizontal="center" vertical="center" shrinkToFit="1"/>
      <protection locked="0"/>
    </xf>
    <xf numFmtId="0" fontId="56" fillId="2" borderId="8" xfId="2" applyFont="1" applyFill="1" applyBorder="1" applyAlignment="1" applyProtection="1">
      <alignment horizontal="center" vertical="center" shrinkToFit="1"/>
      <protection locked="0"/>
    </xf>
    <xf numFmtId="0" fontId="46" fillId="0" borderId="2" xfId="4" applyFont="1" applyBorder="1" applyAlignment="1">
      <alignment horizontal="center" vertical="center" shrinkToFit="1"/>
    </xf>
    <xf numFmtId="0" fontId="46" fillId="0" borderId="3" xfId="4" applyFont="1" applyBorder="1" applyAlignment="1">
      <alignment horizontal="center" vertical="center" shrinkToFit="1"/>
    </xf>
    <xf numFmtId="0" fontId="46" fillId="0" borderId="8" xfId="4" applyFont="1" applyBorder="1" applyAlignment="1">
      <alignment horizontal="center" vertical="center" shrinkToFit="1"/>
    </xf>
    <xf numFmtId="0" fontId="46" fillId="0" borderId="2" xfId="4" applyFont="1" applyBorder="1" applyAlignment="1">
      <alignment horizontal="center" vertical="center"/>
    </xf>
    <xf numFmtId="0" fontId="46" fillId="0" borderId="3" xfId="4" applyFont="1" applyBorder="1" applyAlignment="1">
      <alignment horizontal="center" vertical="center"/>
    </xf>
    <xf numFmtId="0" fontId="46" fillId="0" borderId="8" xfId="4" applyFont="1" applyBorder="1" applyAlignment="1">
      <alignment horizontal="center" vertical="center"/>
    </xf>
    <xf numFmtId="0" fontId="46" fillId="2" borderId="14" xfId="4" applyFont="1" applyFill="1" applyBorder="1" applyAlignment="1">
      <alignment horizontal="center" vertical="center" wrapText="1"/>
    </xf>
    <xf numFmtId="0" fontId="46" fillId="2" borderId="15" xfId="4" applyFont="1" applyFill="1" applyBorder="1" applyAlignment="1">
      <alignment horizontal="center" vertical="center" wrapText="1"/>
    </xf>
    <xf numFmtId="0" fontId="46" fillId="2" borderId="13" xfId="4" applyFont="1" applyFill="1" applyBorder="1" applyAlignment="1">
      <alignment horizontal="center" vertical="center" wrapText="1"/>
    </xf>
    <xf numFmtId="0" fontId="46" fillId="0" borderId="1" xfId="4" applyFont="1" applyBorder="1" applyAlignment="1">
      <alignment horizontal="center" vertical="center" wrapText="1"/>
    </xf>
    <xf numFmtId="0" fontId="59" fillId="0" borderId="2" xfId="2" applyFont="1" applyBorder="1" applyAlignment="1" applyProtection="1">
      <alignment horizontal="center" vertical="center"/>
      <protection locked="0"/>
    </xf>
    <xf numFmtId="0" fontId="56" fillId="0" borderId="3" xfId="2" applyFont="1" applyBorder="1" applyAlignment="1" applyProtection="1">
      <alignment horizontal="center" vertical="center"/>
      <protection locked="0"/>
    </xf>
    <xf numFmtId="0" fontId="46" fillId="2" borderId="2" xfId="4" applyFont="1" applyFill="1" applyBorder="1" applyAlignment="1">
      <alignment horizontal="center" vertical="center" wrapText="1"/>
    </xf>
    <xf numFmtId="0" fontId="46" fillId="2" borderId="8" xfId="4" applyFont="1" applyFill="1" applyBorder="1" applyAlignment="1">
      <alignment horizontal="center" vertical="center" wrapText="1"/>
    </xf>
    <xf numFmtId="0" fontId="46" fillId="2" borderId="2" xfId="4" applyFont="1" applyFill="1" applyBorder="1" applyAlignment="1">
      <alignment horizontal="center" vertical="center"/>
    </xf>
    <xf numFmtId="0" fontId="46" fillId="2" borderId="8" xfId="4" applyFont="1" applyFill="1" applyBorder="1" applyAlignment="1">
      <alignment horizontal="center" vertical="center"/>
    </xf>
    <xf numFmtId="0" fontId="46" fillId="2" borderId="3" xfId="4" applyFont="1" applyFill="1" applyBorder="1" applyAlignment="1">
      <alignment horizontal="center" vertical="center"/>
    </xf>
    <xf numFmtId="0" fontId="48" fillId="2" borderId="9" xfId="4" applyFont="1" applyFill="1" applyBorder="1" applyAlignment="1">
      <alignment horizontal="center" vertical="center"/>
    </xf>
    <xf numFmtId="0" fontId="48" fillId="2" borderId="10" xfId="4" applyFont="1" applyFill="1" applyBorder="1" applyAlignment="1">
      <alignment horizontal="center" vertical="center"/>
    </xf>
    <xf numFmtId="0" fontId="48" fillId="0" borderId="9" xfId="4" applyFont="1" applyBorder="1" applyAlignment="1">
      <alignment horizontal="left" vertical="center"/>
    </xf>
    <xf numFmtId="0" fontId="48" fillId="0" borderId="10" xfId="4" applyFont="1" applyBorder="1" applyAlignment="1">
      <alignment horizontal="left" vertical="center"/>
    </xf>
    <xf numFmtId="0" fontId="48" fillId="0" borderId="11" xfId="4" applyFont="1" applyBorder="1" applyAlignment="1">
      <alignment horizontal="left" vertical="center"/>
    </xf>
    <xf numFmtId="0" fontId="48" fillId="2" borderId="2" xfId="4" applyFont="1" applyFill="1" applyBorder="1" applyAlignment="1">
      <alignment horizontal="center" vertical="center"/>
    </xf>
    <xf numFmtId="0" fontId="48" fillId="2" borderId="8" xfId="4" applyFont="1" applyFill="1" applyBorder="1" applyAlignment="1">
      <alignment horizontal="center" vertical="center"/>
    </xf>
    <xf numFmtId="0" fontId="48" fillId="0" borderId="2" xfId="4" applyFont="1" applyBorder="1" applyAlignment="1">
      <alignment horizontal="center" vertical="center" wrapText="1" shrinkToFit="1"/>
    </xf>
    <xf numFmtId="0" fontId="48" fillId="0" borderId="3" xfId="4" applyFont="1" applyBorder="1" applyAlignment="1">
      <alignment horizontal="center" vertical="center" shrinkToFit="1"/>
    </xf>
    <xf numFmtId="0" fontId="48" fillId="0" borderId="8" xfId="4" applyFont="1" applyBorder="1" applyAlignment="1">
      <alignment horizontal="center" vertical="center" shrinkToFit="1"/>
    </xf>
    <xf numFmtId="0" fontId="56" fillId="0" borderId="13" xfId="2" applyFont="1" applyBorder="1" applyAlignment="1">
      <alignment horizontal="center" vertical="center" wrapText="1" shrinkToFit="1"/>
    </xf>
    <xf numFmtId="0" fontId="48" fillId="2" borderId="6" xfId="4" applyFont="1" applyFill="1" applyBorder="1" applyAlignment="1">
      <alignment horizontal="center"/>
    </xf>
    <xf numFmtId="0" fontId="48" fillId="2" borderId="7" xfId="4" applyFont="1" applyFill="1" applyBorder="1" applyAlignment="1">
      <alignment horizontal="center"/>
    </xf>
    <xf numFmtId="0" fontId="48" fillId="0" borderId="6" xfId="4" applyFont="1" applyBorder="1" applyAlignment="1">
      <alignment horizontal="left" vertical="center"/>
    </xf>
    <xf numFmtId="0" fontId="48" fillId="0" borderId="7" xfId="4" applyFont="1" applyBorder="1" applyAlignment="1">
      <alignment horizontal="left" vertical="center"/>
    </xf>
    <xf numFmtId="0" fontId="48" fillId="0" borderId="5" xfId="4" applyFont="1" applyBorder="1" applyAlignment="1">
      <alignment horizontal="left" vertical="center"/>
    </xf>
    <xf numFmtId="0" fontId="48" fillId="0" borderId="2" xfId="4" applyFont="1" applyBorder="1" applyAlignment="1">
      <alignment horizontal="center" vertical="center" shrinkToFit="1"/>
    </xf>
    <xf numFmtId="0" fontId="56" fillId="0" borderId="14" xfId="2" applyFont="1" applyBorder="1" applyAlignment="1">
      <alignment horizontal="center" vertical="center" wrapText="1" shrinkToFit="1"/>
    </xf>
    <xf numFmtId="0" fontId="56" fillId="2" borderId="6" xfId="2" applyFont="1" applyFill="1" applyBorder="1" applyAlignment="1">
      <alignment horizontal="center" vertical="center" shrinkToFit="1"/>
    </xf>
    <xf numFmtId="0" fontId="56" fillId="2" borderId="5" xfId="2" applyFont="1" applyFill="1" applyBorder="1" applyAlignment="1">
      <alignment horizontal="center" vertical="center" shrinkToFit="1"/>
    </xf>
    <xf numFmtId="0" fontId="38" fillId="0" borderId="9" xfId="11" applyBorder="1" applyAlignment="1">
      <alignment horizontal="center" vertical="center"/>
    </xf>
    <xf numFmtId="0" fontId="38" fillId="0" borderId="11" xfId="11" applyBorder="1" applyAlignment="1">
      <alignment horizontal="center" vertical="center"/>
    </xf>
    <xf numFmtId="0" fontId="56" fillId="2" borderId="7" xfId="2" applyFont="1" applyFill="1" applyBorder="1" applyAlignment="1">
      <alignment horizontal="center" vertical="center" shrinkToFit="1"/>
    </xf>
    <xf numFmtId="0" fontId="56" fillId="2" borderId="9" xfId="2" applyFont="1" applyFill="1" applyBorder="1" applyAlignment="1">
      <alignment horizontal="center" vertical="center" shrinkToFit="1"/>
    </xf>
    <xf numFmtId="0" fontId="56" fillId="2" borderId="10" xfId="2" applyFont="1" applyFill="1" applyBorder="1" applyAlignment="1">
      <alignment horizontal="center" vertical="center" shrinkToFit="1"/>
    </xf>
    <xf numFmtId="0" fontId="56" fillId="2" borderId="11" xfId="2" applyFont="1" applyFill="1" applyBorder="1" applyAlignment="1">
      <alignment horizontal="center" vertical="center" shrinkToFit="1"/>
    </xf>
    <xf numFmtId="0" fontId="12" fillId="3" borderId="2" xfId="4" applyFont="1" applyFill="1" applyBorder="1" applyAlignment="1">
      <alignment horizontal="center" vertical="center"/>
    </xf>
    <xf numFmtId="0" fontId="12" fillId="3" borderId="8" xfId="4" applyFont="1" applyFill="1" applyBorder="1" applyAlignment="1">
      <alignment horizontal="center" vertical="center"/>
    </xf>
    <xf numFmtId="0" fontId="12" fillId="0" borderId="2" xfId="4" applyFont="1" applyBorder="1" applyAlignment="1">
      <alignment horizontal="center" vertical="center" shrinkToFit="1"/>
    </xf>
    <xf numFmtId="0" fontId="12" fillId="0" borderId="8" xfId="4" applyFont="1" applyBorder="1" applyAlignment="1">
      <alignment horizontal="center" vertical="center" shrinkToFit="1"/>
    </xf>
    <xf numFmtId="0" fontId="12" fillId="3" borderId="3" xfId="4" applyFont="1" applyFill="1" applyBorder="1" applyAlignment="1">
      <alignment horizontal="center" vertical="center"/>
    </xf>
    <xf numFmtId="0" fontId="48" fillId="3" borderId="2" xfId="4" applyFont="1" applyFill="1" applyBorder="1" applyAlignment="1">
      <alignment horizontal="center" vertical="center"/>
    </xf>
    <xf numFmtId="0" fontId="48" fillId="3" borderId="3" xfId="4" applyFont="1" applyFill="1" applyBorder="1" applyAlignment="1">
      <alignment horizontal="center" vertical="center"/>
    </xf>
    <xf numFmtId="0" fontId="48" fillId="3" borderId="8" xfId="4" applyFont="1" applyFill="1" applyBorder="1" applyAlignment="1">
      <alignment horizontal="center" vertical="center"/>
    </xf>
    <xf numFmtId="0" fontId="56" fillId="3" borderId="6" xfId="2" applyFont="1" applyFill="1" applyBorder="1" applyAlignment="1">
      <alignment horizontal="center" vertical="center" shrinkToFit="1"/>
    </xf>
    <xf numFmtId="0" fontId="56" fillId="3" borderId="7" xfId="2" applyFont="1" applyFill="1" applyBorder="1" applyAlignment="1">
      <alignment horizontal="center" vertical="center" shrinkToFit="1"/>
    </xf>
    <xf numFmtId="0" fontId="56" fillId="3" borderId="5" xfId="2" applyFont="1" applyFill="1" applyBorder="1" applyAlignment="1">
      <alignment horizontal="center" vertical="center" shrinkToFit="1"/>
    </xf>
    <xf numFmtId="0" fontId="56" fillId="3" borderId="9" xfId="2" applyFont="1" applyFill="1" applyBorder="1" applyAlignment="1">
      <alignment horizontal="center" vertical="center" shrinkToFit="1"/>
    </xf>
    <xf numFmtId="0" fontId="56" fillId="3" borderId="10" xfId="2" applyFont="1" applyFill="1" applyBorder="1" applyAlignment="1">
      <alignment horizontal="center" vertical="center" shrinkToFit="1"/>
    </xf>
    <xf numFmtId="0" fontId="56" fillId="3" borderId="11" xfId="2" applyFont="1" applyFill="1" applyBorder="1" applyAlignment="1">
      <alignment horizontal="center" vertical="center" shrinkToFit="1"/>
    </xf>
    <xf numFmtId="0" fontId="12" fillId="0" borderId="2" xfId="4" applyFont="1" applyBorder="1" applyAlignment="1">
      <alignment horizontal="left" vertical="center" shrinkToFit="1"/>
    </xf>
    <xf numFmtId="0" fontId="12" fillId="0" borderId="3" xfId="4" applyFont="1" applyBorder="1" applyAlignment="1">
      <alignment horizontal="left" vertical="center" shrinkToFit="1"/>
    </xf>
    <xf numFmtId="0" fontId="12" fillId="0" borderId="8" xfId="4" applyFont="1" applyBorder="1" applyAlignment="1">
      <alignment horizontal="left" vertical="center" shrinkToFit="1"/>
    </xf>
    <xf numFmtId="0" fontId="12" fillId="0" borderId="1" xfId="4" applyFont="1" applyBorder="1" applyAlignment="1">
      <alignment horizontal="left" vertical="center" shrinkToFit="1"/>
    </xf>
    <xf numFmtId="0" fontId="12" fillId="3" borderId="6" xfId="4" applyFont="1" applyFill="1" applyBorder="1" applyAlignment="1">
      <alignment horizontal="center" vertical="center" shrinkToFit="1"/>
    </xf>
    <xf numFmtId="0" fontId="12" fillId="3" borderId="5" xfId="4" applyFont="1" applyFill="1" applyBorder="1" applyAlignment="1">
      <alignment horizontal="center" vertical="center" shrinkToFit="1"/>
    </xf>
    <xf numFmtId="0" fontId="30" fillId="0" borderId="9" xfId="0" applyFont="1" applyBorder="1" applyAlignment="1">
      <alignment horizontal="center" vertical="center" shrinkToFit="1"/>
    </xf>
    <xf numFmtId="0" fontId="30" fillId="0" borderId="11" xfId="0" applyFont="1" applyBorder="1" applyAlignment="1">
      <alignment horizontal="center" vertical="center" shrinkToFit="1"/>
    </xf>
    <xf numFmtId="0" fontId="12" fillId="0" borderId="1" xfId="2" applyFont="1" applyBorder="1" applyAlignment="1" applyProtection="1">
      <alignment horizontal="center" vertical="center" shrinkToFit="1"/>
      <protection locked="0"/>
    </xf>
    <xf numFmtId="0" fontId="48" fillId="3" borderId="1" xfId="4" applyFont="1" applyFill="1" applyBorder="1" applyAlignment="1">
      <alignment horizontal="center" vertical="center"/>
    </xf>
    <xf numFmtId="0" fontId="48" fillId="0" borderId="1" xfId="4" applyFont="1" applyBorder="1" applyAlignment="1">
      <alignment horizontal="left" vertical="center" shrinkToFit="1"/>
    </xf>
    <xf numFmtId="0" fontId="12" fillId="3" borderId="1" xfId="4" applyFont="1" applyFill="1" applyBorder="1" applyAlignment="1">
      <alignment horizontal="center" vertical="center"/>
    </xf>
    <xf numFmtId="0" fontId="48" fillId="0" borderId="2" xfId="4" applyFont="1" applyBorder="1" applyAlignment="1">
      <alignment horizontal="left" vertical="center" shrinkToFit="1"/>
    </xf>
    <xf numFmtId="0" fontId="48" fillId="0" borderId="3" xfId="4" applyFont="1" applyBorder="1" applyAlignment="1">
      <alignment horizontal="left" vertical="center" shrinkToFit="1"/>
    </xf>
    <xf numFmtId="0" fontId="48" fillId="0" borderId="8" xfId="4" applyFont="1" applyBorder="1" applyAlignment="1">
      <alignment horizontal="left" vertical="center" shrinkToFit="1"/>
    </xf>
    <xf numFmtId="0" fontId="48" fillId="3" borderId="13" xfId="4" applyFont="1" applyFill="1" applyBorder="1" applyAlignment="1">
      <alignment horizontal="center" vertical="center"/>
    </xf>
    <xf numFmtId="0" fontId="48" fillId="0" borderId="13" xfId="4" applyFont="1" applyBorder="1" applyAlignment="1">
      <alignment vertical="center"/>
    </xf>
    <xf numFmtId="0" fontId="46" fillId="0" borderId="2" xfId="4" applyFont="1" applyBorder="1" applyAlignment="1">
      <alignment horizontal="center" vertical="center" wrapText="1" shrinkToFit="1"/>
    </xf>
    <xf numFmtId="0" fontId="12" fillId="0" borderId="9" xfId="4" applyFont="1" applyBorder="1" applyAlignment="1">
      <alignment horizontal="center" vertical="center" shrinkToFit="1"/>
    </xf>
    <xf numFmtId="0" fontId="12" fillId="0" borderId="10" xfId="4" applyFont="1" applyBorder="1" applyAlignment="1">
      <alignment horizontal="center" vertical="center" shrinkToFit="1"/>
    </xf>
    <xf numFmtId="0" fontId="12" fillId="0" borderId="11" xfId="4" applyFont="1" applyBorder="1" applyAlignment="1">
      <alignment horizontal="center" vertical="center" shrinkToFit="1"/>
    </xf>
    <xf numFmtId="0" fontId="48" fillId="3" borderId="14" xfId="4" applyFont="1" applyFill="1" applyBorder="1" applyAlignment="1">
      <alignment horizontal="center"/>
    </xf>
    <xf numFmtId="0" fontId="48" fillId="0" borderId="14" xfId="4" applyFont="1" applyBorder="1" applyAlignment="1">
      <alignment vertical="center"/>
    </xf>
    <xf numFmtId="0" fontId="12" fillId="0" borderId="6" xfId="4" applyFont="1" applyBorder="1" applyAlignment="1">
      <alignment horizontal="center" vertical="center" shrinkToFit="1"/>
    </xf>
    <xf numFmtId="0" fontId="12" fillId="0" borderId="7" xfId="4" applyFont="1" applyBorder="1" applyAlignment="1">
      <alignment horizontal="center" vertical="center" shrinkToFit="1"/>
    </xf>
    <xf numFmtId="0" fontId="12" fillId="0" borderId="5" xfId="4" applyFont="1" applyBorder="1" applyAlignment="1">
      <alignment horizontal="center" vertical="center" shrinkToFit="1"/>
    </xf>
    <xf numFmtId="0" fontId="46" fillId="0" borderId="13" xfId="4" applyFont="1" applyBorder="1" applyAlignment="1">
      <alignment horizontal="center" vertical="center" wrapText="1"/>
    </xf>
    <xf numFmtId="178" fontId="18" fillId="0" borderId="0" xfId="4" applyNumberFormat="1" applyFont="1" applyAlignment="1">
      <alignment horizontal="center" vertical="center" shrinkToFit="1"/>
    </xf>
    <xf numFmtId="178" fontId="18" fillId="0" borderId="4" xfId="4" applyNumberFormat="1" applyFont="1" applyBorder="1" applyAlignment="1">
      <alignment horizontal="center" vertical="center" shrinkToFit="1"/>
    </xf>
    <xf numFmtId="178" fontId="18" fillId="0" borderId="6" xfId="4" applyNumberFormat="1" applyFont="1" applyBorder="1" applyAlignment="1">
      <alignment horizontal="center" vertical="center" shrinkToFit="1"/>
    </xf>
    <xf numFmtId="178" fontId="18" fillId="0" borderId="7" xfId="4" applyNumberFormat="1" applyFont="1" applyBorder="1" applyAlignment="1">
      <alignment horizontal="center" vertical="center" shrinkToFit="1"/>
    </xf>
    <xf numFmtId="178" fontId="18" fillId="0" borderId="5" xfId="4" applyNumberFormat="1" applyFont="1" applyBorder="1" applyAlignment="1">
      <alignment horizontal="center" vertical="center" shrinkToFit="1"/>
    </xf>
    <xf numFmtId="178" fontId="18" fillId="0" borderId="12" xfId="4" applyNumberFormat="1" applyFont="1" applyBorder="1" applyAlignment="1">
      <alignment horizontal="center" vertical="center" shrinkToFit="1"/>
    </xf>
    <xf numFmtId="178" fontId="18" fillId="0" borderId="9" xfId="4" applyNumberFormat="1" applyFont="1" applyBorder="1" applyAlignment="1">
      <alignment horizontal="center" vertical="center" shrinkToFit="1"/>
    </xf>
    <xf numFmtId="178" fontId="18" fillId="0" borderId="10" xfId="4" applyNumberFormat="1" applyFont="1" applyBorder="1" applyAlignment="1">
      <alignment horizontal="center" vertical="center" shrinkToFit="1"/>
    </xf>
    <xf numFmtId="178" fontId="18" fillId="0" borderId="11" xfId="4" applyNumberFormat="1" applyFont="1" applyBorder="1" applyAlignment="1">
      <alignment horizontal="center" vertical="center" shrinkToFit="1"/>
    </xf>
    <xf numFmtId="0" fontId="7" fillId="2" borderId="14" xfId="2" applyFont="1" applyFill="1" applyBorder="1" applyAlignment="1">
      <alignment vertical="center" textRotation="255"/>
    </xf>
    <xf numFmtId="0" fontId="7" fillId="2" borderId="15" xfId="2" applyFont="1" applyFill="1" applyBorder="1" applyAlignment="1">
      <alignment vertical="center" textRotation="255"/>
    </xf>
    <xf numFmtId="0" fontId="7" fillId="2" borderId="13" xfId="2" applyFont="1" applyFill="1" applyBorder="1" applyAlignment="1">
      <alignment vertical="center" textRotation="255"/>
    </xf>
    <xf numFmtId="0" fontId="17" fillId="0" borderId="6" xfId="2" applyFont="1" applyBorder="1" applyAlignment="1" applyProtection="1">
      <alignment horizontal="center"/>
      <protection locked="0"/>
    </xf>
    <xf numFmtId="0" fontId="17" fillId="0" borderId="7" xfId="2" applyFont="1" applyBorder="1" applyAlignment="1" applyProtection="1">
      <alignment horizontal="center"/>
      <protection locked="0"/>
    </xf>
    <xf numFmtId="0" fontId="17" fillId="0" borderId="5" xfId="2" applyFont="1" applyBorder="1" applyAlignment="1" applyProtection="1">
      <alignment horizontal="center"/>
      <protection locked="0"/>
    </xf>
    <xf numFmtId="0" fontId="7" fillId="0" borderId="10" xfId="2" applyFont="1" applyBorder="1" applyAlignment="1" applyProtection="1">
      <alignment horizontal="left" vertical="center" wrapText="1"/>
      <protection locked="0"/>
    </xf>
    <xf numFmtId="0" fontId="7" fillId="0" borderId="11" xfId="2" applyFont="1" applyBorder="1" applyAlignment="1" applyProtection="1">
      <alignment horizontal="left" vertical="center" wrapText="1"/>
      <protection locked="0"/>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11" xfId="2" applyFont="1" applyFill="1" applyBorder="1" applyAlignment="1">
      <alignment horizontal="center" vertical="center"/>
    </xf>
    <xf numFmtId="0" fontId="9" fillId="0" borderId="9" xfId="2" applyFont="1" applyBorder="1" applyAlignment="1">
      <alignment horizontal="left" vertical="center"/>
    </xf>
    <xf numFmtId="0" fontId="9" fillId="0" borderId="10" xfId="2" applyFont="1" applyBorder="1" applyAlignment="1">
      <alignment horizontal="left" vertical="center"/>
    </xf>
    <xf numFmtId="0" fontId="9" fillId="0" borderId="11" xfId="2" applyFont="1" applyBorder="1" applyAlignment="1">
      <alignment horizontal="left" vertical="center"/>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9" fillId="0" borderId="2" xfId="2" applyFont="1" applyBorder="1" applyAlignment="1">
      <alignment horizontal="left" vertical="center" shrinkToFit="1"/>
    </xf>
    <xf numFmtId="0" fontId="9" fillId="0" borderId="3" xfId="2" applyFont="1" applyBorder="1" applyAlignment="1">
      <alignment horizontal="left" vertical="center" shrinkToFit="1"/>
    </xf>
    <xf numFmtId="0" fontId="9" fillId="0" borderId="8" xfId="2" applyFont="1" applyBorder="1" applyAlignment="1">
      <alignment horizontal="left" vertical="center" shrinkToFit="1"/>
    </xf>
    <xf numFmtId="0" fontId="9" fillId="0" borderId="9" xfId="2" applyFont="1" applyBorder="1" applyAlignment="1">
      <alignment horizontal="center" vertical="center" wrapText="1" shrinkToFit="1"/>
    </xf>
    <xf numFmtId="0" fontId="9" fillId="0" borderId="10" xfId="2" applyFont="1" applyBorder="1" applyAlignment="1">
      <alignment horizontal="center" vertical="center" wrapText="1" shrinkToFit="1"/>
    </xf>
    <xf numFmtId="0" fontId="9" fillId="0" borderId="11" xfId="2" applyFont="1" applyBorder="1" applyAlignment="1">
      <alignment horizontal="center" vertical="center" wrapText="1" shrinkToFit="1"/>
    </xf>
    <xf numFmtId="0" fontId="8" fillId="0" borderId="0" xfId="2" applyFont="1" applyAlignment="1">
      <alignment horizontal="left" vertical="center"/>
    </xf>
    <xf numFmtId="0" fontId="7" fillId="2" borderId="6"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5" xfId="2" applyFont="1" applyFill="1" applyBorder="1" applyAlignment="1">
      <alignment horizontal="center" vertical="center"/>
    </xf>
    <xf numFmtId="0" fontId="9" fillId="0" borderId="6" xfId="2" applyFont="1" applyBorder="1" applyAlignment="1">
      <alignment horizontal="left" vertical="center"/>
    </xf>
    <xf numFmtId="0" fontId="9" fillId="0" borderId="7" xfId="2" applyFont="1" applyBorder="1" applyAlignment="1">
      <alignment horizontal="left" vertical="center"/>
    </xf>
    <xf numFmtId="0" fontId="9" fillId="0" borderId="5" xfId="2" applyFont="1" applyBorder="1" applyAlignment="1">
      <alignment horizontal="left" vertical="center"/>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8" xfId="2" applyFont="1" applyFill="1" applyBorder="1" applyAlignment="1">
      <alignment horizontal="center" vertical="center"/>
    </xf>
    <xf numFmtId="0" fontId="9" fillId="0" borderId="6"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5" xfId="2" applyFont="1" applyBorder="1" applyAlignment="1">
      <alignment horizontal="center" vertical="center" wrapText="1" shrinkToFit="1"/>
    </xf>
    <xf numFmtId="177" fontId="7" fillId="0" borderId="6" xfId="2" applyNumberFormat="1" applyFont="1" applyBorder="1" applyAlignment="1">
      <alignment horizontal="center" vertical="center" wrapText="1" shrinkToFit="1"/>
    </xf>
    <xf numFmtId="177" fontId="7" fillId="0" borderId="7" xfId="2" applyNumberFormat="1" applyFont="1" applyBorder="1" applyAlignment="1">
      <alignment horizontal="center" vertical="center" wrapText="1" shrinkToFit="1"/>
    </xf>
    <xf numFmtId="177" fontId="7" fillId="0" borderId="5" xfId="2" applyNumberFormat="1" applyFont="1" applyBorder="1" applyAlignment="1">
      <alignment horizontal="center" vertical="center" wrapText="1" shrinkToFit="1"/>
    </xf>
    <xf numFmtId="177" fontId="7" fillId="0" borderId="9" xfId="2" applyNumberFormat="1" applyFont="1" applyBorder="1" applyAlignment="1">
      <alignment horizontal="center" vertical="center" wrapText="1" shrinkToFit="1"/>
    </xf>
    <xf numFmtId="177" fontId="7" fillId="0" borderId="10" xfId="2" applyNumberFormat="1" applyFont="1" applyBorder="1" applyAlignment="1">
      <alignment horizontal="center" vertical="center" wrapText="1" shrinkToFit="1"/>
    </xf>
    <xf numFmtId="177" fontId="7" fillId="0" borderId="11" xfId="2" applyNumberFormat="1" applyFont="1" applyBorder="1" applyAlignment="1">
      <alignment horizontal="center" vertical="center" wrapText="1" shrinkToFit="1"/>
    </xf>
    <xf numFmtId="0" fontId="17" fillId="0" borderId="12" xfId="2" applyFont="1" applyBorder="1" applyAlignment="1" applyProtection="1">
      <alignment horizontal="center"/>
      <protection locked="0"/>
    </xf>
    <xf numFmtId="0" fontId="17" fillId="0" borderId="0" xfId="2" applyFont="1" applyAlignment="1" applyProtection="1">
      <alignment horizontal="center"/>
      <protection locked="0"/>
    </xf>
    <xf numFmtId="0" fontId="17" fillId="0" borderId="4" xfId="2" applyFont="1" applyBorder="1" applyAlignment="1" applyProtection="1">
      <alignment horizontal="center"/>
      <protection locked="0"/>
    </xf>
    <xf numFmtId="0" fontId="18" fillId="2" borderId="1" xfId="5" applyFont="1" applyFill="1" applyBorder="1" applyAlignment="1">
      <alignment horizontal="center" vertical="center"/>
    </xf>
    <xf numFmtId="0" fontId="18" fillId="0" borderId="14" xfId="2" applyFont="1" applyBorder="1" applyAlignment="1" applyProtection="1">
      <alignment horizontal="left" vertical="center" shrinkToFit="1"/>
      <protection locked="0"/>
    </xf>
    <xf numFmtId="0" fontId="46" fillId="0" borderId="9" xfId="2" applyFont="1" applyBorder="1" applyAlignment="1" applyProtection="1">
      <alignment horizontal="left" vertical="center" shrinkToFit="1"/>
      <protection locked="0"/>
    </xf>
    <xf numFmtId="0" fontId="46" fillId="0" borderId="10" xfId="2" applyFont="1" applyBorder="1" applyAlignment="1" applyProtection="1">
      <alignment horizontal="left" vertical="center" shrinkToFit="1"/>
      <protection locked="0"/>
    </xf>
    <xf numFmtId="0" fontId="46" fillId="0" borderId="11" xfId="2" applyFont="1" applyBorder="1" applyAlignment="1" applyProtection="1">
      <alignment horizontal="left" vertical="center" shrinkToFit="1"/>
      <protection locked="0"/>
    </xf>
    <xf numFmtId="0" fontId="18" fillId="2" borderId="1" xfId="2" applyFont="1" applyFill="1" applyBorder="1" applyAlignment="1" applyProtection="1">
      <alignment horizontal="center" vertical="center" wrapText="1"/>
      <protection locked="0"/>
    </xf>
    <xf numFmtId="0" fontId="18" fillId="2" borderId="2" xfId="2" applyFont="1" applyFill="1" applyBorder="1" applyAlignment="1" applyProtection="1">
      <alignment horizontal="center" vertical="center" wrapText="1"/>
      <protection locked="0"/>
    </xf>
    <xf numFmtId="0" fontId="18" fillId="2" borderId="3" xfId="2" applyFont="1" applyFill="1" applyBorder="1" applyAlignment="1" applyProtection="1">
      <alignment horizontal="center" vertical="center" wrapText="1"/>
      <protection locked="0"/>
    </xf>
    <xf numFmtId="0" fontId="18" fillId="2" borderId="8" xfId="2" applyFont="1" applyFill="1" applyBorder="1" applyAlignment="1" applyProtection="1">
      <alignment horizontal="center" vertical="center" wrapText="1"/>
      <protection locked="0"/>
    </xf>
    <xf numFmtId="0" fontId="18" fillId="0" borderId="2" xfId="2" applyFont="1" applyBorder="1" applyAlignment="1" applyProtection="1">
      <alignment horizontal="center" vertical="center" wrapText="1"/>
      <protection locked="0"/>
    </xf>
    <xf numFmtId="0" fontId="18" fillId="0" borderId="3" xfId="2" applyFont="1" applyBorder="1" applyAlignment="1" applyProtection="1">
      <alignment horizontal="center" vertical="center" wrapText="1"/>
      <protection locked="0"/>
    </xf>
    <xf numFmtId="0" fontId="18" fillId="0" borderId="8" xfId="2" applyFont="1" applyBorder="1" applyAlignment="1" applyProtection="1">
      <alignment horizontal="center" vertical="center" wrapText="1"/>
      <protection locked="0"/>
    </xf>
    <xf numFmtId="0" fontId="18" fillId="0" borderId="2" xfId="2" applyFont="1" applyBorder="1" applyAlignment="1" applyProtection="1">
      <alignment horizontal="center" vertical="center" shrinkToFit="1"/>
      <protection locked="0"/>
    </xf>
    <xf numFmtId="0" fontId="18" fillId="0" borderId="8" xfId="2" applyFont="1" applyBorder="1" applyAlignment="1" applyProtection="1">
      <alignment horizontal="center" vertical="center" shrinkToFit="1"/>
      <protection locked="0"/>
    </xf>
    <xf numFmtId="0" fontId="46" fillId="2" borderId="1" xfId="2" applyFont="1" applyFill="1" applyBorder="1" applyAlignment="1" applyProtection="1">
      <alignment horizontal="center" vertical="center" wrapText="1" shrinkToFit="1"/>
      <protection locked="0"/>
    </xf>
    <xf numFmtId="0" fontId="46" fillId="2" borderId="1" xfId="2" applyFont="1" applyFill="1" applyBorder="1" applyAlignment="1" applyProtection="1">
      <alignment horizontal="center" vertical="center" shrinkToFit="1"/>
      <protection locked="0"/>
    </xf>
    <xf numFmtId="0" fontId="18" fillId="0" borderId="12" xfId="2" applyFont="1" applyBorder="1" applyAlignment="1" applyProtection="1">
      <alignment horizontal="left" vertical="center" shrinkToFit="1"/>
      <protection locked="0"/>
    </xf>
    <xf numFmtId="0" fontId="18" fillId="0" borderId="0" xfId="2" applyFont="1" applyAlignment="1" applyProtection="1">
      <alignment horizontal="left" vertical="center" shrinkToFit="1"/>
      <protection locked="0"/>
    </xf>
    <xf numFmtId="0" fontId="18" fillId="0" borderId="4" xfId="2" applyFont="1" applyBorder="1" applyAlignment="1" applyProtection="1">
      <alignment horizontal="left" vertical="center" shrinkToFit="1"/>
      <protection locked="0"/>
    </xf>
    <xf numFmtId="0" fontId="18" fillId="2" borderId="14" xfId="2" applyFont="1" applyFill="1" applyBorder="1" applyAlignment="1" applyProtection="1">
      <alignment horizontal="center" vertical="center" wrapText="1"/>
      <protection locked="0"/>
    </xf>
    <xf numFmtId="0" fontId="18" fillId="2" borderId="15" xfId="2" applyFont="1" applyFill="1" applyBorder="1" applyAlignment="1" applyProtection="1">
      <alignment horizontal="center" vertical="center" wrapText="1"/>
      <protection locked="0"/>
    </xf>
    <xf numFmtId="0" fontId="18" fillId="0" borderId="7" xfId="2" applyFont="1" applyBorder="1" applyAlignment="1" applyProtection="1">
      <alignment horizontal="center" vertical="center" shrinkToFit="1"/>
      <protection locked="0"/>
    </xf>
    <xf numFmtId="0" fontId="18" fillId="0" borderId="0" xfId="2" applyFont="1" applyAlignment="1" applyProtection="1">
      <alignment horizontal="center" vertical="center" shrinkToFit="1"/>
      <protection locked="0"/>
    </xf>
    <xf numFmtId="0" fontId="18" fillId="0" borderId="4" xfId="2" applyFont="1" applyBorder="1" applyAlignment="1" applyProtection="1">
      <alignment horizontal="center" vertical="center" shrinkToFit="1"/>
      <protection locked="0"/>
    </xf>
    <xf numFmtId="0" fontId="18" fillId="0" borderId="10" xfId="2" applyFont="1" applyBorder="1" applyAlignment="1" applyProtection="1">
      <alignment horizontal="center" vertical="center" shrinkToFit="1"/>
      <protection locked="0"/>
    </xf>
    <xf numFmtId="0" fontId="18" fillId="0" borderId="11" xfId="2" applyFont="1" applyBorder="1" applyAlignment="1" applyProtection="1">
      <alignment horizontal="center" vertical="center" shrinkToFit="1"/>
      <protection locked="0"/>
    </xf>
    <xf numFmtId="0" fontId="18" fillId="0" borderId="1" xfId="2" applyFont="1" applyBorder="1" applyAlignment="1" applyProtection="1">
      <alignment horizontal="center" vertical="center" wrapText="1"/>
      <protection locked="0"/>
    </xf>
    <xf numFmtId="0" fontId="28" fillId="0" borderId="1" xfId="2" applyFont="1" applyBorder="1" applyAlignment="1" applyProtection="1">
      <alignment horizontal="center" vertical="center" wrapText="1"/>
      <protection locked="0"/>
    </xf>
    <xf numFmtId="0" fontId="18" fillId="2" borderId="6" xfId="2" applyFont="1" applyFill="1" applyBorder="1" applyAlignment="1" applyProtection="1">
      <alignment horizontal="center" vertical="center" wrapText="1"/>
      <protection locked="0"/>
    </xf>
    <xf numFmtId="0" fontId="18" fillId="2" borderId="7" xfId="2" applyFont="1" applyFill="1" applyBorder="1" applyAlignment="1" applyProtection="1">
      <alignment horizontal="center" vertical="center" wrapText="1"/>
      <protection locked="0"/>
    </xf>
    <xf numFmtId="0" fontId="30" fillId="0" borderId="7" xfId="0" applyFont="1" applyBorder="1" applyAlignment="1">
      <alignment horizontal="center" vertical="center" wrapText="1"/>
    </xf>
    <xf numFmtId="0" fontId="30" fillId="0" borderId="5" xfId="0" applyFont="1" applyBorder="1" applyAlignment="1">
      <alignment horizontal="center" vertical="center" wrapText="1"/>
    </xf>
    <xf numFmtId="0" fontId="18" fillId="2" borderId="12" xfId="2" applyFont="1" applyFill="1" applyBorder="1" applyAlignment="1" applyProtection="1">
      <alignment horizontal="center" vertical="center" wrapText="1"/>
      <protection locked="0"/>
    </xf>
    <xf numFmtId="0" fontId="18" fillId="2" borderId="0" xfId="2" applyFont="1" applyFill="1" applyAlignment="1" applyProtection="1">
      <alignment horizontal="center" vertical="center" wrapText="1"/>
      <protection locked="0"/>
    </xf>
    <xf numFmtId="0" fontId="30" fillId="0" borderId="0" xfId="0" applyFont="1" applyAlignment="1">
      <alignment horizontal="center" vertical="center" wrapText="1"/>
    </xf>
    <xf numFmtId="0" fontId="30" fillId="0" borderId="4" xfId="0" applyFont="1" applyBorder="1" applyAlignment="1">
      <alignment horizontal="center" vertical="center" wrapText="1"/>
    </xf>
    <xf numFmtId="0" fontId="18" fillId="2" borderId="9" xfId="2" applyFont="1" applyFill="1" applyBorder="1" applyAlignment="1" applyProtection="1">
      <alignment horizontal="center" vertical="center" wrapText="1"/>
      <protection locked="0"/>
    </xf>
    <xf numFmtId="0" fontId="18" fillId="2" borderId="10" xfId="2" applyFont="1" applyFill="1" applyBorder="1" applyAlignment="1" applyProtection="1">
      <alignment horizontal="center" vertical="center" wrapText="1"/>
      <protection locked="0"/>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29" fillId="0" borderId="1" xfId="2" applyFont="1" applyBorder="1" applyAlignment="1">
      <alignment horizontal="left" vertical="center" shrinkToFit="1"/>
    </xf>
    <xf numFmtId="0" fontId="29" fillId="0" borderId="13" xfId="2" applyFont="1" applyBorder="1" applyAlignment="1">
      <alignment horizontal="left" vertical="center" shrinkToFit="1"/>
    </xf>
    <xf numFmtId="0" fontId="29" fillId="0" borderId="6" xfId="2" applyFont="1" applyBorder="1" applyAlignment="1">
      <alignment horizontal="left" vertical="center" shrinkToFit="1"/>
    </xf>
    <xf numFmtId="0" fontId="29" fillId="0" borderId="7" xfId="2" applyFont="1" applyBorder="1" applyAlignment="1">
      <alignment horizontal="left" vertical="center" shrinkToFit="1"/>
    </xf>
    <xf numFmtId="0" fontId="29" fillId="0" borderId="5" xfId="2" applyFont="1" applyBorder="1" applyAlignment="1">
      <alignment horizontal="left" vertical="center" shrinkToFit="1"/>
    </xf>
    <xf numFmtId="0" fontId="29" fillId="0" borderId="14" xfId="2" applyFont="1" applyBorder="1" applyAlignment="1">
      <alignment horizontal="left" vertical="center" shrinkToFit="1"/>
    </xf>
    <xf numFmtId="0" fontId="12" fillId="2" borderId="14" xfId="2" applyFont="1" applyFill="1" applyBorder="1" applyAlignment="1">
      <alignment vertical="center" textRotation="255"/>
    </xf>
    <xf numFmtId="0" fontId="12" fillId="2" borderId="15" xfId="2" applyFont="1" applyFill="1" applyBorder="1" applyAlignment="1">
      <alignment vertical="center" textRotation="255"/>
    </xf>
    <xf numFmtId="0" fontId="28" fillId="0" borderId="6" xfId="2" applyFont="1" applyBorder="1" applyAlignment="1" applyProtection="1">
      <alignment horizontal="center"/>
      <protection locked="0"/>
    </xf>
    <xf numFmtId="0" fontId="28" fillId="0" borderId="7" xfId="2" applyFont="1" applyBorder="1" applyAlignment="1" applyProtection="1">
      <alignment horizontal="center"/>
      <protection locked="0"/>
    </xf>
    <xf numFmtId="0" fontId="28" fillId="0" borderId="0" xfId="2" applyFont="1" applyAlignment="1" applyProtection="1">
      <alignment horizontal="center"/>
      <protection locked="0"/>
    </xf>
    <xf numFmtId="0" fontId="28" fillId="0" borderId="4" xfId="2" applyFont="1" applyBorder="1" applyAlignment="1" applyProtection="1">
      <alignment horizontal="center"/>
      <protection locked="0"/>
    </xf>
    <xf numFmtId="0" fontId="28" fillId="0" borderId="12" xfId="2" applyFont="1" applyBorder="1" applyAlignment="1" applyProtection="1">
      <alignment horizontal="center"/>
      <protection locked="0"/>
    </xf>
    <xf numFmtId="0" fontId="28" fillId="0" borderId="9" xfId="2" applyFont="1" applyBorder="1" applyAlignment="1" applyProtection="1">
      <alignment horizontal="center"/>
      <protection locked="0"/>
    </xf>
    <xf numFmtId="0" fontId="28" fillId="0" borderId="10" xfId="2" applyFont="1" applyBorder="1" applyAlignment="1" applyProtection="1">
      <alignment horizontal="center"/>
      <protection locked="0"/>
    </xf>
    <xf numFmtId="0" fontId="28" fillId="0" borderId="11" xfId="2" applyFont="1" applyBorder="1" applyAlignment="1" applyProtection="1">
      <alignment horizontal="center"/>
      <protection locked="0"/>
    </xf>
    <xf numFmtId="0" fontId="18" fillId="2" borderId="2" xfId="2" applyFont="1" applyFill="1" applyBorder="1" applyAlignment="1" applyProtection="1">
      <alignment horizontal="center" vertical="center"/>
      <protection locked="0"/>
    </xf>
    <xf numFmtId="0" fontId="30" fillId="2" borderId="3" xfId="0" applyFont="1" applyFill="1" applyBorder="1" applyAlignment="1">
      <alignment horizontal="center" vertical="center"/>
    </xf>
    <xf numFmtId="0" fontId="30" fillId="2" borderId="8" xfId="0" applyFont="1" applyFill="1" applyBorder="1" applyAlignment="1">
      <alignment horizontal="center" vertical="center"/>
    </xf>
    <xf numFmtId="192" fontId="18" fillId="0" borderId="2" xfId="2" applyNumberFormat="1" applyFont="1" applyBorder="1" applyAlignment="1" applyProtection="1">
      <alignment horizontal="center" vertical="center" wrapText="1"/>
      <protection locked="0"/>
    </xf>
    <xf numFmtId="192" fontId="18" fillId="0" borderId="3" xfId="2" applyNumberFormat="1" applyFont="1" applyBorder="1" applyAlignment="1" applyProtection="1">
      <alignment horizontal="center" vertical="center" wrapText="1"/>
      <protection locked="0"/>
    </xf>
    <xf numFmtId="192" fontId="18" fillId="0" borderId="8" xfId="2" applyNumberFormat="1" applyFont="1" applyBorder="1" applyAlignment="1" applyProtection="1">
      <alignment horizontal="center" vertical="center" wrapText="1"/>
      <protection locked="0"/>
    </xf>
    <xf numFmtId="0" fontId="18" fillId="2" borderId="5" xfId="2" applyFont="1" applyFill="1" applyBorder="1" applyAlignment="1" applyProtection="1">
      <alignment horizontal="center" vertical="center" wrapText="1"/>
      <protection locked="0"/>
    </xf>
    <xf numFmtId="0" fontId="18" fillId="2" borderId="4" xfId="2" applyFont="1" applyFill="1" applyBorder="1" applyAlignment="1" applyProtection="1">
      <alignment horizontal="center" vertical="center" wrapText="1"/>
      <protection locked="0"/>
    </xf>
    <xf numFmtId="0" fontId="18" fillId="2" borderId="11" xfId="2" applyFont="1" applyFill="1" applyBorder="1" applyAlignment="1" applyProtection="1">
      <alignment horizontal="center" vertical="center" wrapText="1"/>
      <protection locked="0"/>
    </xf>
    <xf numFmtId="0" fontId="31" fillId="2" borderId="1" xfId="5" applyFont="1" applyFill="1" applyBorder="1" applyAlignment="1">
      <alignment horizontal="center" vertical="center" wrapText="1"/>
    </xf>
    <xf numFmtId="0" fontId="30" fillId="0" borderId="10" xfId="0" applyFont="1" applyBorder="1" applyAlignment="1">
      <alignment horizontal="left" vertical="center"/>
    </xf>
    <xf numFmtId="0" fontId="30" fillId="0" borderId="0" xfId="0" applyFont="1" applyAlignment="1">
      <alignment horizontal="left" vertical="center"/>
    </xf>
    <xf numFmtId="0" fontId="29" fillId="0" borderId="9" xfId="2" applyFont="1" applyBorder="1" applyAlignment="1">
      <alignment horizontal="left" vertical="center" shrinkToFit="1"/>
    </xf>
    <xf numFmtId="0" fontId="29" fillId="0" borderId="10" xfId="2" applyFont="1" applyBorder="1" applyAlignment="1">
      <alignment horizontal="left" vertical="center" shrinkToFit="1"/>
    </xf>
    <xf numFmtId="0" fontId="29" fillId="0" borderId="11" xfId="2" applyFont="1" applyBorder="1" applyAlignment="1">
      <alignment horizontal="left" vertical="center" shrinkToFit="1"/>
    </xf>
    <xf numFmtId="0" fontId="12" fillId="0" borderId="0" xfId="2" applyFont="1" applyAlignment="1">
      <alignment horizontal="center" vertical="center" shrinkToFit="1"/>
    </xf>
    <xf numFmtId="0" fontId="34" fillId="0" borderId="0" xfId="2" applyFont="1" applyAlignment="1">
      <alignment vertical="center" wrapText="1"/>
    </xf>
    <xf numFmtId="0" fontId="30" fillId="0" borderId="10" xfId="0" applyFont="1" applyBorder="1" applyAlignment="1">
      <alignment horizontal="center" vertical="center" shrinkToFit="1"/>
    </xf>
    <xf numFmtId="177" fontId="7" fillId="0" borderId="6" xfId="2" applyNumberFormat="1" applyFont="1" applyBorder="1" applyAlignment="1">
      <alignment horizontal="right" vertical="center" wrapText="1" shrinkToFit="1"/>
    </xf>
    <xf numFmtId="0" fontId="30" fillId="0" borderId="7" xfId="0" applyFont="1" applyBorder="1" applyAlignment="1">
      <alignment vertical="center" wrapText="1" shrinkToFit="1"/>
    </xf>
    <xf numFmtId="0" fontId="30" fillId="0" borderId="5" xfId="0" applyFont="1" applyBorder="1" applyAlignment="1">
      <alignment vertical="center" wrapText="1" shrinkToFit="1"/>
    </xf>
    <xf numFmtId="0" fontId="30" fillId="0" borderId="9" xfId="0" applyFont="1" applyBorder="1" applyAlignment="1">
      <alignment vertical="center" wrapText="1" shrinkToFit="1"/>
    </xf>
    <xf numFmtId="0" fontId="30" fillId="0" borderId="10" xfId="0" applyFont="1" applyBorder="1" applyAlignment="1">
      <alignment vertical="center" wrapText="1" shrinkToFit="1"/>
    </xf>
    <xf numFmtId="0" fontId="30" fillId="0" borderId="11" xfId="0" applyFont="1" applyBorder="1" applyAlignment="1">
      <alignment vertical="center" wrapText="1" shrinkToFit="1"/>
    </xf>
    <xf numFmtId="0" fontId="18" fillId="2" borderId="1" xfId="5" applyFont="1" applyFill="1" applyBorder="1" applyAlignment="1">
      <alignment horizontal="center" vertical="center" wrapText="1"/>
    </xf>
    <xf numFmtId="0" fontId="12" fillId="0" borderId="0" xfId="2" applyFont="1" applyAlignment="1">
      <alignment horizontal="center" vertical="center"/>
    </xf>
    <xf numFmtId="0" fontId="29" fillId="0" borderId="2" xfId="0" applyFont="1" applyBorder="1" applyAlignment="1">
      <alignment vertical="center"/>
    </xf>
    <xf numFmtId="0" fontId="29" fillId="0" borderId="3" xfId="0" applyFont="1" applyBorder="1" applyAlignment="1">
      <alignment vertical="center"/>
    </xf>
    <xf numFmtId="0" fontId="29" fillId="0" borderId="8" xfId="0" applyFont="1" applyBorder="1" applyAlignment="1">
      <alignment vertical="center"/>
    </xf>
    <xf numFmtId="0" fontId="30" fillId="2" borderId="2" xfId="0" applyFont="1" applyFill="1" applyBorder="1" applyAlignment="1">
      <alignment vertical="center"/>
    </xf>
    <xf numFmtId="0" fontId="30" fillId="2" borderId="3" xfId="0" applyFont="1" applyFill="1" applyBorder="1" applyAlignment="1">
      <alignment vertical="center"/>
    </xf>
    <xf numFmtId="0" fontId="30" fillId="2" borderId="8" xfId="0" applyFont="1" applyFill="1" applyBorder="1" applyAlignment="1">
      <alignment vertical="center"/>
    </xf>
    <xf numFmtId="0" fontId="30" fillId="2" borderId="2" xfId="0" applyFont="1" applyFill="1" applyBorder="1" applyAlignment="1">
      <alignment horizontal="center"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8" xfId="0" applyFont="1" applyBorder="1" applyAlignment="1">
      <alignment horizontal="left"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8" xfId="0" applyFont="1" applyBorder="1" applyAlignment="1">
      <alignment horizontal="center" vertical="center"/>
    </xf>
    <xf numFmtId="0" fontId="29" fillId="0" borderId="1" xfId="0" applyFont="1" applyBorder="1" applyAlignment="1">
      <alignment vertical="center"/>
    </xf>
    <xf numFmtId="0" fontId="30" fillId="2" borderId="2" xfId="0" applyFont="1" applyFill="1" applyBorder="1" applyAlignment="1">
      <alignment vertical="center" wrapText="1"/>
    </xf>
    <xf numFmtId="0" fontId="44" fillId="2" borderId="6"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10" xfId="0" applyFont="1" applyFill="1" applyBorder="1" applyAlignment="1">
      <alignment horizontal="center" vertical="center"/>
    </xf>
    <xf numFmtId="0" fontId="44" fillId="2" borderId="11" xfId="0" applyFont="1" applyFill="1" applyBorder="1" applyAlignment="1">
      <alignment horizontal="center" vertical="center"/>
    </xf>
    <xf numFmtId="177" fontId="44" fillId="0" borderId="6" xfId="0" applyNumberFormat="1" applyFont="1" applyBorder="1" applyAlignment="1">
      <alignment horizontal="center" vertical="center"/>
    </xf>
    <xf numFmtId="177" fontId="44" fillId="0" borderId="7" xfId="0" applyNumberFormat="1" applyFont="1" applyBorder="1" applyAlignment="1">
      <alignment horizontal="center" vertical="center"/>
    </xf>
    <xf numFmtId="177" fontId="44" fillId="0" borderId="5" xfId="0" applyNumberFormat="1" applyFont="1" applyBorder="1" applyAlignment="1">
      <alignment horizontal="center" vertical="center"/>
    </xf>
    <xf numFmtId="177" fontId="44" fillId="0" borderId="9" xfId="0" applyNumberFormat="1" applyFont="1" applyBorder="1" applyAlignment="1">
      <alignment horizontal="center" vertical="center"/>
    </xf>
    <xf numFmtId="177" fontId="44" fillId="0" borderId="10" xfId="0" applyNumberFormat="1" applyFont="1" applyBorder="1" applyAlignment="1">
      <alignment horizontal="center" vertical="center"/>
    </xf>
    <xf numFmtId="177" fontId="44" fillId="0" borderId="11" xfId="0" applyNumberFormat="1" applyFont="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30" fillId="0" borderId="3" xfId="0" applyFont="1" applyBorder="1" applyAlignment="1">
      <alignment horizontal="center" vertical="center"/>
    </xf>
    <xf numFmtId="188" fontId="44" fillId="0" borderId="6" xfId="0" applyNumberFormat="1" applyFont="1" applyBorder="1" applyAlignment="1">
      <alignment horizontal="center" vertical="center"/>
    </xf>
    <xf numFmtId="0" fontId="30" fillId="0" borderId="7" xfId="0" applyFont="1" applyBorder="1" applyAlignment="1">
      <alignment vertical="center"/>
    </xf>
    <xf numFmtId="0" fontId="30" fillId="0" borderId="5" xfId="0" applyFont="1" applyBorder="1" applyAlignment="1">
      <alignment vertical="center"/>
    </xf>
    <xf numFmtId="188" fontId="44" fillId="0" borderId="9" xfId="0" applyNumberFormat="1" applyFont="1" applyBorder="1" applyAlignment="1">
      <alignment horizontal="center" vertical="center"/>
    </xf>
    <xf numFmtId="0" fontId="30" fillId="0" borderId="10" xfId="0" applyFont="1" applyBorder="1" applyAlignment="1">
      <alignment vertical="center"/>
    </xf>
    <xf numFmtId="0" fontId="30" fillId="0" borderId="11" xfId="0" applyFont="1" applyBorder="1" applyAlignment="1">
      <alignment vertical="center"/>
    </xf>
    <xf numFmtId="188" fontId="44" fillId="0" borderId="6" xfId="0" applyNumberFormat="1" applyFont="1" applyBorder="1" applyAlignment="1">
      <alignment horizontal="left" vertical="center"/>
    </xf>
    <xf numFmtId="188" fontId="44" fillId="0" borderId="7" xfId="0" applyNumberFormat="1" applyFont="1" applyBorder="1" applyAlignment="1">
      <alignment horizontal="left" vertical="center"/>
    </xf>
    <xf numFmtId="188" fontId="44" fillId="0" borderId="5" xfId="0" applyNumberFormat="1" applyFont="1" applyBorder="1" applyAlignment="1">
      <alignment horizontal="left" vertical="center"/>
    </xf>
    <xf numFmtId="0" fontId="30" fillId="0" borderId="2" xfId="0" applyFont="1" applyBorder="1" applyAlignment="1">
      <alignment vertical="center"/>
    </xf>
    <xf numFmtId="0" fontId="30" fillId="0" borderId="1" xfId="0" applyFont="1" applyBorder="1" applyAlignment="1">
      <alignment vertical="center"/>
    </xf>
    <xf numFmtId="0" fontId="44" fillId="2" borderId="6" xfId="0" applyFont="1" applyFill="1" applyBorder="1" applyAlignment="1">
      <alignment horizontal="center" vertical="center" shrinkToFit="1"/>
    </xf>
    <xf numFmtId="0" fontId="44" fillId="2" borderId="7" xfId="0" applyFont="1" applyFill="1" applyBorder="1" applyAlignment="1">
      <alignment horizontal="center" vertical="center" shrinkToFit="1"/>
    </xf>
    <xf numFmtId="0" fontId="44" fillId="2" borderId="5" xfId="0" applyFont="1" applyFill="1" applyBorder="1" applyAlignment="1">
      <alignment horizontal="center" vertical="center" shrinkToFit="1"/>
    </xf>
    <xf numFmtId="0" fontId="44" fillId="2" borderId="9" xfId="0" applyFont="1" applyFill="1" applyBorder="1" applyAlignment="1">
      <alignment horizontal="center" vertical="center" shrinkToFit="1"/>
    </xf>
    <xf numFmtId="0" fontId="44" fillId="2" borderId="10" xfId="0" applyFont="1" applyFill="1" applyBorder="1" applyAlignment="1">
      <alignment horizontal="center" vertical="center" shrinkToFit="1"/>
    </xf>
    <xf numFmtId="0" fontId="44" fillId="2" borderId="11" xfId="0" applyFont="1" applyFill="1" applyBorder="1" applyAlignment="1">
      <alignment horizontal="center" vertical="center" shrinkToFit="1"/>
    </xf>
    <xf numFmtId="188" fontId="44" fillId="0" borderId="9" xfId="0" applyNumberFormat="1" applyFont="1" applyBorder="1" applyAlignment="1">
      <alignment horizontal="left" vertical="center"/>
    </xf>
    <xf numFmtId="188" fontId="44" fillId="0" borderId="10" xfId="0" applyNumberFormat="1" applyFont="1" applyBorder="1" applyAlignment="1">
      <alignment horizontal="left" vertical="center"/>
    </xf>
    <xf numFmtId="188" fontId="44" fillId="0" borderId="11" xfId="0" applyNumberFormat="1" applyFont="1" applyBorder="1" applyAlignment="1">
      <alignment horizontal="left" vertical="center"/>
    </xf>
    <xf numFmtId="188" fontId="44" fillId="0" borderId="2" xfId="0" applyNumberFormat="1" applyFont="1" applyBorder="1" applyAlignment="1">
      <alignment horizontal="center" vertical="center"/>
    </xf>
    <xf numFmtId="0" fontId="30" fillId="0" borderId="8" xfId="0" applyFont="1" applyBorder="1" applyAlignment="1">
      <alignment horizontal="center" vertical="center"/>
    </xf>
    <xf numFmtId="0" fontId="48" fillId="2" borderId="6" xfId="0" applyFont="1" applyFill="1" applyBorder="1" applyAlignment="1">
      <alignment horizontal="center" vertical="center" shrinkToFit="1"/>
    </xf>
    <xf numFmtId="0" fontId="48" fillId="2" borderId="7" xfId="0" applyFont="1" applyFill="1" applyBorder="1" applyAlignment="1">
      <alignment horizontal="center" vertical="center" shrinkToFit="1"/>
    </xf>
    <xf numFmtId="0" fontId="48" fillId="2" borderId="5" xfId="0" applyFont="1" applyFill="1" applyBorder="1" applyAlignment="1">
      <alignment horizontal="center" vertical="center" shrinkToFit="1"/>
    </xf>
    <xf numFmtId="0" fontId="48" fillId="2" borderId="9" xfId="0" applyFont="1" applyFill="1" applyBorder="1" applyAlignment="1">
      <alignment horizontal="center" vertical="center" shrinkToFit="1"/>
    </xf>
    <xf numFmtId="0" fontId="48" fillId="2" borderId="10" xfId="0" applyFont="1" applyFill="1" applyBorder="1" applyAlignment="1">
      <alignment horizontal="center" vertical="center" shrinkToFit="1"/>
    </xf>
    <xf numFmtId="0" fontId="48" fillId="2" borderId="11" xfId="0" applyFont="1" applyFill="1" applyBorder="1" applyAlignment="1">
      <alignment horizontal="center" vertical="center" shrinkToFit="1"/>
    </xf>
    <xf numFmtId="0" fontId="12" fillId="0" borderId="36" xfId="5" applyFont="1" applyBorder="1" applyAlignment="1">
      <alignment horizontal="center" vertical="center" shrinkToFit="1"/>
    </xf>
    <xf numFmtId="0" fontId="12" fillId="0" borderId="52" xfId="5" applyFont="1" applyBorder="1" applyAlignment="1">
      <alignment horizontal="center" vertical="center" shrinkToFit="1"/>
    </xf>
    <xf numFmtId="0" fontId="12" fillId="0" borderId="37" xfId="5" applyFont="1" applyBorder="1" applyAlignment="1">
      <alignment horizontal="center" vertical="center" shrinkToFit="1"/>
    </xf>
    <xf numFmtId="0" fontId="12" fillId="0" borderId="35" xfId="5" applyFont="1" applyBorder="1" applyAlignment="1">
      <alignment horizontal="center" vertical="center" shrinkToFit="1"/>
    </xf>
    <xf numFmtId="0" fontId="12" fillId="0" borderId="26" xfId="5" applyFont="1" applyBorder="1" applyAlignment="1">
      <alignment horizontal="center" vertical="center" shrinkToFit="1"/>
    </xf>
    <xf numFmtId="0" fontId="12" fillId="0" borderId="25" xfId="5" applyFont="1" applyBorder="1" applyAlignment="1">
      <alignment horizontal="center" vertical="center" shrinkToFit="1"/>
    </xf>
    <xf numFmtId="0" fontId="18" fillId="2" borderId="3" xfId="5" applyFont="1" applyFill="1" applyBorder="1" applyAlignment="1">
      <alignment horizontal="center" vertical="center"/>
    </xf>
    <xf numFmtId="0" fontId="18" fillId="2" borderId="8" xfId="5" applyFont="1" applyFill="1" applyBorder="1" applyAlignment="1">
      <alignment horizontal="center" vertical="center"/>
    </xf>
    <xf numFmtId="0" fontId="18" fillId="2" borderId="24" xfId="5" applyFont="1" applyFill="1" applyBorder="1" applyAlignment="1">
      <alignment horizontal="center" vertical="center"/>
    </xf>
    <xf numFmtId="0" fontId="18" fillId="2" borderId="23" xfId="5" applyFont="1" applyFill="1" applyBorder="1" applyAlignment="1">
      <alignment horizontal="center" vertical="center"/>
    </xf>
    <xf numFmtId="0" fontId="18" fillId="2" borderId="22" xfId="5" applyFont="1" applyFill="1" applyBorder="1" applyAlignment="1">
      <alignment horizontal="center" vertical="center"/>
    </xf>
    <xf numFmtId="0" fontId="18" fillId="2" borderId="2" xfId="5" applyFont="1" applyFill="1" applyBorder="1" applyAlignment="1">
      <alignment horizontal="center" vertical="center"/>
    </xf>
    <xf numFmtId="0" fontId="18" fillId="2" borderId="17" xfId="5" applyFont="1" applyFill="1" applyBorder="1" applyAlignment="1">
      <alignment horizontal="center" vertical="center"/>
    </xf>
    <xf numFmtId="0" fontId="12" fillId="2" borderId="1" xfId="5" applyFont="1" applyFill="1" applyBorder="1" applyAlignment="1">
      <alignment horizontal="center" vertical="center"/>
    </xf>
    <xf numFmtId="0" fontId="12" fillId="0" borderId="1" xfId="5" applyFont="1" applyBorder="1" applyAlignment="1">
      <alignment horizontal="left" vertical="center"/>
    </xf>
    <xf numFmtId="0" fontId="12" fillId="0" borderId="6" xfId="5" applyFont="1" applyBorder="1" applyAlignment="1">
      <alignment horizontal="center" vertical="center" wrapText="1"/>
    </xf>
    <xf numFmtId="0" fontId="12" fillId="0" borderId="7" xfId="5" applyFont="1" applyBorder="1" applyAlignment="1">
      <alignment horizontal="center" vertical="center"/>
    </xf>
    <xf numFmtId="0" fontId="12" fillId="0" borderId="9" xfId="5" applyFont="1" applyBorder="1" applyAlignment="1">
      <alignment horizontal="center" vertical="center"/>
    </xf>
    <xf numFmtId="0" fontId="12" fillId="0" borderId="10" xfId="5" applyFont="1" applyBorder="1" applyAlignment="1">
      <alignment horizontal="center" vertical="center"/>
    </xf>
    <xf numFmtId="0" fontId="12" fillId="0" borderId="6" xfId="5" applyFont="1" applyBorder="1" applyAlignment="1">
      <alignment horizontal="center" vertical="center"/>
    </xf>
    <xf numFmtId="0" fontId="12" fillId="0" borderId="65" xfId="5" applyFont="1" applyBorder="1" applyAlignment="1">
      <alignment horizontal="center" vertical="center"/>
    </xf>
    <xf numFmtId="0" fontId="12" fillId="0" borderId="26" xfId="5" applyFont="1" applyBorder="1" applyAlignment="1">
      <alignment horizontal="center" vertical="center"/>
    </xf>
    <xf numFmtId="0" fontId="12" fillId="0" borderId="66" xfId="5" applyFont="1" applyBorder="1" applyAlignment="1">
      <alignment horizontal="center" vertical="center"/>
    </xf>
    <xf numFmtId="0" fontId="12" fillId="0" borderId="57" xfId="5" applyFont="1" applyBorder="1" applyAlignment="1">
      <alignment horizontal="center" vertical="center" shrinkToFit="1"/>
    </xf>
    <xf numFmtId="0" fontId="12" fillId="0" borderId="45" xfId="5" applyFont="1" applyBorder="1" applyAlignment="1">
      <alignment horizontal="center" vertical="center" shrinkToFit="1"/>
    </xf>
    <xf numFmtId="0" fontId="12" fillId="0" borderId="56" xfId="5" applyFont="1" applyBorder="1" applyAlignment="1">
      <alignment horizontal="center" vertical="center" shrinkToFit="1"/>
    </xf>
    <xf numFmtId="0" fontId="12" fillId="0" borderId="42" xfId="5" applyFont="1" applyBorder="1" applyAlignment="1">
      <alignment horizontal="center" vertical="center" shrinkToFit="1"/>
    </xf>
    <xf numFmtId="0" fontId="12" fillId="0" borderId="61" xfId="5" applyFont="1" applyBorder="1" applyAlignment="1">
      <alignment horizontal="center" vertical="center" shrinkToFit="1"/>
    </xf>
    <xf numFmtId="0" fontId="12" fillId="0" borderId="47" xfId="5" applyFont="1" applyBorder="1" applyAlignment="1">
      <alignment horizontal="center" vertical="center" shrinkToFit="1"/>
    </xf>
    <xf numFmtId="0" fontId="12" fillId="0" borderId="59" xfId="5" applyFont="1" applyBorder="1" applyAlignment="1">
      <alignment horizontal="center" vertical="center" shrinkToFit="1"/>
    </xf>
    <xf numFmtId="0" fontId="12" fillId="0" borderId="60" xfId="5" applyFont="1" applyBorder="1" applyAlignment="1">
      <alignment horizontal="center" vertical="center" shrinkToFit="1"/>
    </xf>
    <xf numFmtId="0" fontId="12" fillId="0" borderId="62" xfId="5" applyFont="1" applyBorder="1" applyAlignment="1">
      <alignment horizontal="center" vertical="center" shrinkToFit="1"/>
    </xf>
    <xf numFmtId="179" fontId="12" fillId="2" borderId="35" xfId="5" applyNumberFormat="1" applyFont="1" applyFill="1" applyBorder="1" applyAlignment="1">
      <alignment horizontal="center" vertical="center" shrinkToFit="1"/>
    </xf>
    <xf numFmtId="179" fontId="12" fillId="2" borderId="26" xfId="5" applyNumberFormat="1" applyFont="1" applyFill="1" applyBorder="1" applyAlignment="1">
      <alignment horizontal="center" vertical="center" shrinkToFit="1"/>
    </xf>
    <xf numFmtId="179" fontId="12" fillId="2" borderId="25" xfId="5" applyNumberFormat="1" applyFont="1" applyFill="1" applyBorder="1" applyAlignment="1">
      <alignment horizontal="center" vertical="center" shrinkToFit="1"/>
    </xf>
    <xf numFmtId="0" fontId="18" fillId="2" borderId="20" xfId="5" applyFont="1" applyFill="1" applyBorder="1" applyAlignment="1">
      <alignment horizontal="center" vertical="center"/>
    </xf>
    <xf numFmtId="0" fontId="18" fillId="2" borderId="21" xfId="5" applyFont="1" applyFill="1" applyBorder="1" applyAlignment="1">
      <alignment horizontal="center" vertical="center" wrapText="1"/>
    </xf>
    <xf numFmtId="0" fontId="18" fillId="2" borderId="19" xfId="5" applyFont="1" applyFill="1" applyBorder="1" applyAlignment="1">
      <alignment horizontal="center" vertical="center" wrapText="1"/>
    </xf>
    <xf numFmtId="0" fontId="27" fillId="2" borderId="1" xfId="5" applyFont="1" applyFill="1" applyBorder="1" applyAlignment="1">
      <alignment horizontal="center" vertical="center" wrapText="1" shrinkToFit="1"/>
    </xf>
    <xf numFmtId="0" fontId="18" fillId="0" borderId="1" xfId="0" applyFont="1" applyBorder="1" applyAlignment="1">
      <alignment horizontal="center" vertical="center"/>
    </xf>
    <xf numFmtId="0" fontId="50" fillId="2" borderId="14" xfId="5" applyFont="1" applyFill="1" applyBorder="1" applyAlignment="1">
      <alignment horizontal="center" vertical="center" wrapText="1"/>
    </xf>
    <xf numFmtId="0" fontId="50" fillId="2" borderId="15" xfId="5" applyFont="1" applyFill="1" applyBorder="1" applyAlignment="1">
      <alignment horizontal="center" vertical="center" wrapText="1"/>
    </xf>
    <xf numFmtId="0" fontId="50" fillId="2" borderId="13" xfId="5" applyFont="1" applyFill="1" applyBorder="1" applyAlignment="1">
      <alignment horizontal="center" vertical="center" wrapText="1"/>
    </xf>
    <xf numFmtId="0" fontId="50" fillId="2" borderId="34" xfId="5" applyFont="1" applyFill="1" applyBorder="1" applyAlignment="1">
      <alignment horizontal="center" vertical="center" wrapText="1"/>
    </xf>
    <xf numFmtId="0" fontId="50" fillId="2" borderId="51" xfId="5" applyFont="1" applyFill="1" applyBorder="1" applyAlignment="1">
      <alignment horizontal="center" vertical="center" wrapText="1"/>
    </xf>
    <xf numFmtId="0" fontId="18" fillId="2" borderId="24" xfId="5" applyFont="1" applyFill="1" applyBorder="1" applyAlignment="1">
      <alignment horizontal="center" vertical="center" wrapText="1"/>
    </xf>
    <xf numFmtId="0" fontId="18" fillId="2" borderId="23" xfId="5" applyFont="1" applyFill="1" applyBorder="1" applyAlignment="1">
      <alignment horizontal="center" vertical="center" wrapText="1"/>
    </xf>
    <xf numFmtId="0" fontId="18" fillId="2" borderId="22" xfId="5" applyFont="1" applyFill="1" applyBorder="1" applyAlignment="1">
      <alignment horizontal="center" vertical="center" wrapText="1"/>
    </xf>
    <xf numFmtId="0" fontId="27" fillId="0" borderId="6" xfId="5" applyFont="1" applyBorder="1" applyAlignment="1">
      <alignment horizontal="center" vertical="center" wrapText="1" shrinkToFit="1"/>
    </xf>
    <xf numFmtId="0" fontId="27" fillId="0" borderId="7" xfId="5" applyFont="1" applyBorder="1" applyAlignment="1">
      <alignment horizontal="center" vertical="center" wrapText="1" shrinkToFit="1"/>
    </xf>
    <xf numFmtId="0" fontId="27" fillId="0" borderId="5" xfId="5" applyFont="1" applyBorder="1" applyAlignment="1">
      <alignment horizontal="center" vertical="center" wrapText="1" shrinkToFit="1"/>
    </xf>
    <xf numFmtId="0" fontId="27" fillId="0" borderId="9" xfId="5" applyFont="1" applyBorder="1" applyAlignment="1">
      <alignment horizontal="center" vertical="center" wrapText="1" shrinkToFit="1"/>
    </xf>
    <xf numFmtId="0" fontId="27" fillId="0" borderId="10" xfId="5" applyFont="1" applyBorder="1" applyAlignment="1">
      <alignment horizontal="center" vertical="center" wrapText="1" shrinkToFit="1"/>
    </xf>
    <xf numFmtId="0" fontId="27" fillId="0" borderId="11" xfId="5" applyFont="1" applyBorder="1" applyAlignment="1">
      <alignment horizontal="center" vertical="center" wrapText="1" shrinkToFit="1"/>
    </xf>
    <xf numFmtId="0" fontId="12" fillId="2" borderId="13" xfId="5" applyFont="1" applyFill="1" applyBorder="1" applyAlignment="1">
      <alignment horizontal="center" vertical="center"/>
    </xf>
    <xf numFmtId="0" fontId="48" fillId="2" borderId="6" xfId="5" applyFont="1" applyFill="1" applyBorder="1" applyAlignment="1">
      <alignment horizontal="center" vertical="center" shrinkToFit="1"/>
    </xf>
    <xf numFmtId="0" fontId="48" fillId="2" borderId="5" xfId="5" applyFont="1" applyFill="1" applyBorder="1" applyAlignment="1">
      <alignment horizontal="center" vertical="center" shrinkToFit="1"/>
    </xf>
    <xf numFmtId="0" fontId="48" fillId="2" borderId="9" xfId="5" applyFont="1" applyFill="1" applyBorder="1" applyAlignment="1">
      <alignment horizontal="center" vertical="center" shrinkToFit="1"/>
    </xf>
    <xf numFmtId="0" fontId="48" fillId="2" borderId="11" xfId="5" applyFont="1" applyFill="1" applyBorder="1" applyAlignment="1">
      <alignment horizontal="center" vertical="center" shrinkToFit="1"/>
    </xf>
    <xf numFmtId="0" fontId="12" fillId="0" borderId="14" xfId="5" applyFont="1" applyBorder="1" applyAlignment="1">
      <alignment horizontal="left" vertical="center"/>
    </xf>
    <xf numFmtId="0" fontId="12" fillId="0" borderId="13" xfId="5" applyFont="1" applyBorder="1" applyAlignment="1">
      <alignment horizontal="left" vertical="center"/>
    </xf>
    <xf numFmtId="0" fontId="12" fillId="2" borderId="14" xfId="5" applyFont="1" applyFill="1" applyBorder="1" applyAlignment="1">
      <alignment horizontal="center" vertical="center"/>
    </xf>
    <xf numFmtId="0" fontId="40" fillId="0" borderId="6" xfId="2" applyFont="1" applyBorder="1" applyAlignment="1">
      <alignment horizontal="center" vertical="center"/>
    </xf>
    <xf numFmtId="0" fontId="40" fillId="0" borderId="7" xfId="2" applyFont="1" applyBorder="1" applyAlignment="1">
      <alignment horizontal="center" vertical="center"/>
    </xf>
    <xf numFmtId="0" fontId="40" fillId="0" borderId="5" xfId="2" applyFont="1" applyBorder="1" applyAlignment="1">
      <alignment horizontal="center" vertical="center"/>
    </xf>
    <xf numFmtId="0" fontId="40" fillId="0" borderId="12" xfId="2" applyFont="1" applyBorder="1" applyAlignment="1">
      <alignment horizontal="center" vertical="center"/>
    </xf>
    <xf numFmtId="0" fontId="40" fillId="0" borderId="0" xfId="2" applyFont="1" applyAlignment="1">
      <alignment horizontal="center" vertical="center"/>
    </xf>
    <xf numFmtId="0" fontId="40" fillId="0" borderId="4" xfId="2" applyFont="1" applyBorder="1" applyAlignment="1">
      <alignment horizontal="center" vertical="center"/>
    </xf>
    <xf numFmtId="0" fontId="40" fillId="0" borderId="9" xfId="2" applyFont="1" applyBorder="1" applyAlignment="1">
      <alignment horizontal="center" vertical="center"/>
    </xf>
    <xf numFmtId="0" fontId="40" fillId="0" borderId="10" xfId="2" applyFont="1" applyBorder="1" applyAlignment="1">
      <alignment horizontal="center" vertical="center"/>
    </xf>
    <xf numFmtId="0" fontId="40" fillId="0" borderId="11" xfId="2" applyFont="1" applyBorder="1" applyAlignment="1">
      <alignment horizontal="center" vertical="center"/>
    </xf>
    <xf numFmtId="0" fontId="13" fillId="2" borderId="2" xfId="2" applyFont="1" applyFill="1" applyBorder="1" applyAlignment="1">
      <alignment horizontal="center" vertical="center"/>
    </xf>
    <xf numFmtId="0" fontId="13" fillId="2" borderId="3" xfId="2" applyFont="1" applyFill="1" applyBorder="1" applyAlignment="1">
      <alignment horizontal="center" vertical="center"/>
    </xf>
    <xf numFmtId="0" fontId="13" fillId="2" borderId="8" xfId="2" applyFont="1" applyFill="1" applyBorder="1" applyAlignment="1">
      <alignment horizontal="center" vertical="center"/>
    </xf>
    <xf numFmtId="176" fontId="12" fillId="0" borderId="6" xfId="2" applyNumberFormat="1" applyFont="1" applyBorder="1" applyAlignment="1">
      <alignment horizontal="center" vertical="center" wrapText="1" shrinkToFit="1"/>
    </xf>
    <xf numFmtId="176" fontId="12" fillId="0" borderId="7" xfId="2" applyNumberFormat="1" applyFont="1" applyBorder="1" applyAlignment="1">
      <alignment horizontal="center" vertical="center" wrapText="1" shrinkToFit="1"/>
    </xf>
    <xf numFmtId="176" fontId="12" fillId="0" borderId="5" xfId="2" applyNumberFormat="1" applyFont="1" applyBorder="1" applyAlignment="1">
      <alignment horizontal="center" vertical="center" wrapText="1" shrinkToFit="1"/>
    </xf>
    <xf numFmtId="176" fontId="12" fillId="0" borderId="9" xfId="2" applyNumberFormat="1" applyFont="1" applyBorder="1" applyAlignment="1">
      <alignment horizontal="center" vertical="center" wrapText="1" shrinkToFit="1"/>
    </xf>
    <xf numFmtId="176" fontId="12" fillId="0" borderId="10" xfId="2" applyNumberFormat="1" applyFont="1" applyBorder="1" applyAlignment="1">
      <alignment horizontal="center" vertical="center" wrapText="1" shrinkToFit="1"/>
    </xf>
    <xf numFmtId="176" fontId="12" fillId="0" borderId="11" xfId="2" applyNumberFormat="1" applyFont="1" applyBorder="1" applyAlignment="1">
      <alignment horizontal="center" vertical="center" wrapText="1" shrinkToFit="1"/>
    </xf>
    <xf numFmtId="0" fontId="12" fillId="0" borderId="0" xfId="2" applyFont="1" applyAlignment="1">
      <alignment vertical="center"/>
    </xf>
    <xf numFmtId="0" fontId="30" fillId="0" borderId="0" xfId="11" applyFont="1" applyAlignment="1">
      <alignment vertical="center"/>
    </xf>
    <xf numFmtId="0" fontId="12" fillId="2" borderId="3" xfId="2" applyFont="1" applyFill="1" applyBorder="1" applyAlignment="1">
      <alignment horizontal="center" vertical="center" shrinkToFit="1"/>
    </xf>
    <xf numFmtId="0" fontId="12" fillId="0" borderId="8" xfId="2" applyFont="1" applyBorder="1" applyAlignment="1">
      <alignment horizontal="center" vertical="center" shrinkToFi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71" fillId="9" borderId="14" xfId="14" applyFont="1" applyFill="1" applyBorder="1" applyAlignment="1">
      <alignment horizontal="center" vertical="center" wrapText="1"/>
    </xf>
    <xf numFmtId="0" fontId="71" fillId="9" borderId="15" xfId="14" applyFont="1" applyFill="1" applyBorder="1" applyAlignment="1">
      <alignment horizontal="center" vertical="center" wrapText="1"/>
    </xf>
    <xf numFmtId="0" fontId="71" fillId="9" borderId="31" xfId="14" applyFont="1" applyFill="1" applyBorder="1" applyAlignment="1">
      <alignment horizontal="center" vertical="center" wrapText="1"/>
    </xf>
    <xf numFmtId="0" fontId="17" fillId="11" borderId="6" xfId="14" applyFont="1" applyFill="1" applyBorder="1" applyAlignment="1">
      <alignment horizontal="center" vertical="center"/>
    </xf>
    <xf numFmtId="0" fontId="17" fillId="11" borderId="5" xfId="14" applyFont="1" applyFill="1" applyBorder="1" applyAlignment="1">
      <alignment horizontal="center" vertical="center"/>
    </xf>
    <xf numFmtId="0" fontId="17" fillId="11" borderId="9" xfId="14" applyFont="1" applyFill="1" applyBorder="1" applyAlignment="1">
      <alignment horizontal="center" vertical="center"/>
    </xf>
    <xf numFmtId="0" fontId="17" fillId="11" borderId="11" xfId="14" applyFont="1" applyFill="1" applyBorder="1" applyAlignment="1">
      <alignment horizontal="center" vertical="center"/>
    </xf>
    <xf numFmtId="0" fontId="17" fillId="11" borderId="6" xfId="14" applyFont="1" applyFill="1" applyBorder="1" applyAlignment="1">
      <alignment horizontal="center" vertical="center" wrapText="1"/>
    </xf>
    <xf numFmtId="0" fontId="17" fillId="11" borderId="9" xfId="14" applyFont="1" applyFill="1" applyBorder="1" applyAlignment="1">
      <alignment horizontal="center" vertical="center" wrapText="1"/>
    </xf>
    <xf numFmtId="194" fontId="17" fillId="11" borderId="14" xfId="14" applyNumberFormat="1" applyFont="1" applyFill="1" applyBorder="1" applyAlignment="1">
      <alignment horizontal="center" vertical="center" wrapText="1"/>
    </xf>
    <xf numFmtId="194" fontId="17" fillId="11" borderId="15" xfId="14" applyNumberFormat="1" applyFont="1" applyFill="1" applyBorder="1" applyAlignment="1">
      <alignment horizontal="center" vertical="center" wrapText="1"/>
    </xf>
    <xf numFmtId="194" fontId="17" fillId="11" borderId="31" xfId="14" applyNumberFormat="1" applyFont="1" applyFill="1" applyBorder="1" applyAlignment="1">
      <alignment horizontal="center" vertical="center" wrapText="1"/>
    </xf>
    <xf numFmtId="0" fontId="17" fillId="11" borderId="14" xfId="14" applyFont="1" applyFill="1" applyBorder="1" applyAlignment="1">
      <alignment horizontal="center" vertical="center"/>
    </xf>
    <xf numFmtId="0" fontId="17" fillId="11" borderId="15" xfId="14" applyFont="1" applyFill="1" applyBorder="1" applyAlignment="1">
      <alignment horizontal="center" vertical="center"/>
    </xf>
    <xf numFmtId="0" fontId="17" fillId="11" borderId="31" xfId="14" applyFont="1" applyFill="1" applyBorder="1" applyAlignment="1">
      <alignment horizontal="center" vertical="center"/>
    </xf>
    <xf numFmtId="0" fontId="17" fillId="11" borderId="14" xfId="14" applyFont="1" applyFill="1" applyBorder="1" applyAlignment="1">
      <alignment horizontal="center" vertical="center" wrapText="1"/>
    </xf>
    <xf numFmtId="0" fontId="17" fillId="11" borderId="15" xfId="14" applyFont="1" applyFill="1" applyBorder="1" applyAlignment="1">
      <alignment horizontal="center" vertical="center" wrapText="1"/>
    </xf>
    <xf numFmtId="0" fontId="17" fillId="11" borderId="31" xfId="14" applyFont="1" applyFill="1" applyBorder="1" applyAlignment="1">
      <alignment horizontal="center" vertical="center" wrapText="1"/>
    </xf>
    <xf numFmtId="194" fontId="17" fillId="2" borderId="14" xfId="14" applyNumberFormat="1" applyFont="1" applyFill="1" applyBorder="1" applyAlignment="1">
      <alignment horizontal="center" vertical="center" wrapText="1"/>
    </xf>
    <xf numFmtId="194" fontId="17" fillId="2" borderId="15" xfId="14" applyNumberFormat="1" applyFont="1" applyFill="1" applyBorder="1" applyAlignment="1">
      <alignment horizontal="center" vertical="center" wrapText="1"/>
    </xf>
    <xf numFmtId="194" fontId="17" fillId="2" borderId="31" xfId="14" applyNumberFormat="1" applyFont="1" applyFill="1" applyBorder="1" applyAlignment="1">
      <alignment horizontal="center" vertical="center" wrapText="1"/>
    </xf>
    <xf numFmtId="0" fontId="17" fillId="11" borderId="14" xfId="14" applyFont="1" applyFill="1" applyBorder="1" applyAlignment="1">
      <alignment horizontal="left" vertical="center" wrapText="1"/>
    </xf>
    <xf numFmtId="0" fontId="17" fillId="11" borderId="31" xfId="14" applyFont="1" applyFill="1" applyBorder="1" applyAlignment="1">
      <alignment horizontal="left" vertical="center" wrapText="1"/>
    </xf>
    <xf numFmtId="0" fontId="17" fillId="11" borderId="7" xfId="14" applyFont="1" applyFill="1" applyBorder="1" applyAlignment="1">
      <alignment horizontal="center" vertical="center"/>
    </xf>
    <xf numFmtId="0" fontId="17" fillId="11" borderId="10" xfId="14" applyFont="1" applyFill="1" applyBorder="1" applyAlignment="1">
      <alignment horizontal="center" vertical="center"/>
    </xf>
  </cellXfs>
  <cellStyles count="16">
    <cellStyle name="桁区切り 2" xfId="3" xr:uid="{00000000-0005-0000-0000-000000000000}"/>
    <cellStyle name="桁区切り 3" xfId="6" xr:uid="{00000000-0005-0000-0000-000001000000}"/>
    <cellStyle name="桁区切り 3 2" xfId="9" xr:uid="{00000000-0005-0000-0000-000002000000}"/>
    <cellStyle name="標準" xfId="0" builtinId="0"/>
    <cellStyle name="標準 2" xfId="1" xr:uid="{00000000-0005-0000-0000-000004000000}"/>
    <cellStyle name="標準 2 2" xfId="10" xr:uid="{464ACB8E-94B2-4EEE-A5DD-FDC632447C63}"/>
    <cellStyle name="標準 2 2 2" xfId="15" xr:uid="{05053244-BE14-4A57-9853-608C510BFB94}"/>
    <cellStyle name="標準 2 3" xfId="11" xr:uid="{99320821-5EDC-4B1E-AA39-816FC44616FB}"/>
    <cellStyle name="標準 3" xfId="2" xr:uid="{00000000-0005-0000-0000-000005000000}"/>
    <cellStyle name="標準 3 2" xfId="4" xr:uid="{00000000-0005-0000-0000-000006000000}"/>
    <cellStyle name="標準 4" xfId="5" xr:uid="{00000000-0005-0000-0000-000007000000}"/>
    <cellStyle name="標準 4 2" xfId="8" xr:uid="{00000000-0005-0000-0000-000008000000}"/>
    <cellStyle name="標準 4 3" xfId="14" xr:uid="{1262CB74-B17B-4477-B39D-08AF78DE1491}"/>
    <cellStyle name="標準 5" xfId="12" xr:uid="{0C857A3D-D0BC-439B-B9B4-DE21225DBC97}"/>
    <cellStyle name="標準 6" xfId="13" xr:uid="{0FD6ADB8-7869-45FF-9F73-E424B9EE2C3E}"/>
    <cellStyle name="標準_021220点検表修正案" xfId="7" xr:uid="{00000000-0005-0000-0000-000009000000}"/>
  </cellStyles>
  <dxfs count="86">
    <dxf>
      <font>
        <color theme="0"/>
      </font>
    </dxf>
    <dxf>
      <font>
        <color theme="0"/>
      </font>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9"/>
        <color theme="1"/>
        <name val="ＭＳ Ｐゴシック"/>
        <family val="3"/>
        <charset val="128"/>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alignment horizontal="general" vertical="center" textRotation="0" wrapText="0" indent="0" justifyLastLine="0" shrinkToFit="0" readingOrder="0"/>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alignment horizontal="general" vertical="center" textRotation="0" wrapText="0" indent="0" justifyLastLine="0" shrinkToFit="0" readingOrder="0"/>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alignment horizontal="general" vertical="center" textRotation="0" wrapText="0" indent="0" justifyLastLine="0" shrinkToFit="1" readingOrder="0"/>
    </dxf>
    <dxf>
      <border outline="0">
        <top style="thin">
          <color rgb="FF000000"/>
        </top>
      </border>
    </dxf>
    <dxf>
      <alignment horizontal="general" vertical="center" textRotation="0" wrapText="0" indent="0" justifyLastLine="0" shrinkToFit="1" readingOrder="0"/>
    </dxf>
    <dxf>
      <border outline="0">
        <bottom style="double">
          <color rgb="FF000000"/>
        </bottom>
      </border>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outline="0">
        <left style="thin">
          <color indexed="64"/>
        </left>
        <right style="thin">
          <color indexed="64"/>
        </right>
        <top style="thin">
          <color indexed="64"/>
        </top>
        <bottom style="thin">
          <color indexed="64"/>
        </bottom>
      </border>
    </dxf>
    <dxf>
      <alignment vertical="center" textRotation="0" wrapText="0" justifyLastLine="0" shrinkToFit="1" readingOrder="0"/>
    </dxf>
    <dxf>
      <border>
        <bottom style="double">
          <color indexed="64"/>
        </bottom>
      </border>
    </dxf>
    <dxf>
      <alignment horizontal="general" vertical="center" textRotation="0" wrapText="0" indent="0" justifyLastLine="0" shrinkToFit="0" readingOrder="0"/>
      <border diagonalUp="0" diagonalDown="0">
        <left/>
        <right/>
        <top/>
        <bottom/>
        <vertical/>
        <horizontal/>
      </border>
    </dxf>
    <dxf>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s>
  <tableStyles count="0" defaultTableStyle="TableStyleMedium2" defaultPivotStyle="PivotStyleLight16"/>
  <colors>
    <mruColors>
      <color rgb="FF0000FF"/>
      <color rgb="FFFFFF0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externalLinks/externalLink1.xml" Type="http://schemas.openxmlformats.org/officeDocument/2006/relationships/externalLink"/><Relationship Id="rId22" Target="externalLinks/externalLink2.xml" Type="http://schemas.openxmlformats.org/officeDocument/2006/relationships/externalLink"/><Relationship Id="rId23" Target="externalLinks/externalLink3.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metadata.xml" Type="http://schemas.openxmlformats.org/officeDocument/2006/relationships/sheetMetadata"/><Relationship Id="rId28" Target="richData/richValueRel.xml" Type="http://schemas.microsoft.com/office/2022/10/relationships/richValueRel"/><Relationship Id="rId29" Target="richData/rdrichvalue.xml" Type="http://schemas.microsoft.com/office/2017/06/relationships/rdRichValue"/><Relationship Id="rId3" Target="worksheets/sheet3.xml" Type="http://schemas.openxmlformats.org/officeDocument/2006/relationships/worksheet"/><Relationship Id="rId30" Target="richData/rdrichvaluestructure.xml" Type="http://schemas.microsoft.com/office/2017/06/relationships/rdRichValueStructure"/><Relationship Id="rId31" Target="richData/rdRichValueTypes.xml" Type="http://schemas.microsoft.com/office/2017/06/relationships/rdRichValueTypes"/><Relationship Id="rId32"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1.png" Type="http://schemas.openxmlformats.org/officeDocument/2006/relationships/image"/></Relationships>
</file>

<file path=xl/drawings/_rels/drawing2.xml.rels><?xml version="1.0" encoding="UTF-8" standalone="yes"?><Relationships xmlns="http://schemas.openxmlformats.org/package/2006/relationships"><Relationship Id="rId1" Target="../media/image12.png" Type="http://schemas.openxmlformats.org/officeDocument/2006/relationships/image"/></Relationships>
</file>

<file path=xl/drawings/_rels/drawing3.xml.rels><?xml version="1.0" encoding="UTF-8" standalone="yes"?><Relationships xmlns="http://schemas.openxmlformats.org/package/2006/relationships"><Relationship Id="rId1" Target="../media/image13.png" Type="http://schemas.openxmlformats.org/officeDocument/2006/relationships/image"/><Relationship Id="rId2" Target="../media/image14.png" Type="http://schemas.openxmlformats.org/officeDocument/2006/relationships/image"/><Relationship Id="rId3" Target="../media/image15.png" Type="http://schemas.openxmlformats.org/officeDocument/2006/relationships/image"/></Relationships>
</file>

<file path=xl/drawings/_rels/drawing4.xml.rels><?xml version="1.0" encoding="UTF-8" standalone="yes"?><Relationships xmlns="http://schemas.openxmlformats.org/package/2006/relationships"><Relationship Id="rId1" Target="../media/image16.png" Type="http://schemas.openxmlformats.org/officeDocument/2006/relationships/image"/></Relationships>
</file>

<file path=xl/drawings/_rels/drawing5.xml.rels><?xml version="1.0" encoding="UTF-8" standalone="yes"?><Relationships xmlns="http://schemas.openxmlformats.org/package/2006/relationships"><Relationship Id="rId1" Target="../media/image17.png" Type="http://schemas.openxmlformats.org/officeDocument/2006/relationships/image"/><Relationship Id="rId2" Target="../media/image18.png" Type="http://schemas.openxmlformats.org/officeDocument/2006/relationships/image"/></Relationships>
</file>

<file path=xl/drawings/_rels/drawing6.xml.rels><?xml version="1.0" encoding="UTF-8" standalone="yes"?><Relationships xmlns="http://schemas.openxmlformats.org/package/2006/relationships"><Relationship Id="rId1" Target="../media/image18.png" Type="http://schemas.openxmlformats.org/officeDocument/2006/relationships/image"/></Relationships>
</file>

<file path=xl/drawings/_rels/drawing7.xml.rels><?xml version="1.0" encoding="UTF-8" standalone="yes"?><Relationships xmlns="http://schemas.openxmlformats.org/package/2006/relationships"><Relationship Id="rId1" Target="../media/image19.png" Type="http://schemas.openxmlformats.org/officeDocument/2006/relationships/image"/></Relationships>
</file>

<file path=xl/drawings/_rels/drawing8.xml.rels><?xml version="1.0" encoding="UTF-8" standalone="yes"?><Relationships xmlns="http://schemas.openxmlformats.org/package/2006/relationships"><Relationship Id="rId1" Target="../media/image20.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100853</xdr:colOff>
      <xdr:row>3</xdr:row>
      <xdr:rowOff>67236</xdr:rowOff>
    </xdr:from>
    <xdr:to>
      <xdr:col>6</xdr:col>
      <xdr:colOff>608679</xdr:colOff>
      <xdr:row>35</xdr:row>
      <xdr:rowOff>11206</xdr:rowOff>
    </xdr:to>
    <xdr:pic>
      <xdr:nvPicPr>
        <xdr:cNvPr id="3" name="図 2">
          <a:extLst>
            <a:ext uri="{FF2B5EF4-FFF2-40B4-BE49-F238E27FC236}">
              <a16:creationId xmlns:a16="http://schemas.microsoft.com/office/drawing/2014/main" id="{82B6B102-08CC-4A36-BE79-3AC0EFCC0514}"/>
            </a:ext>
          </a:extLst>
        </xdr:cNvPr>
        <xdr:cNvPicPr>
          <a:picLocks noChangeAspect="1"/>
        </xdr:cNvPicPr>
      </xdr:nvPicPr>
      <xdr:blipFill>
        <a:blip xmlns:r="http://schemas.openxmlformats.org/officeDocument/2006/relationships" r:embed="rId1"/>
        <a:stretch>
          <a:fillRect/>
        </a:stretch>
      </xdr:blipFill>
      <xdr:spPr>
        <a:xfrm>
          <a:off x="100853" y="571501"/>
          <a:ext cx="4623186" cy="56813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1381208</xdr:colOff>
      <xdr:row>14</xdr:row>
      <xdr:rowOff>150741</xdr:rowOff>
    </xdr:from>
    <xdr:to>
      <xdr:col>3</xdr:col>
      <xdr:colOff>4970</xdr:colOff>
      <xdr:row>28</xdr:row>
      <xdr:rowOff>168963</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2068665" y="2635524"/>
          <a:ext cx="1738022" cy="245330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1115889</xdr:colOff>
      <xdr:row>19</xdr:row>
      <xdr:rowOff>66099</xdr:rowOff>
    </xdr:from>
    <xdr:ext cx="475348" cy="275717"/>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3177771" y="3349423"/>
          <a:ext cx="475348"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覆工</a:t>
          </a:r>
          <a:endParaRPr kumimoji="1" lang="en-US" altLang="ja-JP" sz="1100" b="1">
            <a:solidFill>
              <a:srgbClr val="FF0000"/>
            </a:solidFill>
          </a:endParaRPr>
        </a:p>
      </xdr:txBody>
    </xdr:sp>
    <xdr:clientData/>
  </xdr:oneCellAnchor>
  <xdr:twoCellAnchor>
    <xdr:from>
      <xdr:col>2</xdr:col>
      <xdr:colOff>2422</xdr:colOff>
      <xdr:row>51</xdr:row>
      <xdr:rowOff>16692</xdr:rowOff>
    </xdr:from>
    <xdr:to>
      <xdr:col>3</xdr:col>
      <xdr:colOff>10705</xdr:colOff>
      <xdr:row>54</xdr:row>
      <xdr:rowOff>3440</xdr:rowOff>
    </xdr:to>
    <xdr:sp macro="" textlink="">
      <xdr:nvSpPr>
        <xdr:cNvPr id="20" name="正方形/長方形 19">
          <a:extLst>
            <a:ext uri="{FF2B5EF4-FFF2-40B4-BE49-F238E27FC236}">
              <a16:creationId xmlns:a16="http://schemas.microsoft.com/office/drawing/2014/main" id="{00000000-0008-0000-1100-000014000000}"/>
            </a:ext>
          </a:extLst>
        </xdr:cNvPr>
        <xdr:cNvSpPr/>
      </xdr:nvSpPr>
      <xdr:spPr>
        <a:xfrm>
          <a:off x="2069347" y="8855892"/>
          <a:ext cx="1741833" cy="51062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10704</xdr:colOff>
      <xdr:row>54</xdr:row>
      <xdr:rowOff>159444</xdr:rowOff>
    </xdr:from>
    <xdr:to>
      <xdr:col>3</xdr:col>
      <xdr:colOff>18987</xdr:colOff>
      <xdr:row>60</xdr:row>
      <xdr:rowOff>17930</xdr:rowOff>
    </xdr:to>
    <xdr:sp macro="" textlink="">
      <xdr:nvSpPr>
        <xdr:cNvPr id="21" name="正方形/長方形 20">
          <a:extLst>
            <a:ext uri="{FF2B5EF4-FFF2-40B4-BE49-F238E27FC236}">
              <a16:creationId xmlns:a16="http://schemas.microsoft.com/office/drawing/2014/main" id="{00000000-0008-0000-1100-000015000000}"/>
            </a:ext>
          </a:extLst>
        </xdr:cNvPr>
        <xdr:cNvSpPr/>
      </xdr:nvSpPr>
      <xdr:spPr>
        <a:xfrm>
          <a:off x="1866398" y="9276550"/>
          <a:ext cx="1568142" cy="88046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10704</xdr:colOff>
      <xdr:row>61</xdr:row>
      <xdr:rowOff>320</xdr:rowOff>
    </xdr:from>
    <xdr:to>
      <xdr:col>3</xdr:col>
      <xdr:colOff>18987</xdr:colOff>
      <xdr:row>77</xdr:row>
      <xdr:rowOff>0</xdr:rowOff>
    </xdr:to>
    <xdr:sp macro="" textlink="">
      <xdr:nvSpPr>
        <xdr:cNvPr id="22" name="正方形/長方形 21">
          <a:extLst>
            <a:ext uri="{FF2B5EF4-FFF2-40B4-BE49-F238E27FC236}">
              <a16:creationId xmlns:a16="http://schemas.microsoft.com/office/drawing/2014/main" id="{00000000-0008-0000-1100-000016000000}"/>
            </a:ext>
          </a:extLst>
        </xdr:cNvPr>
        <xdr:cNvSpPr/>
      </xdr:nvSpPr>
      <xdr:spPr>
        <a:xfrm>
          <a:off x="2072586" y="10365761"/>
          <a:ext cx="1745195" cy="26890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1179</xdr:colOff>
      <xdr:row>77</xdr:row>
      <xdr:rowOff>151839</xdr:rowOff>
    </xdr:from>
    <xdr:to>
      <xdr:col>3</xdr:col>
      <xdr:colOff>9462</xdr:colOff>
      <xdr:row>82</xdr:row>
      <xdr:rowOff>170888</xdr:rowOff>
    </xdr:to>
    <xdr:sp macro="" textlink="">
      <xdr:nvSpPr>
        <xdr:cNvPr id="23" name="正方形/長方形 22">
          <a:extLst>
            <a:ext uri="{FF2B5EF4-FFF2-40B4-BE49-F238E27FC236}">
              <a16:creationId xmlns:a16="http://schemas.microsoft.com/office/drawing/2014/main" id="{00000000-0008-0000-1100-000017000000}"/>
            </a:ext>
          </a:extLst>
        </xdr:cNvPr>
        <xdr:cNvSpPr/>
      </xdr:nvSpPr>
      <xdr:spPr>
        <a:xfrm>
          <a:off x="2068104" y="13448739"/>
          <a:ext cx="1741833" cy="87629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1378064</xdr:colOff>
      <xdr:row>33</xdr:row>
      <xdr:rowOff>0</xdr:rowOff>
    </xdr:from>
    <xdr:to>
      <xdr:col>2</xdr:col>
      <xdr:colOff>1727336</xdr:colOff>
      <xdr:row>34</xdr:row>
      <xdr:rowOff>150745</xdr:rowOff>
    </xdr:to>
    <xdr:sp macro="" textlink="">
      <xdr:nvSpPr>
        <xdr:cNvPr id="24" name="正方形/長方形 23">
          <a:extLst>
            <a:ext uri="{FF2B5EF4-FFF2-40B4-BE49-F238E27FC236}">
              <a16:creationId xmlns:a16="http://schemas.microsoft.com/office/drawing/2014/main" id="{00000000-0008-0000-1100-000018000000}"/>
            </a:ext>
          </a:extLst>
        </xdr:cNvPr>
        <xdr:cNvSpPr/>
      </xdr:nvSpPr>
      <xdr:spPr>
        <a:xfrm>
          <a:off x="2063864" y="5734050"/>
          <a:ext cx="1730397" cy="32219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1365389</xdr:colOff>
      <xdr:row>36</xdr:row>
      <xdr:rowOff>2485</xdr:rowOff>
    </xdr:from>
    <xdr:to>
      <xdr:col>2</xdr:col>
      <xdr:colOff>1726097</xdr:colOff>
      <xdr:row>39</xdr:row>
      <xdr:rowOff>10767</xdr:rowOff>
    </xdr:to>
    <xdr:sp macro="" textlink="">
      <xdr:nvSpPr>
        <xdr:cNvPr id="25" name="正方形/長方形 24">
          <a:extLst>
            <a:ext uri="{FF2B5EF4-FFF2-40B4-BE49-F238E27FC236}">
              <a16:creationId xmlns:a16="http://schemas.microsoft.com/office/drawing/2014/main" id="{00000000-0008-0000-1100-000019000000}"/>
            </a:ext>
          </a:extLst>
        </xdr:cNvPr>
        <xdr:cNvSpPr/>
      </xdr:nvSpPr>
      <xdr:spPr>
        <a:xfrm>
          <a:off x="2051189" y="6250885"/>
          <a:ext cx="1741833" cy="52263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12838</xdr:colOff>
      <xdr:row>40</xdr:row>
      <xdr:rowOff>8281</xdr:rowOff>
    </xdr:from>
    <xdr:to>
      <xdr:col>3</xdr:col>
      <xdr:colOff>21121</xdr:colOff>
      <xdr:row>45</xdr:row>
      <xdr:rowOff>38100</xdr:rowOff>
    </xdr:to>
    <xdr:sp macro="" textlink="">
      <xdr:nvSpPr>
        <xdr:cNvPr id="26" name="正方形/長方形 25">
          <a:extLst>
            <a:ext uri="{FF2B5EF4-FFF2-40B4-BE49-F238E27FC236}">
              <a16:creationId xmlns:a16="http://schemas.microsoft.com/office/drawing/2014/main" id="{00000000-0008-0000-1100-00001A000000}"/>
            </a:ext>
          </a:extLst>
        </xdr:cNvPr>
        <xdr:cNvSpPr/>
      </xdr:nvSpPr>
      <xdr:spPr>
        <a:xfrm>
          <a:off x="2079763" y="6942481"/>
          <a:ext cx="1741833" cy="88706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1378641</xdr:colOff>
      <xdr:row>46</xdr:row>
      <xdr:rowOff>0</xdr:rowOff>
    </xdr:from>
    <xdr:to>
      <xdr:col>3</xdr:col>
      <xdr:colOff>5799</xdr:colOff>
      <xdr:row>47</xdr:row>
      <xdr:rowOff>0</xdr:rowOff>
    </xdr:to>
    <xdr:sp macro="" textlink="">
      <xdr:nvSpPr>
        <xdr:cNvPr id="27" name="正方形/長方形 26">
          <a:extLst>
            <a:ext uri="{FF2B5EF4-FFF2-40B4-BE49-F238E27FC236}">
              <a16:creationId xmlns:a16="http://schemas.microsoft.com/office/drawing/2014/main" id="{00000000-0008-0000-1100-00001B000000}"/>
            </a:ext>
          </a:extLst>
        </xdr:cNvPr>
        <xdr:cNvSpPr/>
      </xdr:nvSpPr>
      <xdr:spPr>
        <a:xfrm>
          <a:off x="2064441" y="7962900"/>
          <a:ext cx="1741833" cy="1905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1072183</xdr:colOff>
      <xdr:row>33</xdr:row>
      <xdr:rowOff>31887</xdr:rowOff>
    </xdr:from>
    <xdr:ext cx="609590" cy="275717"/>
    <xdr:sp macro="" textlink="">
      <xdr:nvSpPr>
        <xdr:cNvPr id="28" name="テキスト ボックス 27">
          <a:extLst>
            <a:ext uri="{FF2B5EF4-FFF2-40B4-BE49-F238E27FC236}">
              <a16:creationId xmlns:a16="http://schemas.microsoft.com/office/drawing/2014/main" id="{00000000-0008-0000-1100-00001C000000}"/>
            </a:ext>
          </a:extLst>
        </xdr:cNvPr>
        <xdr:cNvSpPr txBox="1"/>
      </xdr:nvSpPr>
      <xdr:spPr>
        <a:xfrm>
          <a:off x="3139108" y="5765937"/>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内装板</a:t>
          </a:r>
        </a:p>
      </xdr:txBody>
    </xdr:sp>
    <xdr:clientData/>
  </xdr:oneCellAnchor>
  <xdr:oneCellAnchor>
    <xdr:from>
      <xdr:col>2</xdr:col>
      <xdr:colOff>1104485</xdr:colOff>
      <xdr:row>42</xdr:row>
      <xdr:rowOff>25262</xdr:rowOff>
    </xdr:from>
    <xdr:ext cx="467949" cy="275717"/>
    <xdr:sp macro="" textlink="">
      <xdr:nvSpPr>
        <xdr:cNvPr id="29" name="テキスト ボックス 28">
          <a:extLst>
            <a:ext uri="{FF2B5EF4-FFF2-40B4-BE49-F238E27FC236}">
              <a16:creationId xmlns:a16="http://schemas.microsoft.com/office/drawing/2014/main" id="{00000000-0008-0000-1100-00001D000000}"/>
            </a:ext>
          </a:extLst>
        </xdr:cNvPr>
        <xdr:cNvSpPr txBox="1"/>
      </xdr:nvSpPr>
      <xdr:spPr>
        <a:xfrm>
          <a:off x="3171410" y="7302362"/>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路面</a:t>
          </a:r>
        </a:p>
      </xdr:txBody>
    </xdr:sp>
    <xdr:clientData/>
  </xdr:oneCellAnchor>
  <xdr:oneCellAnchor>
    <xdr:from>
      <xdr:col>2</xdr:col>
      <xdr:colOff>1065971</xdr:colOff>
      <xdr:row>36</xdr:row>
      <xdr:rowOff>130865</xdr:rowOff>
    </xdr:from>
    <xdr:ext cx="609590" cy="275717"/>
    <xdr:sp macro="" textlink="">
      <xdr:nvSpPr>
        <xdr:cNvPr id="30" name="テキスト ボックス 29">
          <a:extLst>
            <a:ext uri="{FF2B5EF4-FFF2-40B4-BE49-F238E27FC236}">
              <a16:creationId xmlns:a16="http://schemas.microsoft.com/office/drawing/2014/main" id="{00000000-0008-0000-1100-00001E000000}"/>
            </a:ext>
          </a:extLst>
        </xdr:cNvPr>
        <xdr:cNvSpPr txBox="1"/>
      </xdr:nvSpPr>
      <xdr:spPr>
        <a:xfrm>
          <a:off x="3132896" y="6379265"/>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天井版</a:t>
          </a:r>
        </a:p>
      </xdr:txBody>
    </xdr:sp>
    <xdr:clientData/>
  </xdr:oneCellAnchor>
  <xdr:oneCellAnchor>
    <xdr:from>
      <xdr:col>2</xdr:col>
      <xdr:colOff>1095374</xdr:colOff>
      <xdr:row>45</xdr:row>
      <xdr:rowOff>42241</xdr:rowOff>
    </xdr:from>
    <xdr:ext cx="598562" cy="275717"/>
    <xdr:sp macro="" textlink="">
      <xdr:nvSpPr>
        <xdr:cNvPr id="31" name="テキスト ボックス 30">
          <a:extLst>
            <a:ext uri="{FF2B5EF4-FFF2-40B4-BE49-F238E27FC236}">
              <a16:creationId xmlns:a16="http://schemas.microsoft.com/office/drawing/2014/main" id="{00000000-0008-0000-1100-00001F000000}"/>
            </a:ext>
          </a:extLst>
        </xdr:cNvPr>
        <xdr:cNvSpPr txBox="1"/>
      </xdr:nvSpPr>
      <xdr:spPr>
        <a:xfrm>
          <a:off x="3162299" y="7833691"/>
          <a:ext cx="59856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その他</a:t>
          </a:r>
        </a:p>
      </xdr:txBody>
    </xdr:sp>
    <xdr:clientData/>
  </xdr:oneCellAnchor>
  <xdr:twoCellAnchor>
    <xdr:from>
      <xdr:col>2</xdr:col>
      <xdr:colOff>15989</xdr:colOff>
      <xdr:row>30</xdr:row>
      <xdr:rowOff>19050</xdr:rowOff>
    </xdr:from>
    <xdr:to>
      <xdr:col>3</xdr:col>
      <xdr:colOff>12836</xdr:colOff>
      <xdr:row>31</xdr:row>
      <xdr:rowOff>169795</xdr:rowOff>
    </xdr:to>
    <xdr:sp macro="" textlink="">
      <xdr:nvSpPr>
        <xdr:cNvPr id="32" name="正方形/長方形 31">
          <a:extLst>
            <a:ext uri="{FF2B5EF4-FFF2-40B4-BE49-F238E27FC236}">
              <a16:creationId xmlns:a16="http://schemas.microsoft.com/office/drawing/2014/main" id="{00000000-0008-0000-1100-000020000000}"/>
            </a:ext>
          </a:extLst>
        </xdr:cNvPr>
        <xdr:cNvSpPr/>
      </xdr:nvSpPr>
      <xdr:spPr>
        <a:xfrm>
          <a:off x="2082914" y="5238750"/>
          <a:ext cx="1730397" cy="32219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1081708</xdr:colOff>
      <xdr:row>30</xdr:row>
      <xdr:rowOff>31887</xdr:rowOff>
    </xdr:from>
    <xdr:ext cx="467949" cy="275717"/>
    <xdr:sp macro="" textlink="">
      <xdr:nvSpPr>
        <xdr:cNvPr id="33" name="テキスト ボックス 32">
          <a:extLst>
            <a:ext uri="{FF2B5EF4-FFF2-40B4-BE49-F238E27FC236}">
              <a16:creationId xmlns:a16="http://schemas.microsoft.com/office/drawing/2014/main" id="{00000000-0008-0000-1100-000021000000}"/>
            </a:ext>
          </a:extLst>
        </xdr:cNvPr>
        <xdr:cNvSpPr txBox="1"/>
      </xdr:nvSpPr>
      <xdr:spPr>
        <a:xfrm>
          <a:off x="3148633" y="5251587"/>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坑門</a:t>
          </a:r>
        </a:p>
      </xdr:txBody>
    </xdr:sp>
    <xdr:clientData/>
  </xdr:oneCellAnchor>
  <xdr:oneCellAnchor>
    <xdr:from>
      <xdr:col>2</xdr:col>
      <xdr:colOff>1068264</xdr:colOff>
      <xdr:row>51</xdr:row>
      <xdr:rowOff>140059</xdr:rowOff>
    </xdr:from>
    <xdr:ext cx="793594" cy="275717"/>
    <xdr:sp macro="" textlink="">
      <xdr:nvSpPr>
        <xdr:cNvPr id="34" name="テキスト ボックス 33">
          <a:extLst>
            <a:ext uri="{FF2B5EF4-FFF2-40B4-BE49-F238E27FC236}">
              <a16:creationId xmlns:a16="http://schemas.microsoft.com/office/drawing/2014/main" id="{00000000-0008-0000-1100-000022000000}"/>
            </a:ext>
          </a:extLst>
        </xdr:cNvPr>
        <xdr:cNvSpPr txBox="1"/>
      </xdr:nvSpPr>
      <xdr:spPr>
        <a:xfrm>
          <a:off x="3135189" y="8979259"/>
          <a:ext cx="793594"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照明施設</a:t>
          </a:r>
          <a:endParaRPr kumimoji="1" lang="en-US" altLang="ja-JP" sz="1100" b="1">
            <a:solidFill>
              <a:srgbClr val="FF0000"/>
            </a:solidFill>
          </a:endParaRPr>
        </a:p>
      </xdr:txBody>
    </xdr:sp>
    <xdr:clientData/>
  </xdr:oneCellAnchor>
  <xdr:oneCellAnchor>
    <xdr:from>
      <xdr:col>2</xdr:col>
      <xdr:colOff>905218</xdr:colOff>
      <xdr:row>56</xdr:row>
      <xdr:rowOff>113165</xdr:rowOff>
    </xdr:from>
    <xdr:ext cx="793594" cy="275717"/>
    <xdr:sp macro="" textlink="">
      <xdr:nvSpPr>
        <xdr:cNvPr id="35" name="テキスト ボックス 34">
          <a:extLst>
            <a:ext uri="{FF2B5EF4-FFF2-40B4-BE49-F238E27FC236}">
              <a16:creationId xmlns:a16="http://schemas.microsoft.com/office/drawing/2014/main" id="{00000000-0008-0000-1100-000023000000}"/>
            </a:ext>
          </a:extLst>
        </xdr:cNvPr>
        <xdr:cNvSpPr txBox="1"/>
      </xdr:nvSpPr>
      <xdr:spPr>
        <a:xfrm>
          <a:off x="2967100" y="9638165"/>
          <a:ext cx="793594"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換気施設</a:t>
          </a:r>
          <a:endParaRPr kumimoji="1" lang="en-US" altLang="ja-JP" sz="1100" b="1">
            <a:solidFill>
              <a:srgbClr val="FF0000"/>
            </a:solidFill>
          </a:endParaRPr>
        </a:p>
      </xdr:txBody>
    </xdr:sp>
    <xdr:clientData/>
  </xdr:oneCellAnchor>
  <xdr:oneCellAnchor>
    <xdr:from>
      <xdr:col>2</xdr:col>
      <xdr:colOff>979176</xdr:colOff>
      <xdr:row>64</xdr:row>
      <xdr:rowOff>30242</xdr:rowOff>
    </xdr:from>
    <xdr:ext cx="909259" cy="275717"/>
    <xdr:sp macro="" textlink="">
      <xdr:nvSpPr>
        <xdr:cNvPr id="36" name="テキスト ボックス 35">
          <a:extLst>
            <a:ext uri="{FF2B5EF4-FFF2-40B4-BE49-F238E27FC236}">
              <a16:creationId xmlns:a16="http://schemas.microsoft.com/office/drawing/2014/main" id="{00000000-0008-0000-1100-000024000000}"/>
            </a:ext>
          </a:extLst>
        </xdr:cNvPr>
        <xdr:cNvSpPr txBox="1"/>
      </xdr:nvSpPr>
      <xdr:spPr>
        <a:xfrm>
          <a:off x="3049828" y="11244894"/>
          <a:ext cx="90925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非常用施設</a:t>
          </a:r>
          <a:endParaRPr kumimoji="1" lang="en-US" altLang="ja-JP" sz="1100" b="1">
            <a:solidFill>
              <a:srgbClr val="FF0000"/>
            </a:solidFill>
          </a:endParaRPr>
        </a:p>
      </xdr:txBody>
    </xdr:sp>
    <xdr:clientData/>
  </xdr:oneCellAnchor>
  <xdr:oneCellAnchor>
    <xdr:from>
      <xdr:col>2</xdr:col>
      <xdr:colOff>1120370</xdr:colOff>
      <xdr:row>79</xdr:row>
      <xdr:rowOff>36966</xdr:rowOff>
    </xdr:from>
    <xdr:ext cx="896689" cy="275717"/>
    <xdr:sp macro="" textlink="">
      <xdr:nvSpPr>
        <xdr:cNvPr id="37" name="テキスト ボックス 36">
          <a:extLst>
            <a:ext uri="{FF2B5EF4-FFF2-40B4-BE49-F238E27FC236}">
              <a16:creationId xmlns:a16="http://schemas.microsoft.com/office/drawing/2014/main" id="{00000000-0008-0000-1100-000025000000}"/>
            </a:ext>
          </a:extLst>
        </xdr:cNvPr>
        <xdr:cNvSpPr txBox="1"/>
      </xdr:nvSpPr>
      <xdr:spPr>
        <a:xfrm>
          <a:off x="3182252" y="13427995"/>
          <a:ext cx="89668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その他施設</a:t>
          </a:r>
          <a:endParaRPr kumimoji="1" lang="en-US" altLang="ja-JP" sz="11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183963</xdr:colOff>
      <xdr:row>2</xdr:row>
      <xdr:rowOff>91515</xdr:rowOff>
    </xdr:from>
    <xdr:to>
      <xdr:col>13</xdr:col>
      <xdr:colOff>539750</xdr:colOff>
      <xdr:row>24</xdr:row>
      <xdr:rowOff>412750</xdr:rowOff>
    </xdr:to>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l="2768" r="6462"/>
        <a:stretch>
          <a:fillRect/>
        </a:stretch>
      </xdr:blipFill>
      <xdr:spPr bwMode="auto">
        <a:xfrm>
          <a:off x="183963" y="440765"/>
          <a:ext cx="9229912" cy="43376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5</xdr:col>
      <xdr:colOff>187482</xdr:colOff>
      <xdr:row>30</xdr:row>
      <xdr:rowOff>66675</xdr:rowOff>
    </xdr:to>
    <xdr:pic>
      <xdr:nvPicPr>
        <xdr:cNvPr id="2" name="図 1">
          <a:extLst>
            <a:ext uri="{FF2B5EF4-FFF2-40B4-BE49-F238E27FC236}">
              <a16:creationId xmlns:a16="http://schemas.microsoft.com/office/drawing/2014/main" id="{6A3361DF-8D58-4B46-8F4E-6478C96FCE2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776288" y="2752725"/>
          <a:ext cx="6635907" cy="2171700"/>
        </a:xfrm>
        <a:prstGeom prst="rect">
          <a:avLst/>
        </a:prstGeom>
      </xdr:spPr>
    </xdr:pic>
    <xdr:clientData/>
  </xdr:twoCellAnchor>
  <xdr:oneCellAnchor>
    <xdr:from>
      <xdr:col>4</xdr:col>
      <xdr:colOff>566737</xdr:colOff>
      <xdr:row>22</xdr:row>
      <xdr:rowOff>19048</xdr:rowOff>
    </xdr:from>
    <xdr:ext cx="835422" cy="275717"/>
    <xdr:sp macro="" textlink="">
      <xdr:nvSpPr>
        <xdr:cNvPr id="3" name="テキスト ボックス 2">
          <a:extLst>
            <a:ext uri="{FF2B5EF4-FFF2-40B4-BE49-F238E27FC236}">
              <a16:creationId xmlns:a16="http://schemas.microsoft.com/office/drawing/2014/main" id="{E81FE102-84E4-4D75-BEA4-691424BF0747}"/>
            </a:ext>
          </a:extLst>
        </xdr:cNvPr>
        <xdr:cNvSpPr txBox="1"/>
      </xdr:nvSpPr>
      <xdr:spPr>
        <a:xfrm>
          <a:off x="7143750" y="3581398"/>
          <a:ext cx="83542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33CC"/>
              </a:solidFill>
            </a:rPr>
            <a:t>使用しない</a:t>
          </a:r>
        </a:p>
      </xdr:txBody>
    </xdr:sp>
    <xdr:clientData/>
  </xdr:oneCellAnchor>
  <xdr:twoCellAnchor editAs="oneCell">
    <xdr:from>
      <xdr:col>2</xdr:col>
      <xdr:colOff>3256062</xdr:colOff>
      <xdr:row>41</xdr:row>
      <xdr:rowOff>157164</xdr:rowOff>
    </xdr:from>
    <xdr:to>
      <xdr:col>5</xdr:col>
      <xdr:colOff>447674</xdr:colOff>
      <xdr:row>51</xdr:row>
      <xdr:rowOff>121790</xdr:rowOff>
    </xdr:to>
    <xdr:pic>
      <xdr:nvPicPr>
        <xdr:cNvPr id="4" name="図 3">
          <a:extLst>
            <a:ext uri="{FF2B5EF4-FFF2-40B4-BE49-F238E27FC236}">
              <a16:creationId xmlns:a16="http://schemas.microsoft.com/office/drawing/2014/main" id="{C3627EEE-8B87-4C6B-A680-75701A339E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032350" y="6796089"/>
          <a:ext cx="3630512" cy="1583876"/>
        </a:xfrm>
        <a:prstGeom prst="rect">
          <a:avLst/>
        </a:prstGeom>
      </xdr:spPr>
    </xdr:pic>
    <xdr:clientData/>
  </xdr:twoCellAnchor>
  <xdr:twoCellAnchor editAs="oneCell">
    <xdr:from>
      <xdr:col>2</xdr:col>
      <xdr:colOff>138112</xdr:colOff>
      <xdr:row>32</xdr:row>
      <xdr:rowOff>52388</xdr:rowOff>
    </xdr:from>
    <xdr:to>
      <xdr:col>2</xdr:col>
      <xdr:colOff>3038475</xdr:colOff>
      <xdr:row>38</xdr:row>
      <xdr:rowOff>157144</xdr:rowOff>
    </xdr:to>
    <xdr:pic>
      <xdr:nvPicPr>
        <xdr:cNvPr id="5" name="図 4">
          <a:extLst>
            <a:ext uri="{FF2B5EF4-FFF2-40B4-BE49-F238E27FC236}">
              <a16:creationId xmlns:a16="http://schemas.microsoft.com/office/drawing/2014/main" id="{D80398BC-58A9-44FE-AF3F-37F4E10846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4400" y="5233988"/>
          <a:ext cx="2900363" cy="10763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257175</xdr:colOff>
      <xdr:row>5</xdr:row>
      <xdr:rowOff>161925</xdr:rowOff>
    </xdr:from>
    <xdr:to>
      <xdr:col>33</xdr:col>
      <xdr:colOff>42865</xdr:colOff>
      <xdr:row>17</xdr:row>
      <xdr:rowOff>604838</xdr:rowOff>
    </xdr:to>
    <xdr:pic>
      <xdr:nvPicPr>
        <xdr:cNvPr id="2" name="image97.png">
          <a:extLst>
            <a:ext uri="{FF2B5EF4-FFF2-40B4-BE49-F238E27FC236}">
              <a16:creationId xmlns:a16="http://schemas.microsoft.com/office/drawing/2014/main" id="{671F3D07-1187-45D1-9A29-8180BB84BBB6}"/>
            </a:ext>
          </a:extLst>
        </xdr:cNvPr>
        <xdr:cNvPicPr/>
      </xdr:nvPicPr>
      <xdr:blipFill rotWithShape="1">
        <a:blip xmlns:r="http://schemas.openxmlformats.org/officeDocument/2006/relationships" r:embed="rId1" cstate="print"/>
        <a:srcRect l="13442" t="1565" r="1839" b="9680"/>
        <a:stretch/>
      </xdr:blipFill>
      <xdr:spPr>
        <a:xfrm rot="5400000">
          <a:off x="2609851" y="-685801"/>
          <a:ext cx="5700713" cy="95297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43296</xdr:colOff>
      <xdr:row>27</xdr:row>
      <xdr:rowOff>406978</xdr:rowOff>
    </xdr:from>
    <xdr:to>
      <xdr:col>8</xdr:col>
      <xdr:colOff>630170</xdr:colOff>
      <xdr:row>28</xdr:row>
      <xdr:rowOff>534114</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26226" y="7070668"/>
          <a:ext cx="3124334" cy="530996"/>
        </a:xfrm>
        <a:prstGeom prst="rect">
          <a:avLst/>
        </a:prstGeom>
      </xdr:spPr>
    </xdr:pic>
    <xdr:clientData/>
  </xdr:twoCellAnchor>
  <xdr:twoCellAnchor editAs="oneCell">
    <xdr:from>
      <xdr:col>4</xdr:col>
      <xdr:colOff>238125</xdr:colOff>
      <xdr:row>11</xdr:row>
      <xdr:rowOff>85725</xdr:rowOff>
    </xdr:from>
    <xdr:to>
      <xdr:col>22</xdr:col>
      <xdr:colOff>409576</xdr:colOff>
      <xdr:row>27</xdr:row>
      <xdr:rowOff>152399</xdr:rowOff>
    </xdr:to>
    <xdr:pic>
      <xdr:nvPicPr>
        <xdr:cNvPr id="2" name="image447.png">
          <a:extLst>
            <a:ext uri="{FF2B5EF4-FFF2-40B4-BE49-F238E27FC236}">
              <a16:creationId xmlns:a16="http://schemas.microsoft.com/office/drawing/2014/main" id="{9DF43916-FE54-4EFB-B6A2-7E807423E6B9}"/>
            </a:ext>
          </a:extLst>
        </xdr:cNvPr>
        <xdr:cNvPicPr/>
      </xdr:nvPicPr>
      <xdr:blipFill rotWithShape="1">
        <a:blip xmlns:r="http://schemas.openxmlformats.org/officeDocument/2006/relationships" r:embed="rId2" cstate="print"/>
        <a:srcRect l="21411" t="10010" r="20675" b="6918"/>
        <a:stretch/>
      </xdr:blipFill>
      <xdr:spPr>
        <a:xfrm rot="5400000">
          <a:off x="4333876" y="9524"/>
          <a:ext cx="4486274" cy="9382126"/>
        </a:xfrm>
        <a:prstGeom prst="rect">
          <a:avLst/>
        </a:prstGeom>
      </xdr:spPr>
    </xdr:pic>
    <xdr:clientData/>
  </xdr:twoCellAnchor>
  <xdr:twoCellAnchor>
    <xdr:from>
      <xdr:col>3</xdr:col>
      <xdr:colOff>352425</xdr:colOff>
      <xdr:row>15</xdr:row>
      <xdr:rowOff>9525</xdr:rowOff>
    </xdr:from>
    <xdr:to>
      <xdr:col>24</xdr:col>
      <xdr:colOff>57150</xdr:colOff>
      <xdr:row>24</xdr:row>
      <xdr:rowOff>9525</xdr:rowOff>
    </xdr:to>
    <xdr:sp macro="" textlink="">
      <xdr:nvSpPr>
        <xdr:cNvPr id="3" name="テキスト ボックス 2">
          <a:extLst>
            <a:ext uri="{FF2B5EF4-FFF2-40B4-BE49-F238E27FC236}">
              <a16:creationId xmlns:a16="http://schemas.microsoft.com/office/drawing/2014/main" id="{0AAAEAD0-8D3A-4680-81D5-B4B9996EBD5A}"/>
            </a:ext>
          </a:extLst>
        </xdr:cNvPr>
        <xdr:cNvSpPr txBox="1"/>
      </xdr:nvSpPr>
      <xdr:spPr>
        <a:xfrm>
          <a:off x="1495425" y="3486150"/>
          <a:ext cx="10448925"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本様式（変状写真台帳）は、</a:t>
          </a:r>
          <a:r>
            <a:rPr kumimoji="1" lang="en-US" altLang="ja-JP" sz="2400"/>
            <a:t>77</a:t>
          </a:r>
          <a:r>
            <a:rPr kumimoji="1" lang="ja-JP" altLang="en-US" sz="2400"/>
            <a:t>条報告用様式に該当する</a:t>
          </a:r>
          <a:endParaRPr kumimoji="1" lang="en-US" altLang="ja-JP" sz="2400"/>
        </a:p>
        <a:p>
          <a:pPr algn="ctr"/>
          <a:r>
            <a:rPr kumimoji="1" lang="ja-JP" altLang="en-US" sz="2400"/>
            <a:t>作成にあたっては、別参考資料「</a:t>
          </a:r>
          <a:r>
            <a:rPr kumimoji="1" lang="en-US" altLang="ja-JP" sz="2400"/>
            <a:t>77</a:t>
          </a:r>
          <a:r>
            <a:rPr kumimoji="1" lang="ja-JP" altLang="en-US" sz="2400"/>
            <a:t>条報告用様式（記入例）」を参考とすること</a:t>
          </a:r>
          <a:endParaRPr kumimoji="1" lang="en-US" altLang="ja-JP" sz="24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228600</xdr:colOff>
      <xdr:row>6</xdr:row>
      <xdr:rowOff>161925</xdr:rowOff>
    </xdr:from>
    <xdr:to>
      <xdr:col>33</xdr:col>
      <xdr:colOff>180976</xdr:colOff>
      <xdr:row>16</xdr:row>
      <xdr:rowOff>171449</xdr:rowOff>
    </xdr:to>
    <xdr:pic>
      <xdr:nvPicPr>
        <xdr:cNvPr id="2" name="image447.png">
          <a:extLst>
            <a:ext uri="{FF2B5EF4-FFF2-40B4-BE49-F238E27FC236}">
              <a16:creationId xmlns:a16="http://schemas.microsoft.com/office/drawing/2014/main" id="{3E82B6C7-7577-4724-8D41-0B454DF06689}"/>
            </a:ext>
          </a:extLst>
        </xdr:cNvPr>
        <xdr:cNvPicPr/>
      </xdr:nvPicPr>
      <xdr:blipFill rotWithShape="1">
        <a:blip xmlns:r="http://schemas.openxmlformats.org/officeDocument/2006/relationships" r:embed="rId1" cstate="print"/>
        <a:srcRect l="21411" t="10010" r="20675" b="6918"/>
        <a:stretch/>
      </xdr:blipFill>
      <xdr:spPr>
        <a:xfrm rot="5400000">
          <a:off x="3362326" y="-885826"/>
          <a:ext cx="4486274" cy="93821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34</xdr:col>
      <xdr:colOff>66676</xdr:colOff>
      <xdr:row>16</xdr:row>
      <xdr:rowOff>19050</xdr:rowOff>
    </xdr:to>
    <xdr:pic>
      <xdr:nvPicPr>
        <xdr:cNvPr id="2" name="image448.png">
          <a:extLst>
            <a:ext uri="{FF2B5EF4-FFF2-40B4-BE49-F238E27FC236}">
              <a16:creationId xmlns:a16="http://schemas.microsoft.com/office/drawing/2014/main" id="{84EC36BB-F04F-4A7C-B9B8-35CC915E5757}"/>
            </a:ext>
          </a:extLst>
        </xdr:cNvPr>
        <xdr:cNvPicPr/>
      </xdr:nvPicPr>
      <xdr:blipFill rotWithShape="1">
        <a:blip xmlns:r="http://schemas.openxmlformats.org/officeDocument/2006/relationships" r:embed="rId1" cstate="print"/>
        <a:srcRect l="17431" t="3615" r="15483" b="3405"/>
        <a:stretch/>
      </xdr:blipFill>
      <xdr:spPr>
        <a:xfrm rot="5400000">
          <a:off x="3343276" y="-1257301"/>
          <a:ext cx="4495800" cy="98107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40105</xdr:colOff>
      <xdr:row>5</xdr:row>
      <xdr:rowOff>50131</xdr:rowOff>
    </xdr:from>
    <xdr:to>
      <xdr:col>9</xdr:col>
      <xdr:colOff>229848</xdr:colOff>
      <xdr:row>44</xdr:row>
      <xdr:rowOff>141852</xdr:rowOff>
    </xdr:to>
    <xdr:pic>
      <xdr:nvPicPr>
        <xdr:cNvPr id="5" name="図 4">
          <a:extLst>
            <a:ext uri="{FF2B5EF4-FFF2-40B4-BE49-F238E27FC236}">
              <a16:creationId xmlns:a16="http://schemas.microsoft.com/office/drawing/2014/main" id="{5F4AE7BC-BD9B-40C1-6C07-47934C4AAC13}"/>
            </a:ext>
          </a:extLst>
        </xdr:cNvPr>
        <xdr:cNvPicPr>
          <a:picLocks noChangeAspect="1"/>
        </xdr:cNvPicPr>
      </xdr:nvPicPr>
      <xdr:blipFill>
        <a:blip xmlns:r="http://schemas.openxmlformats.org/officeDocument/2006/relationships" r:embed="rId1"/>
        <a:stretch>
          <a:fillRect/>
        </a:stretch>
      </xdr:blipFill>
      <xdr:spPr>
        <a:xfrm>
          <a:off x="471237" y="1072815"/>
          <a:ext cx="2365453" cy="60172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26459</xdr:colOff>
      <xdr:row>8</xdr:row>
      <xdr:rowOff>0</xdr:rowOff>
    </xdr:from>
    <xdr:to>
      <xdr:col>20</xdr:col>
      <xdr:colOff>394759</xdr:colOff>
      <xdr:row>10</xdr:row>
      <xdr:rowOff>581025</xdr:rowOff>
    </xdr:to>
    <xdr:sp macro="" textlink="">
      <xdr:nvSpPr>
        <xdr:cNvPr id="2" name="テキスト ボックス 1">
          <a:extLst>
            <a:ext uri="{FF2B5EF4-FFF2-40B4-BE49-F238E27FC236}">
              <a16:creationId xmlns:a16="http://schemas.microsoft.com/office/drawing/2014/main" id="{B5B585CF-0741-40EB-B9BF-C9ED2BE7B15E}"/>
            </a:ext>
          </a:extLst>
        </xdr:cNvPr>
        <xdr:cNvSpPr txBox="1"/>
      </xdr:nvSpPr>
      <xdr:spPr>
        <a:xfrm>
          <a:off x="2791355" y="4286250"/>
          <a:ext cx="10448925"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本様式（変状写真台帳）は、</a:t>
          </a:r>
          <a:r>
            <a:rPr kumimoji="1" lang="en-US" altLang="ja-JP" sz="2400"/>
            <a:t>77</a:t>
          </a:r>
          <a:r>
            <a:rPr kumimoji="1" lang="ja-JP" altLang="en-US" sz="2400"/>
            <a:t>条報告用様式に該当する</a:t>
          </a:r>
          <a:endParaRPr kumimoji="1" lang="en-US" altLang="ja-JP" sz="2400"/>
        </a:p>
        <a:p>
          <a:pPr algn="ctr"/>
          <a:r>
            <a:rPr kumimoji="1" lang="ja-JP" altLang="en-US" sz="2400"/>
            <a:t>作成にあたっては、別参考資料「</a:t>
          </a:r>
          <a:r>
            <a:rPr kumimoji="1" lang="en-US" altLang="ja-JP" sz="2400"/>
            <a:t>77</a:t>
          </a:r>
          <a:r>
            <a:rPr kumimoji="1" lang="ja-JP" altLang="en-US" sz="2400"/>
            <a:t>条報告用様式（記入例）」を参考とすること</a:t>
          </a:r>
          <a:endParaRPr kumimoji="1" lang="en-US" altLang="ja-JP" sz="2400"/>
        </a:p>
      </xdr:txBody>
    </xdr:sp>
    <xdr:clientData/>
  </xdr:twoCellAnchor>
</xdr:wsDr>
</file>

<file path=xl/externalLinks/_rels/externalLink1.xml.rels><?xml version="1.0" encoding="UTF-8" standalone="yes"?><Relationships xmlns="http://schemas.openxmlformats.org/package/2006/relationships"><Relationship Id="rId1" Target="file://///Mac/Home/Downloads/202403_&#25216;&#34899;&#30340;&#21161;&#35328;_&#20837;&#21147;&#29992;&#27096;&#24335;&#65288;&#20877;&#20462;&#27491;&#65289;240514%20(2).xlsx" TargetMode="External" Type="http://schemas.openxmlformats.org/officeDocument/2006/relationships/externalLinkPath"/><Relationship Id="rId2" Target="file://///Mac/Home/Downloads/202403_&#25216;&#34899;&#30340;&#21161;&#35328;_&#20837;&#21147;&#29992;&#27096;&#24335;&#65288;&#20877;&#20462;&#27491;&#65289;240514%20(2).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sites/msteams_b58a42/Shared%20Documents/23109&#65306;&#19977;&#37325;&#30476;&#36208;&#34892;&#30011;&#20687;/04_&#26908;&#35342;&#20107;&#38917;/06_&#28857;&#26908;&#35201;&#38936;&#25913;&#35330;/03_&#30476;&#35519;&#26360;&#27096;&#24335;&#25913;&#35330;/03_&#19977;&#37325;&#30476;&#12488;&#12531;&#12493;&#12523;&#28857;&#26908;&#35519;&#26360;&#65288;&#20196;&#21644;5&#24180;3&#26376;&#65289;.xlsx" TargetMode="External" Type="http://schemas.openxmlformats.org/officeDocument/2006/relationships/externalLinkPath"/><Relationship Id="rId2" Target="https://kengi.sharepoint.com/sites/msteams_b58a42/Shared%20Documents/23109&#65306;&#19977;&#37325;&#30476;&#36208;&#34892;&#30011;&#20687;/04_&#26908;&#35342;&#20107;&#38917;/06_&#28857;&#26908;&#35201;&#38936;&#25913;&#35330;/03_&#30476;&#35519;&#26360;&#27096;&#24335;&#25913;&#35330;/03_&#19977;&#37325;&#30476;&#12488;&#12531;&#12493;&#12523;&#28857;&#26908;&#35519;&#26360;&#65288;&#20196;&#21644;5&#24180;3&#26376;&#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D:/&#26087;PC&#12487;&#12540;&#12479;/sawaguchi/&#9632;&#28857;&#26908;&#35201;&#38936;/&#12488;&#12531;&#12493;&#12523;&#28857;&#26908;&#35519;&#26360;&#27096;&#24335;.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の留意点"/>
      <sheetName val="様式-1P001"/>
      <sheetName val="様式-2P001"/>
      <sheetName val="様式-3P001"/>
      <sheetName val="(参考)リスト"/>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S-1"/>
      <sheetName val="様式S-2"/>
      <sheetName val="様式S-3"/>
      <sheetName val="様式A-1"/>
      <sheetName val="様式A-2"/>
      <sheetName val="様式B-1(a)"/>
      <sheetName val="様式B-1(b)"/>
      <sheetName val="様式C-1-1"/>
      <sheetName val="様式C-1-2"/>
      <sheetName val="様式C-2-1"/>
      <sheetName val="様式C-2-2"/>
      <sheetName val="様式C-3"/>
      <sheetName val="様式C-4"/>
      <sheetName val="様式C-5"/>
      <sheetName val="様式C-6"/>
      <sheetName val="様式D"/>
      <sheetName val="(参考)リスト"/>
      <sheetName val="トンネルコード"/>
      <sheetName val="03_三重県トンネル点検調書（令和5年3月）"/>
    </sheetNames>
    <sheetDataSet>
      <sheetData sheetId="0">
        <row r="3">
          <cell r="D3" t="str">
            <v>○○トンネル</v>
          </cell>
          <cell r="J3" t="str">
            <v>国道○○</v>
          </cell>
          <cell r="R3" t="str">
            <v>○○事務所</v>
          </cell>
        </row>
        <row r="4">
          <cell r="D4" t="str">
            <v>○○トンネル</v>
          </cell>
        </row>
      </sheetData>
      <sheetData sheetId="1"/>
      <sheetData sheetId="2"/>
      <sheetData sheetId="3">
        <row r="5">
          <cell r="K5" t="str">
            <v>○○（株）</v>
          </cell>
          <cell r="Q5">
            <v>44785</v>
          </cell>
        </row>
        <row r="6">
          <cell r="K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55">
          <cell r="P55" t="str">
            <v>照明施設</v>
          </cell>
        </row>
        <row r="56">
          <cell r="P56" t="str">
            <v>換気施設</v>
          </cell>
        </row>
        <row r="57">
          <cell r="P57" t="str">
            <v>非常用施設</v>
          </cell>
        </row>
        <row r="58">
          <cell r="P58" t="str">
            <v>その他施設</v>
          </cell>
        </row>
      </sheetData>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点検様式作成フロー"/>
      <sheetName val="変状面積算出方法"/>
      <sheetName val="様式A-1"/>
      <sheetName val="様式A-2"/>
      <sheetName val="様式A-3"/>
      <sheetName val="様式B"/>
      <sheetName val="様式B (2)"/>
      <sheetName val="様式C-1-1"/>
      <sheetName val="様式C-1-2"/>
      <sheetName val="様式C-2"/>
      <sheetName val="様式D-1-1"/>
      <sheetName val="様式D-1-2"/>
      <sheetName val="様式D-2-1"/>
      <sheetName val="様式D-2-1´"/>
      <sheetName val="様式D-3_S00"/>
      <sheetName val="様式E"/>
      <sheetName val="様式F"/>
      <sheetName val="(参考)リスト"/>
      <sheetName val="トンネル点検調書様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richData/_rels/richValueRel.xml.rels><?xml version="1.0" encoding="UTF-8" standalone="yes"?><Relationships xmlns="http://schemas.openxmlformats.org/package/2006/relationships"><Relationship Id="rId1" Target="../media/image1.png" Type="http://schemas.openxmlformats.org/officeDocument/2006/relationships/image"/><Relationship Id="rId10" Target="../media/image10.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 Id="rId8" Target="../media/image8.png" Type="http://schemas.openxmlformats.org/officeDocument/2006/relationships/image"/><Relationship Id="rId9" Target="../media/image9.png" Type="http://schemas.openxmlformats.org/officeDocument/2006/relationships/image"/></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15:B47" totalsRowShown="0" headerRowDxfId="85" dataDxfId="83" headerRowBorderDxfId="84" tableBorderDxfId="82">
  <autoFilter ref="B15:B47" xr:uid="{00000000-0009-0000-0100-000001000000}"/>
  <tableColumns count="1">
    <tableColumn id="1" xr3:uid="{00000000-0010-0000-0000-000001000000}" name="対象箇所" dataDxfId="8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C15:J47" headerRowDxfId="80" dataDxfId="78" headerRowBorderDxfId="79" tableBorderDxfId="77">
  <autoFilter ref="C15:J47" xr:uid="{00000000-0009-0000-0100-000002000000}"/>
  <tableColumns count="8">
    <tableColumn id="9" xr3:uid="{00000000-0010-0000-0100-000009000000}" name="部位区分" totalsRowLabel="集計" dataDxfId="76" totalsRowDxfId="75"/>
    <tableColumn id="2" xr3:uid="{00000000-0010-0000-0100-000002000000}" name="変状区分" dataDxfId="74" totalsRowDxfId="73"/>
    <tableColumn id="7" xr3:uid="{00000000-0010-0000-0100-000007000000}" name="変状種類" dataDxfId="72" totalsRowDxfId="71"/>
    <tableColumn id="4" xr3:uid="{00000000-0010-0000-0100-000004000000}" name="対策区分" dataDxfId="70" totalsRowDxfId="69"/>
    <tableColumn id="5" xr3:uid="{00000000-0010-0000-0100-000005000000}" name="健全性" dataDxfId="68" totalsRowDxfId="67"/>
    <tableColumn id="12" xr3:uid="{00000000-0010-0000-0100-00000C000000}" name="調査の要否" dataDxfId="66" totalsRowDxfId="65"/>
    <tableColumn id="10" xr3:uid="{00000000-0010-0000-0100-00000A000000}" name="措置の要否" dataDxfId="64" totalsRowDxfId="63"/>
    <tableColumn id="11" xr3:uid="{00000000-0010-0000-0100-00000B000000}" name="実施有無" totalsRowFunction="count" dataDxfId="62" totalsRowDxfId="6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テーブル312" displayName="テーブル312" ref="B51:B83" totalsRowShown="0" dataDxfId="59" headerRowBorderDxfId="60" tableBorderDxfId="58">
  <autoFilter ref="B51:B83" xr:uid="{00000000-0009-0000-0100-00000B000000}"/>
  <tableColumns count="1">
    <tableColumn id="1" xr3:uid="{00000000-0010-0000-0200-000001000000}" name="施設の内訳" dataDxfId="5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テーブル413" displayName="テーブル413" ref="C51:C83" totalsRowShown="0" dataDxfId="55" headerRowBorderDxfId="56" tableBorderDxfId="54">
  <autoFilter ref="C51:C83" xr:uid="{00000000-0009-0000-0100-00000C000000}"/>
  <tableColumns count="1">
    <tableColumn id="1" xr3:uid="{00000000-0010-0000-0300-000001000000}" name="対象箇所" dataDxfId="5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テーブル614" displayName="テーブル614" ref="D51:D83" totalsRowShown="0" headerRowDxfId="52" dataDxfId="50" headerRowBorderDxfId="51" tableBorderDxfId="49">
  <autoFilter ref="D51:D83" xr:uid="{00000000-0009-0000-0100-00000D000000}"/>
  <tableColumns count="1">
    <tableColumn id="1" xr3:uid="{00000000-0010-0000-0400-000001000000}" name="部位区分" dataDxfId="4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テーブル815" displayName="テーブル815" ref="E51:H83" totalsRowShown="0" headerRowDxfId="47" dataDxfId="45" headerRowBorderDxfId="46" tableBorderDxfId="44">
  <autoFilter ref="E51:H83" xr:uid="{00000000-0009-0000-0100-00000E000000}"/>
  <tableColumns count="4">
    <tableColumn id="1" xr3:uid="{00000000-0010-0000-0500-000001000000}" name="異常の種類" dataDxfId="43"/>
    <tableColumn id="4" xr3:uid="{7C9160F5-CDDB-4CAB-B686-AC570250FA27}" name="異常判定区分" dataDxfId="42"/>
    <tableColumn id="2" xr3:uid="{00000000-0010-0000-0500-000002000000}" name="健全性" dataDxfId="41"/>
    <tableColumn id="3" xr3:uid="{00000000-0010-0000-0500-000003000000}" name="実施有無" dataDxfId="4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テーブル14" displayName="テーブル14" ref="B5:B12" totalsRowShown="0" headerRowDxfId="39" dataDxfId="37" headerRowBorderDxfId="38" tableBorderDxfId="36">
  <autoFilter ref="B5:B12" xr:uid="{00000000-0009-0000-0100-000003000000}"/>
  <tableColumns count="1">
    <tableColumn id="1" xr3:uid="{00000000-0010-0000-0800-000001000000}" name="トンネルの分類" dataDxfId="3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テーブル145" displayName="テーブル145" ref="C5:F12" totalsRowShown="0" headerRowDxfId="34" dataDxfId="32" headerRowBorderDxfId="33" tableBorderDxfId="31">
  <autoFilter ref="C5:F12" xr:uid="{00000000-000C-0000-FFFF-FFFF09000000}"/>
  <tableColumns count="4">
    <tableColumn id="1" xr3:uid="{00000000-0010-0000-0900-000001000000}" name="トンネル工法" dataDxfId="30"/>
    <tableColumn id="4" xr3:uid="{F8DDB5BD-A7DE-4BB8-BD9F-E5AF467E6653}" name="自専道or一般道" dataDxfId="29"/>
    <tableColumn id="2" xr3:uid="{00000000-0010-0000-0900-000002000000}" name="緊急輸送路" dataDxfId="28"/>
    <tableColumn id="3" xr3:uid="{00000000-0010-0000-0900-000003000000}" name="代替路" dataDxfId="2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6.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7.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8.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9.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10" Target="../tables/table8.xml" Type="http://schemas.openxmlformats.org/officeDocument/2006/relationships/table"/><Relationship Id="rId2" Target="../drawings/drawing10.xml" Type="http://schemas.openxmlformats.org/officeDocument/2006/relationships/drawing"/><Relationship Id="rId3" Target="../tables/table1.xml" Type="http://schemas.openxmlformats.org/officeDocument/2006/relationships/table"/><Relationship Id="rId4" Target="../tables/table2.xml" Type="http://schemas.openxmlformats.org/officeDocument/2006/relationships/table"/><Relationship Id="rId5" Target="../tables/table3.xml" Type="http://schemas.openxmlformats.org/officeDocument/2006/relationships/table"/><Relationship Id="rId6" Target="../tables/table4.xml" Type="http://schemas.openxmlformats.org/officeDocument/2006/relationships/table"/><Relationship Id="rId7" Target="../tables/table5.xml" Type="http://schemas.openxmlformats.org/officeDocument/2006/relationships/table"/><Relationship Id="rId8" Target="../tables/table6.xml" Type="http://schemas.openxmlformats.org/officeDocument/2006/relationships/table"/><Relationship Id="rId9" Target="../tables/table7.xml" Type="http://schemas.openxmlformats.org/officeDocument/2006/relationships/tabl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tabSelected="1" view="pageBreakPreview" zoomScale="106" zoomScaleNormal="85" zoomScaleSheetLayoutView="106" workbookViewId="0">
      <selection activeCell="O35" sqref="O35"/>
    </sheetView>
  </sheetViews>
  <sheetFormatPr defaultRowHeight="13.5" x14ac:dyDescent="0.15"/>
  <cols>
    <col min="1" max="2" width="8.875" customWidth="1"/>
    <col min="3" max="3" width="9" customWidth="1"/>
    <col min="4" max="4" width="8.875" customWidth="1"/>
  </cols>
  <sheetData>
    <row r="1" spans="1:14" x14ac:dyDescent="0.15">
      <c r="A1" s="365" t="s">
        <v>0</v>
      </c>
      <c r="B1" s="365"/>
      <c r="C1" s="365"/>
      <c r="D1" s="365"/>
      <c r="E1" s="365"/>
      <c r="F1" s="365"/>
      <c r="G1" s="365"/>
      <c r="H1" s="365"/>
      <c r="I1" s="365"/>
      <c r="J1" s="365"/>
      <c r="K1" s="365"/>
      <c r="L1" s="365"/>
      <c r="M1" s="365"/>
      <c r="N1" s="365"/>
    </row>
    <row r="2" spans="1:14" x14ac:dyDescent="0.15">
      <c r="A2" s="365"/>
      <c r="B2" s="365"/>
      <c r="C2" s="365"/>
      <c r="D2" s="365"/>
      <c r="E2" s="365"/>
      <c r="F2" s="365"/>
      <c r="G2" s="365"/>
      <c r="H2" s="365"/>
      <c r="I2" s="365"/>
      <c r="J2" s="365"/>
      <c r="K2" s="365"/>
      <c r="L2" s="365"/>
      <c r="M2" s="365"/>
      <c r="N2" s="365"/>
    </row>
    <row r="3" spans="1:14" x14ac:dyDescent="0.15">
      <c r="A3" s="366" t="s">
        <v>1</v>
      </c>
      <c r="B3" s="366"/>
      <c r="C3" s="366"/>
      <c r="D3" s="366"/>
      <c r="E3" s="366"/>
      <c r="F3" s="366"/>
      <c r="G3" s="366"/>
      <c r="H3" s="367" t="s">
        <v>2</v>
      </c>
      <c r="I3" s="367"/>
      <c r="J3" s="367"/>
      <c r="K3" s="367"/>
      <c r="L3" s="367"/>
      <c r="M3" s="367"/>
      <c r="N3" s="367"/>
    </row>
    <row r="4" spans="1:14" x14ac:dyDescent="0.15">
      <c r="H4" t="s">
        <v>3</v>
      </c>
    </row>
    <row r="5" spans="1:14" x14ac:dyDescent="0.15">
      <c r="H5" s="364" t="s">
        <v>4</v>
      </c>
      <c r="I5" s="364"/>
      <c r="J5" s="364"/>
      <c r="K5" s="364"/>
      <c r="L5" s="364"/>
      <c r="M5" s="364"/>
      <c r="N5" s="364"/>
    </row>
    <row r="6" spans="1:14" x14ac:dyDescent="0.15">
      <c r="H6" s="364"/>
      <c r="I6" s="364"/>
      <c r="J6" s="364"/>
      <c r="K6" s="364"/>
      <c r="L6" s="364"/>
      <c r="M6" s="364"/>
      <c r="N6" s="364"/>
    </row>
    <row r="7" spans="1:14" x14ac:dyDescent="0.15">
      <c r="H7" s="364"/>
      <c r="I7" s="364"/>
      <c r="J7" s="364"/>
      <c r="K7" s="364"/>
      <c r="L7" s="364"/>
      <c r="M7" s="364"/>
      <c r="N7" s="364"/>
    </row>
    <row r="8" spans="1:14" x14ac:dyDescent="0.15">
      <c r="H8" s="364"/>
      <c r="I8" s="364"/>
      <c r="J8" s="364"/>
      <c r="K8" s="364"/>
      <c r="L8" s="364"/>
      <c r="M8" s="364"/>
      <c r="N8" s="364"/>
    </row>
    <row r="9" spans="1:14" x14ac:dyDescent="0.15">
      <c r="H9" t="s">
        <v>5</v>
      </c>
    </row>
    <row r="10" spans="1:14" x14ac:dyDescent="0.15">
      <c r="H10" s="363" t="s">
        <v>6</v>
      </c>
      <c r="I10" s="363"/>
      <c r="J10" s="363"/>
      <c r="K10" s="363"/>
      <c r="L10" s="363"/>
      <c r="M10" s="363"/>
      <c r="N10" s="363"/>
    </row>
    <row r="11" spans="1:14" x14ac:dyDescent="0.15">
      <c r="H11" s="363"/>
      <c r="I11" s="363"/>
      <c r="J11" s="363"/>
      <c r="K11" s="363"/>
      <c r="L11" s="363"/>
      <c r="M11" s="363"/>
      <c r="N11" s="363"/>
    </row>
    <row r="12" spans="1:14" x14ac:dyDescent="0.15">
      <c r="H12" t="s">
        <v>7</v>
      </c>
    </row>
    <row r="13" spans="1:14" ht="13.5" customHeight="1" x14ac:dyDescent="0.15">
      <c r="H13" s="363" t="s">
        <v>8</v>
      </c>
      <c r="I13" s="363"/>
      <c r="J13" s="363"/>
      <c r="K13" s="363"/>
      <c r="L13" s="363"/>
      <c r="M13" s="363"/>
      <c r="N13" s="363"/>
    </row>
    <row r="14" spans="1:14" ht="13.5" customHeight="1" x14ac:dyDescent="0.15">
      <c r="H14" s="363"/>
      <c r="I14" s="363"/>
      <c r="J14" s="363"/>
      <c r="K14" s="363"/>
      <c r="L14" s="363"/>
      <c r="M14" s="363"/>
      <c r="N14" s="363"/>
    </row>
    <row r="15" spans="1:14" ht="13.5" customHeight="1" x14ac:dyDescent="0.15">
      <c r="H15" s="363"/>
      <c r="I15" s="363"/>
      <c r="J15" s="363"/>
      <c r="K15" s="363"/>
      <c r="L15" s="363"/>
      <c r="M15" s="363"/>
      <c r="N15" s="363"/>
    </row>
    <row r="16" spans="1:14" x14ac:dyDescent="0.15">
      <c r="H16" t="s">
        <v>9</v>
      </c>
    </row>
    <row r="17" spans="8:14" x14ac:dyDescent="0.15">
      <c r="H17" s="363" t="s">
        <v>10</v>
      </c>
      <c r="I17" s="363"/>
      <c r="J17" s="363"/>
      <c r="K17" s="363"/>
      <c r="L17" s="363"/>
      <c r="M17" s="363"/>
      <c r="N17" s="363"/>
    </row>
    <row r="18" spans="8:14" x14ac:dyDescent="0.15">
      <c r="H18" s="363"/>
      <c r="I18" s="363"/>
      <c r="J18" s="363"/>
      <c r="K18" s="363"/>
      <c r="L18" s="363"/>
      <c r="M18" s="363"/>
      <c r="N18" s="363"/>
    </row>
    <row r="19" spans="8:14" x14ac:dyDescent="0.15">
      <c r="H19" t="s">
        <v>11</v>
      </c>
    </row>
    <row r="20" spans="8:14" x14ac:dyDescent="0.15">
      <c r="H20" s="363" t="s">
        <v>12</v>
      </c>
      <c r="I20" s="363"/>
      <c r="J20" s="363"/>
      <c r="K20" s="363"/>
      <c r="L20" s="363"/>
      <c r="M20" s="363"/>
      <c r="N20" s="363"/>
    </row>
    <row r="21" spans="8:14" x14ac:dyDescent="0.15">
      <c r="H21" s="363"/>
      <c r="I21" s="363"/>
      <c r="J21" s="363"/>
      <c r="K21" s="363"/>
      <c r="L21" s="363"/>
      <c r="M21" s="363"/>
      <c r="N21" s="363"/>
    </row>
    <row r="22" spans="8:14" x14ac:dyDescent="0.15">
      <c r="H22" t="s">
        <v>13</v>
      </c>
    </row>
    <row r="23" spans="8:14" ht="27" customHeight="1" x14ac:dyDescent="0.15">
      <c r="H23" s="363" t="s">
        <v>14</v>
      </c>
      <c r="I23" s="363"/>
      <c r="J23" s="363"/>
      <c r="K23" s="363"/>
      <c r="L23" s="363"/>
      <c r="M23" s="363"/>
      <c r="N23" s="363"/>
    </row>
    <row r="24" spans="8:14" x14ac:dyDescent="0.15">
      <c r="H24" t="s">
        <v>15</v>
      </c>
    </row>
    <row r="25" spans="8:14" ht="27" customHeight="1" x14ac:dyDescent="0.15">
      <c r="H25" s="363" t="s">
        <v>16</v>
      </c>
      <c r="I25" s="363"/>
      <c r="J25" s="363"/>
      <c r="K25" s="363"/>
      <c r="L25" s="363"/>
      <c r="M25" s="363"/>
      <c r="N25" s="363"/>
    </row>
    <row r="26" spans="8:14" x14ac:dyDescent="0.15">
      <c r="H26" t="s">
        <v>17</v>
      </c>
    </row>
    <row r="27" spans="8:14" ht="13.5" customHeight="1" x14ac:dyDescent="0.15">
      <c r="H27" s="363" t="s">
        <v>18</v>
      </c>
      <c r="I27" s="363"/>
      <c r="J27" s="363"/>
      <c r="K27" s="363"/>
      <c r="L27" s="363"/>
      <c r="M27" s="363"/>
      <c r="N27" s="363"/>
    </row>
    <row r="28" spans="8:14" ht="13.5" customHeight="1" x14ac:dyDescent="0.15">
      <c r="H28" s="363"/>
      <c r="I28" s="363"/>
      <c r="J28" s="363"/>
      <c r="K28" s="363"/>
      <c r="L28" s="363"/>
      <c r="M28" s="363"/>
      <c r="N28" s="363"/>
    </row>
    <row r="29" spans="8:14" ht="13.5" customHeight="1" x14ac:dyDescent="0.15">
      <c r="H29" s="368" t="s">
        <v>19</v>
      </c>
      <c r="I29" s="368"/>
      <c r="J29" s="368"/>
      <c r="K29" s="368"/>
      <c r="L29" s="368"/>
      <c r="M29" s="368"/>
      <c r="N29" s="368"/>
    </row>
    <row r="30" spans="8:14" ht="13.5" customHeight="1" x14ac:dyDescent="0.15">
      <c r="H30" t="s">
        <v>20</v>
      </c>
    </row>
    <row r="31" spans="8:14" ht="13.5" customHeight="1" x14ac:dyDescent="0.15">
      <c r="H31" s="367" t="s">
        <v>21</v>
      </c>
      <c r="I31" s="367"/>
      <c r="J31" s="367"/>
      <c r="K31" s="367"/>
      <c r="L31" s="367"/>
      <c r="M31" s="367"/>
      <c r="N31" s="367"/>
    </row>
    <row r="32" spans="8:14" ht="13.5" customHeight="1" x14ac:dyDescent="0.15">
      <c r="H32" t="s">
        <v>22</v>
      </c>
    </row>
    <row r="33" spans="2:14" x14ac:dyDescent="0.15">
      <c r="H33" s="363" t="s">
        <v>23</v>
      </c>
      <c r="I33" s="363"/>
      <c r="J33" s="363"/>
      <c r="K33" s="363"/>
      <c r="L33" s="363"/>
      <c r="M33" s="363"/>
      <c r="N33" s="363"/>
    </row>
    <row r="34" spans="2:14" x14ac:dyDescent="0.15">
      <c r="H34" s="363"/>
      <c r="I34" s="363"/>
      <c r="J34" s="363"/>
      <c r="K34" s="363"/>
      <c r="L34" s="363"/>
      <c r="M34" s="363"/>
      <c r="N34" s="363"/>
    </row>
    <row r="35" spans="2:14" x14ac:dyDescent="0.15">
      <c r="B35" s="364"/>
      <c r="C35" s="364"/>
      <c r="D35" s="49"/>
      <c r="H35" s="363"/>
      <c r="I35" s="363"/>
      <c r="J35" s="363"/>
      <c r="K35" s="363"/>
      <c r="L35" s="363"/>
      <c r="M35" s="363"/>
      <c r="N35" s="363"/>
    </row>
    <row r="36" spans="2:14" x14ac:dyDescent="0.15">
      <c r="H36" s="363"/>
      <c r="I36" s="363"/>
      <c r="J36" s="363"/>
      <c r="K36" s="363"/>
      <c r="L36" s="363"/>
      <c r="M36" s="363"/>
      <c r="N36" s="363"/>
    </row>
    <row r="37" spans="2:14" x14ac:dyDescent="0.15">
      <c r="H37" s="363"/>
      <c r="I37" s="363"/>
      <c r="J37" s="363"/>
      <c r="K37" s="363"/>
      <c r="L37" s="363"/>
      <c r="M37" s="363"/>
      <c r="N37" s="363"/>
    </row>
    <row r="38" spans="2:14" ht="13.15" customHeight="1" x14ac:dyDescent="0.15">
      <c r="H38" s="369"/>
      <c r="I38" s="369"/>
      <c r="J38" s="369"/>
      <c r="K38" s="369"/>
      <c r="L38" s="369"/>
      <c r="M38" s="369"/>
      <c r="N38" s="369"/>
    </row>
    <row r="39" spans="2:14" x14ac:dyDescent="0.15">
      <c r="H39" s="363"/>
      <c r="I39" s="363"/>
      <c r="J39" s="363"/>
      <c r="K39" s="363"/>
      <c r="L39" s="363"/>
      <c r="M39" s="363"/>
      <c r="N39" s="363"/>
    </row>
    <row r="40" spans="2:14" x14ac:dyDescent="0.15">
      <c r="H40" s="363"/>
      <c r="I40" s="363"/>
      <c r="J40" s="363"/>
      <c r="K40" s="363"/>
      <c r="L40" s="363"/>
      <c r="M40" s="363"/>
      <c r="N40" s="363"/>
    </row>
    <row r="41" spans="2:14" x14ac:dyDescent="0.15">
      <c r="H41" s="363"/>
      <c r="I41" s="363"/>
      <c r="J41" s="363"/>
      <c r="K41" s="363"/>
      <c r="L41" s="363"/>
      <c r="M41" s="363"/>
      <c r="N41" s="363"/>
    </row>
    <row r="42" spans="2:14" x14ac:dyDescent="0.15">
      <c r="H42" s="363"/>
      <c r="I42" s="363"/>
      <c r="J42" s="363"/>
      <c r="K42" s="363"/>
      <c r="L42" s="363"/>
      <c r="M42" s="363"/>
      <c r="N42" s="363"/>
    </row>
    <row r="43" spans="2:14" x14ac:dyDescent="0.15">
      <c r="H43" s="363"/>
      <c r="I43" s="363"/>
      <c r="J43" s="363"/>
      <c r="K43" s="363"/>
      <c r="L43" s="363"/>
      <c r="M43" s="363"/>
      <c r="N43" s="363"/>
    </row>
  </sheetData>
  <mergeCells count="16">
    <mergeCell ref="H39:N43"/>
    <mergeCell ref="B35:C35"/>
    <mergeCell ref="A1:N2"/>
    <mergeCell ref="H5:N8"/>
    <mergeCell ref="H10:N11"/>
    <mergeCell ref="H13:N15"/>
    <mergeCell ref="H17:N18"/>
    <mergeCell ref="H20:N21"/>
    <mergeCell ref="H27:N28"/>
    <mergeCell ref="A3:G3"/>
    <mergeCell ref="H3:N3"/>
    <mergeCell ref="H31:N31"/>
    <mergeCell ref="H29:N29"/>
    <mergeCell ref="H33:N38"/>
    <mergeCell ref="H23:N23"/>
    <mergeCell ref="H25:N25"/>
  </mergeCells>
  <phoneticPr fontId="11"/>
  <printOptions horizontalCentered="1" verticalCentered="1"/>
  <pageMargins left="0.23622047244094491" right="0.23622047244094491" top="0.74803149606299213" bottom="0.74803149606299213" header="0.31496062992125984" footer="0.31496062992125984"/>
  <pageSetup paperSize="9" scale="9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B23"/>
  <sheetViews>
    <sheetView showGridLines="0" showZeros="0" view="pageBreakPreview" zoomScaleNormal="85" zoomScaleSheetLayoutView="100" workbookViewId="0">
      <pane xSplit="4" ySplit="6" topLeftCell="E7" activePane="bottomRight" state="frozen"/>
      <selection pane="topRight" activeCell="Z23" sqref="Z23"/>
      <selection pane="bottomLeft" activeCell="Z23" sqref="Z23"/>
      <selection pane="bottomRight" activeCell="B2" sqref="B2"/>
    </sheetView>
  </sheetViews>
  <sheetFormatPr defaultColWidth="5.625" defaultRowHeight="15.95" customHeight="1" x14ac:dyDescent="0.15"/>
  <cols>
    <col min="1" max="1" width="2.75" style="1" customWidth="1"/>
    <col min="2" max="2" width="4.125" style="1" customWidth="1"/>
    <col min="3" max="29" width="5.625" style="1" customWidth="1"/>
    <col min="30" max="16384" width="5.625" style="1"/>
  </cols>
  <sheetData>
    <row r="1" spans="2:28" ht="9.75" customHeight="1" x14ac:dyDescent="0.15"/>
    <row r="2" spans="2:28" ht="24.75" customHeight="1" x14ac:dyDescent="0.15">
      <c r="B2" s="710" t="s">
        <v>457</v>
      </c>
      <c r="C2" s="710"/>
      <c r="D2" s="710"/>
      <c r="E2" s="568"/>
      <c r="F2" s="568"/>
      <c r="G2" s="568"/>
      <c r="H2" s="710"/>
      <c r="I2" s="710"/>
      <c r="J2" s="710"/>
      <c r="K2" s="710"/>
      <c r="L2" s="710"/>
      <c r="M2" s="710"/>
      <c r="N2" s="710"/>
      <c r="O2" s="710"/>
      <c r="P2" s="710"/>
      <c r="Q2" s="710"/>
      <c r="R2" s="710"/>
      <c r="S2" s="710"/>
      <c r="T2" s="710"/>
      <c r="U2" s="710"/>
      <c r="V2" s="710"/>
      <c r="W2" s="710"/>
      <c r="X2" s="710"/>
      <c r="Y2" s="710"/>
      <c r="Z2" s="710"/>
    </row>
    <row r="3" spans="2:28" ht="20.100000000000001" customHeight="1" x14ac:dyDescent="0.15">
      <c r="B3" s="785" t="s">
        <v>62</v>
      </c>
      <c r="C3" s="785"/>
      <c r="D3" s="569"/>
      <c r="E3" s="786" t="s">
        <v>63</v>
      </c>
      <c r="F3" s="787"/>
      <c r="G3" s="788"/>
      <c r="H3" s="713" t="s">
        <v>64</v>
      </c>
      <c r="I3" s="575"/>
      <c r="J3" s="789" t="s">
        <v>65</v>
      </c>
      <c r="K3" s="789"/>
      <c r="L3" s="789"/>
      <c r="M3" s="436" t="s">
        <v>458</v>
      </c>
      <c r="N3" s="437"/>
      <c r="O3" s="437"/>
      <c r="P3" s="437"/>
      <c r="Q3" s="800" t="s">
        <v>306</v>
      </c>
      <c r="R3" s="801"/>
      <c r="S3" s="801"/>
      <c r="T3" s="802"/>
      <c r="U3" s="606" t="s">
        <v>345</v>
      </c>
      <c r="V3" s="607"/>
      <c r="W3" s="608"/>
      <c r="X3" s="790" t="s">
        <v>459</v>
      </c>
      <c r="Y3" s="791"/>
      <c r="Z3" s="792"/>
    </row>
    <row r="4" spans="2:28" ht="20.100000000000001" customHeight="1" x14ac:dyDescent="0.15">
      <c r="B4" s="796" t="s">
        <v>215</v>
      </c>
      <c r="C4" s="796"/>
      <c r="D4" s="583"/>
      <c r="E4" s="797" t="s">
        <v>63</v>
      </c>
      <c r="F4" s="798"/>
      <c r="G4" s="799"/>
      <c r="H4" s="702" t="s">
        <v>216</v>
      </c>
      <c r="I4" s="589"/>
      <c r="J4" s="789" t="s">
        <v>67</v>
      </c>
      <c r="K4" s="789"/>
      <c r="L4" s="789"/>
      <c r="M4" s="429"/>
      <c r="N4" s="439"/>
      <c r="O4" s="439"/>
      <c r="P4" s="439"/>
      <c r="Q4" s="803" t="s">
        <v>82</v>
      </c>
      <c r="R4" s="804"/>
      <c r="S4" s="804"/>
      <c r="T4" s="805"/>
      <c r="U4" s="714"/>
      <c r="V4" s="715"/>
      <c r="W4" s="716"/>
      <c r="X4" s="793"/>
      <c r="Y4" s="794"/>
      <c r="Z4" s="795"/>
    </row>
    <row r="5" spans="2:28" ht="28.5" customHeight="1" x14ac:dyDescent="0.15">
      <c r="B5" s="806" t="s">
        <v>460</v>
      </c>
      <c r="C5" s="807" t="s">
        <v>461</v>
      </c>
      <c r="D5" s="807"/>
      <c r="E5" s="808" t="s">
        <v>349</v>
      </c>
      <c r="F5" s="727" t="s">
        <v>460</v>
      </c>
      <c r="G5" s="728"/>
      <c r="H5" s="720"/>
      <c r="I5" s="720"/>
      <c r="J5" s="720"/>
      <c r="K5" s="720"/>
      <c r="L5" s="720"/>
      <c r="M5" s="720"/>
      <c r="N5" s="720"/>
      <c r="O5" s="720"/>
      <c r="P5" s="720"/>
      <c r="Q5" s="720"/>
      <c r="R5" s="720"/>
      <c r="S5" s="810"/>
      <c r="T5" s="810"/>
      <c r="U5" s="810"/>
      <c r="V5" s="810"/>
      <c r="W5" s="810"/>
      <c r="X5" s="810"/>
      <c r="Y5" s="810"/>
      <c r="Z5" s="811"/>
      <c r="AA5" s="21"/>
      <c r="AB5" s="5"/>
    </row>
    <row r="6" spans="2:28" ht="24.75" customHeight="1" x14ac:dyDescent="0.15">
      <c r="B6" s="806"/>
      <c r="C6" s="589"/>
      <c r="D6" s="589"/>
      <c r="E6" s="809"/>
      <c r="F6" s="575" t="s">
        <v>462</v>
      </c>
      <c r="G6" s="575"/>
      <c r="H6" s="701" t="s">
        <v>463</v>
      </c>
      <c r="I6" s="810"/>
      <c r="J6" s="810"/>
      <c r="K6" s="810"/>
      <c r="L6" s="810"/>
      <c r="M6" s="810"/>
      <c r="N6" s="811"/>
      <c r="O6" s="701" t="s">
        <v>464</v>
      </c>
      <c r="P6" s="720"/>
      <c r="Q6" s="720"/>
      <c r="R6" s="720"/>
      <c r="S6" s="720"/>
      <c r="T6" s="720"/>
      <c r="U6" s="720"/>
      <c r="V6" s="720"/>
      <c r="W6" s="720"/>
      <c r="X6" s="702"/>
      <c r="Y6" s="701" t="s">
        <v>465</v>
      </c>
      <c r="Z6" s="702"/>
      <c r="AA6" s="5"/>
      <c r="AB6" s="5"/>
    </row>
    <row r="7" spans="2:28" ht="27.75" customHeight="1" x14ac:dyDescent="0.15">
      <c r="B7" s="752"/>
      <c r="C7" s="741" t="s">
        <v>466</v>
      </c>
      <c r="D7" s="743"/>
      <c r="E7" s="115">
        <v>1</v>
      </c>
      <c r="F7" s="779" t="s">
        <v>467</v>
      </c>
      <c r="G7" s="779"/>
      <c r="H7" s="774" t="s">
        <v>468</v>
      </c>
      <c r="I7" s="776"/>
      <c r="J7" s="776"/>
      <c r="K7" s="776"/>
      <c r="L7" s="776"/>
      <c r="M7" s="776"/>
      <c r="N7" s="777"/>
      <c r="O7" s="769" t="s">
        <v>469</v>
      </c>
      <c r="P7" s="770"/>
      <c r="Q7" s="770"/>
      <c r="R7" s="770"/>
      <c r="S7" s="770"/>
      <c r="T7" s="770"/>
      <c r="U7" s="770"/>
      <c r="V7" s="770"/>
      <c r="W7" s="770"/>
      <c r="X7" s="771"/>
      <c r="Y7" s="773" t="s">
        <v>321</v>
      </c>
      <c r="Z7" s="773"/>
    </row>
    <row r="8" spans="2:28" ht="27.75" customHeight="1" x14ac:dyDescent="0.15">
      <c r="B8" s="752"/>
      <c r="C8" s="741" t="s">
        <v>470</v>
      </c>
      <c r="D8" s="743"/>
      <c r="E8" s="115">
        <v>1</v>
      </c>
      <c r="F8" s="779" t="s">
        <v>467</v>
      </c>
      <c r="G8" s="779"/>
      <c r="H8" s="774" t="s">
        <v>468</v>
      </c>
      <c r="I8" s="775"/>
      <c r="J8" s="775"/>
      <c r="K8" s="775"/>
      <c r="L8" s="776"/>
      <c r="M8" s="776"/>
      <c r="N8" s="777"/>
      <c r="O8" s="769" t="s">
        <v>471</v>
      </c>
      <c r="P8" s="770"/>
      <c r="Q8" s="770"/>
      <c r="R8" s="770"/>
      <c r="S8" s="770"/>
      <c r="T8" s="770"/>
      <c r="U8" s="770"/>
      <c r="V8" s="770"/>
      <c r="W8" s="770"/>
      <c r="X8" s="771"/>
      <c r="Y8" s="773" t="s">
        <v>400</v>
      </c>
      <c r="Z8" s="773"/>
    </row>
    <row r="9" spans="2:28" ht="27.75" customHeight="1" x14ac:dyDescent="0.15">
      <c r="B9" s="752"/>
      <c r="C9" s="744"/>
      <c r="D9" s="745"/>
      <c r="E9" s="115"/>
      <c r="F9" s="779"/>
      <c r="G9" s="779"/>
      <c r="H9" s="774"/>
      <c r="I9" s="775"/>
      <c r="J9" s="775"/>
      <c r="K9" s="775"/>
      <c r="L9" s="776"/>
      <c r="M9" s="776"/>
      <c r="N9" s="777"/>
      <c r="O9" s="769"/>
      <c r="P9" s="770"/>
      <c r="Q9" s="770"/>
      <c r="R9" s="770"/>
      <c r="S9" s="770"/>
      <c r="T9" s="770"/>
      <c r="U9" s="770"/>
      <c r="V9" s="770"/>
      <c r="W9" s="770"/>
      <c r="X9" s="771"/>
      <c r="Y9" s="767"/>
      <c r="Z9" s="768"/>
    </row>
    <row r="10" spans="2:28" ht="27.75" customHeight="1" x14ac:dyDescent="0.15">
      <c r="B10" s="752"/>
      <c r="C10" s="744"/>
      <c r="D10" s="745"/>
      <c r="E10" s="115"/>
      <c r="F10" s="780"/>
      <c r="G10" s="781"/>
      <c r="H10" s="774"/>
      <c r="I10" s="775"/>
      <c r="J10" s="775"/>
      <c r="K10" s="775"/>
      <c r="L10" s="775"/>
      <c r="M10" s="775"/>
      <c r="N10" s="784"/>
      <c r="O10" s="769"/>
      <c r="P10" s="770"/>
      <c r="Q10" s="770"/>
      <c r="R10" s="770"/>
      <c r="S10" s="770"/>
      <c r="T10" s="770"/>
      <c r="U10" s="770"/>
      <c r="V10" s="770"/>
      <c r="W10" s="770"/>
      <c r="X10" s="771"/>
      <c r="Y10" s="767"/>
      <c r="Z10" s="768"/>
    </row>
    <row r="11" spans="2:28" ht="27.75" customHeight="1" x14ac:dyDescent="0.15">
      <c r="B11" s="752"/>
      <c r="C11" s="767"/>
      <c r="D11" s="768"/>
      <c r="E11" s="20"/>
      <c r="F11" s="782"/>
      <c r="G11" s="783"/>
      <c r="H11" s="774"/>
      <c r="I11" s="775"/>
      <c r="J11" s="775"/>
      <c r="K11" s="775"/>
      <c r="L11" s="775"/>
      <c r="M11" s="775"/>
      <c r="N11" s="784"/>
      <c r="O11" s="767"/>
      <c r="P11" s="772"/>
      <c r="Q11" s="772"/>
      <c r="R11" s="772"/>
      <c r="S11" s="772"/>
      <c r="T11" s="772"/>
      <c r="U11" s="772"/>
      <c r="V11" s="772"/>
      <c r="W11" s="772"/>
      <c r="X11" s="768"/>
      <c r="Y11" s="767"/>
      <c r="Z11" s="768"/>
    </row>
    <row r="12" spans="2:28" ht="27.75" customHeight="1" x14ac:dyDescent="0.15">
      <c r="B12" s="752"/>
      <c r="C12" s="767"/>
      <c r="D12" s="768"/>
      <c r="E12" s="20"/>
      <c r="F12" s="778"/>
      <c r="G12" s="778"/>
      <c r="H12" s="774"/>
      <c r="I12" s="775"/>
      <c r="J12" s="775"/>
      <c r="K12" s="775"/>
      <c r="L12" s="776"/>
      <c r="M12" s="776"/>
      <c r="N12" s="777"/>
      <c r="O12" s="767"/>
      <c r="P12" s="772"/>
      <c r="Q12" s="772"/>
      <c r="R12" s="772"/>
      <c r="S12" s="772"/>
      <c r="T12" s="772"/>
      <c r="U12" s="772"/>
      <c r="V12" s="772"/>
      <c r="W12" s="772"/>
      <c r="X12" s="768"/>
      <c r="Y12" s="767"/>
      <c r="Z12" s="768"/>
    </row>
    <row r="13" spans="2:28" ht="27.75" customHeight="1" x14ac:dyDescent="0.15">
      <c r="B13" s="752"/>
      <c r="C13" s="767"/>
      <c r="D13" s="768"/>
      <c r="E13" s="20"/>
      <c r="F13" s="778"/>
      <c r="G13" s="778"/>
      <c r="H13" s="774"/>
      <c r="I13" s="775"/>
      <c r="J13" s="775"/>
      <c r="K13" s="775"/>
      <c r="L13" s="776"/>
      <c r="M13" s="776"/>
      <c r="N13" s="777"/>
      <c r="O13" s="767"/>
      <c r="P13" s="772"/>
      <c r="Q13" s="772"/>
      <c r="R13" s="772"/>
      <c r="S13" s="772"/>
      <c r="T13" s="772"/>
      <c r="U13" s="772"/>
      <c r="V13" s="772"/>
      <c r="W13" s="772"/>
      <c r="X13" s="768"/>
      <c r="Y13" s="767"/>
      <c r="Z13" s="768"/>
    </row>
    <row r="14" spans="2:28" ht="27.75" customHeight="1" x14ac:dyDescent="0.15">
      <c r="B14" s="752"/>
      <c r="C14" s="767"/>
      <c r="D14" s="768"/>
      <c r="E14" s="20"/>
      <c r="F14" s="779"/>
      <c r="G14" s="779"/>
      <c r="H14" s="774"/>
      <c r="I14" s="775"/>
      <c r="J14" s="775"/>
      <c r="K14" s="775"/>
      <c r="L14" s="776"/>
      <c r="M14" s="776"/>
      <c r="N14" s="777"/>
      <c r="O14" s="767"/>
      <c r="P14" s="772"/>
      <c r="Q14" s="772"/>
      <c r="R14" s="772"/>
      <c r="S14" s="772"/>
      <c r="T14" s="772"/>
      <c r="U14" s="772"/>
      <c r="V14" s="772"/>
      <c r="W14" s="772"/>
      <c r="X14" s="768"/>
      <c r="Y14" s="767"/>
      <c r="Z14" s="768"/>
    </row>
    <row r="15" spans="2:28" ht="27.75" customHeight="1" x14ac:dyDescent="0.15">
      <c r="B15" s="752"/>
      <c r="C15" s="767"/>
      <c r="D15" s="768"/>
      <c r="E15" s="20"/>
      <c r="F15" s="778"/>
      <c r="G15" s="778"/>
      <c r="H15" s="774"/>
      <c r="I15" s="775"/>
      <c r="J15" s="775"/>
      <c r="K15" s="775"/>
      <c r="L15" s="776"/>
      <c r="M15" s="776"/>
      <c r="N15" s="777"/>
      <c r="O15" s="767"/>
      <c r="P15" s="772"/>
      <c r="Q15" s="772"/>
      <c r="R15" s="772"/>
      <c r="S15" s="772"/>
      <c r="T15" s="772"/>
      <c r="U15" s="772"/>
      <c r="V15" s="772"/>
      <c r="W15" s="772"/>
      <c r="X15" s="768"/>
      <c r="Y15" s="767"/>
      <c r="Z15" s="768"/>
    </row>
    <row r="16" spans="2:28" ht="27.75" customHeight="1" x14ac:dyDescent="0.15">
      <c r="B16" s="752"/>
      <c r="C16" s="767"/>
      <c r="D16" s="768"/>
      <c r="E16" s="20"/>
      <c r="F16" s="778"/>
      <c r="G16" s="778"/>
      <c r="H16" s="774"/>
      <c r="I16" s="775"/>
      <c r="J16" s="775"/>
      <c r="K16" s="775"/>
      <c r="L16" s="776"/>
      <c r="M16" s="776"/>
      <c r="N16" s="777"/>
      <c r="O16" s="767"/>
      <c r="P16" s="772"/>
      <c r="Q16" s="772"/>
      <c r="R16" s="772"/>
      <c r="S16" s="772"/>
      <c r="T16" s="772"/>
      <c r="U16" s="772"/>
      <c r="V16" s="772"/>
      <c r="W16" s="772"/>
      <c r="X16" s="768"/>
      <c r="Y16" s="767"/>
      <c r="Z16" s="768"/>
    </row>
    <row r="17" spans="2:26" ht="27.75" customHeight="1" x14ac:dyDescent="0.15">
      <c r="B17" s="752"/>
      <c r="C17" s="767"/>
      <c r="D17" s="768"/>
      <c r="E17" s="20"/>
      <c r="F17" s="778"/>
      <c r="G17" s="778"/>
      <c r="H17" s="774"/>
      <c r="I17" s="775"/>
      <c r="J17" s="775"/>
      <c r="K17" s="775"/>
      <c r="L17" s="776"/>
      <c r="M17" s="776"/>
      <c r="N17" s="777"/>
      <c r="O17" s="767"/>
      <c r="P17" s="772"/>
      <c r="Q17" s="772"/>
      <c r="R17" s="772"/>
      <c r="S17" s="772"/>
      <c r="T17" s="772"/>
      <c r="U17" s="772"/>
      <c r="V17" s="772"/>
      <c r="W17" s="772"/>
      <c r="X17" s="768"/>
      <c r="Y17" s="767"/>
      <c r="Z17" s="768"/>
    </row>
    <row r="18" spans="2:26" ht="27.75" customHeight="1" x14ac:dyDescent="0.15">
      <c r="B18" s="752"/>
      <c r="C18" s="767"/>
      <c r="D18" s="768"/>
      <c r="E18" s="20"/>
      <c r="F18" s="778"/>
      <c r="G18" s="778"/>
      <c r="H18" s="774"/>
      <c r="I18" s="775"/>
      <c r="J18" s="775"/>
      <c r="K18" s="775"/>
      <c r="L18" s="776"/>
      <c r="M18" s="776"/>
      <c r="N18" s="777"/>
      <c r="O18" s="767"/>
      <c r="P18" s="772"/>
      <c r="Q18" s="772"/>
      <c r="R18" s="772"/>
      <c r="S18" s="772"/>
      <c r="T18" s="772"/>
      <c r="U18" s="772"/>
      <c r="V18" s="772"/>
      <c r="W18" s="772"/>
      <c r="X18" s="768"/>
      <c r="Y18" s="767"/>
      <c r="Z18" s="768"/>
    </row>
    <row r="19" spans="2:26" ht="27.75" customHeight="1" x14ac:dyDescent="0.15">
      <c r="B19" s="752"/>
      <c r="C19" s="767"/>
      <c r="D19" s="768"/>
      <c r="E19" s="20"/>
      <c r="F19" s="778"/>
      <c r="G19" s="778"/>
      <c r="H19" s="774"/>
      <c r="I19" s="775"/>
      <c r="J19" s="775"/>
      <c r="K19" s="775"/>
      <c r="L19" s="776"/>
      <c r="M19" s="776"/>
      <c r="N19" s="777"/>
      <c r="O19" s="767"/>
      <c r="P19" s="772"/>
      <c r="Q19" s="772"/>
      <c r="R19" s="772"/>
      <c r="S19" s="772"/>
      <c r="T19" s="772"/>
      <c r="U19" s="772"/>
      <c r="V19" s="772"/>
      <c r="W19" s="772"/>
      <c r="X19" s="768"/>
      <c r="Y19" s="767"/>
      <c r="Z19" s="768"/>
    </row>
    <row r="20" spans="2:26" ht="27.75" customHeight="1" x14ac:dyDescent="0.15">
      <c r="B20" s="752"/>
      <c r="C20" s="767"/>
      <c r="D20" s="768"/>
      <c r="E20" s="20"/>
      <c r="F20" s="778"/>
      <c r="G20" s="778"/>
      <c r="H20" s="774"/>
      <c r="I20" s="775"/>
      <c r="J20" s="775"/>
      <c r="K20" s="775"/>
      <c r="L20" s="776"/>
      <c r="M20" s="776"/>
      <c r="N20" s="777"/>
      <c r="O20" s="767"/>
      <c r="P20" s="772"/>
      <c r="Q20" s="772"/>
      <c r="R20" s="772"/>
      <c r="S20" s="772"/>
      <c r="T20" s="772"/>
      <c r="U20" s="772"/>
      <c r="V20" s="772"/>
      <c r="W20" s="772"/>
      <c r="X20" s="768"/>
      <c r="Y20" s="767"/>
      <c r="Z20" s="768"/>
    </row>
    <row r="21" spans="2:26" ht="27.75" customHeight="1" x14ac:dyDescent="0.15">
      <c r="B21" s="753"/>
      <c r="C21" s="767"/>
      <c r="D21" s="768"/>
      <c r="E21" s="20"/>
      <c r="F21" s="778"/>
      <c r="G21" s="778"/>
      <c r="H21" s="774"/>
      <c r="I21" s="775"/>
      <c r="J21" s="775"/>
      <c r="K21" s="775"/>
      <c r="L21" s="776"/>
      <c r="M21" s="776"/>
      <c r="N21" s="777"/>
      <c r="O21" s="767"/>
      <c r="P21" s="772"/>
      <c r="Q21" s="772"/>
      <c r="R21" s="772"/>
      <c r="S21" s="772"/>
      <c r="T21" s="772"/>
      <c r="U21" s="772"/>
      <c r="V21" s="772"/>
      <c r="W21" s="772"/>
      <c r="X21" s="768"/>
      <c r="Y21" s="767"/>
      <c r="Z21" s="768"/>
    </row>
    <row r="22" spans="2:26" ht="15.95" customHeight="1" x14ac:dyDescent="0.15">
      <c r="B22" s="1" t="s">
        <v>472</v>
      </c>
    </row>
    <row r="23" spans="2:26" ht="15.95" customHeight="1" x14ac:dyDescent="0.15">
      <c r="B23" s="4" t="s">
        <v>295</v>
      </c>
    </row>
  </sheetData>
  <mergeCells count="97">
    <mergeCell ref="B5:B21"/>
    <mergeCell ref="C5:D6"/>
    <mergeCell ref="E5:E6"/>
    <mergeCell ref="F6:G6"/>
    <mergeCell ref="C8:D8"/>
    <mergeCell ref="C7:D7"/>
    <mergeCell ref="F8:G8"/>
    <mergeCell ref="C10:D10"/>
    <mergeCell ref="C11:D11"/>
    <mergeCell ref="C9:D9"/>
    <mergeCell ref="F5:Z5"/>
    <mergeCell ref="Y8:Z8"/>
    <mergeCell ref="H6:N6"/>
    <mergeCell ref="F7:G7"/>
    <mergeCell ref="F9:G9"/>
    <mergeCell ref="H7:N7"/>
    <mergeCell ref="B2:Z2"/>
    <mergeCell ref="B3:D3"/>
    <mergeCell ref="E3:G3"/>
    <mergeCell ref="H3:I3"/>
    <mergeCell ref="J3:L3"/>
    <mergeCell ref="U3:W4"/>
    <mergeCell ref="X3:Z4"/>
    <mergeCell ref="B4:D4"/>
    <mergeCell ref="E4:G4"/>
    <mergeCell ref="H4:I4"/>
    <mergeCell ref="J4:L4"/>
    <mergeCell ref="M3:P4"/>
    <mergeCell ref="Q3:T3"/>
    <mergeCell ref="Q4:T4"/>
    <mergeCell ref="H9:N9"/>
    <mergeCell ref="H8:N8"/>
    <mergeCell ref="Y6:Z6"/>
    <mergeCell ref="Y11:Z11"/>
    <mergeCell ref="F10:G10"/>
    <mergeCell ref="Y10:Z10"/>
    <mergeCell ref="F11:G11"/>
    <mergeCell ref="H11:N11"/>
    <mergeCell ref="H10:N10"/>
    <mergeCell ref="H14:N14"/>
    <mergeCell ref="C16:D16"/>
    <mergeCell ref="F16:G16"/>
    <mergeCell ref="Y12:Z12"/>
    <mergeCell ref="C13:D13"/>
    <mergeCell ref="F13:G13"/>
    <mergeCell ref="C12:D12"/>
    <mergeCell ref="F12:G12"/>
    <mergeCell ref="Y13:Z13"/>
    <mergeCell ref="H12:N12"/>
    <mergeCell ref="H13:N13"/>
    <mergeCell ref="C15:D15"/>
    <mergeCell ref="F15:G15"/>
    <mergeCell ref="C14:D14"/>
    <mergeCell ref="F14:G14"/>
    <mergeCell ref="H15:N15"/>
    <mergeCell ref="C17:D17"/>
    <mergeCell ref="F17:G17"/>
    <mergeCell ref="H20:N20"/>
    <mergeCell ref="H21:N21"/>
    <mergeCell ref="C18:D18"/>
    <mergeCell ref="F18:G18"/>
    <mergeCell ref="C19:D19"/>
    <mergeCell ref="F19:G19"/>
    <mergeCell ref="H17:N17"/>
    <mergeCell ref="H18:N18"/>
    <mergeCell ref="H19:N19"/>
    <mergeCell ref="O21:X21"/>
    <mergeCell ref="C21:D21"/>
    <mergeCell ref="F21:G21"/>
    <mergeCell ref="C20:D20"/>
    <mergeCell ref="F20:G20"/>
    <mergeCell ref="O17:X17"/>
    <mergeCell ref="O18:X18"/>
    <mergeCell ref="H16:N16"/>
    <mergeCell ref="O19:X19"/>
    <mergeCell ref="O20:X20"/>
    <mergeCell ref="Y18:Z18"/>
    <mergeCell ref="Y19:Z19"/>
    <mergeCell ref="Y20:Z20"/>
    <mergeCell ref="Y21:Z21"/>
    <mergeCell ref="Y17:Z17"/>
    <mergeCell ref="Y16:Z16"/>
    <mergeCell ref="Y14:Z14"/>
    <mergeCell ref="Y15:Z15"/>
    <mergeCell ref="O6:X6"/>
    <mergeCell ref="O7:X7"/>
    <mergeCell ref="O8:X8"/>
    <mergeCell ref="O9:X9"/>
    <mergeCell ref="O10:X10"/>
    <mergeCell ref="O12:X12"/>
    <mergeCell ref="O11:X11"/>
    <mergeCell ref="O13:X13"/>
    <mergeCell ref="O14:X14"/>
    <mergeCell ref="O15:X15"/>
    <mergeCell ref="O16:X16"/>
    <mergeCell ref="Y9:Z9"/>
    <mergeCell ref="Y7:Z7"/>
  </mergeCells>
  <phoneticPr fontId="11"/>
  <printOptions horizontalCentered="1" verticalCentered="1"/>
  <pageMargins left="0.23622047244094488" right="0.23622047244094488" top="0.74803149606299213" bottom="0.74803149606299213" header="0.31496062992125984" footer="0.31496062992125984"/>
  <pageSetup paperSize="9" scale="94" fitToWidth="0" orientation="landscape" copies="2"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'(参考)リスト'!$F$16:$F$21</xm:f>
          </x14:formula1>
          <xm:sqref>Y7:Z21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5A619-DB70-48DF-8EFE-2475DE0A044E}">
  <dimension ref="B1:X31"/>
  <sheetViews>
    <sheetView showGridLines="0" showZeros="0" view="pageBreakPreview" topLeftCell="A8" zoomScaleNormal="70" zoomScaleSheetLayoutView="100" workbookViewId="0">
      <selection activeCell="AA11" sqref="AA11"/>
    </sheetView>
  </sheetViews>
  <sheetFormatPr defaultColWidth="7.625" defaultRowHeight="27.95" customHeight="1" x14ac:dyDescent="0.15"/>
  <cols>
    <col min="1" max="1" width="1.75" style="28" customWidth="1"/>
    <col min="2" max="4" width="6.125" style="28" customWidth="1"/>
    <col min="5" max="5" width="12.25" style="28" customWidth="1"/>
    <col min="6" max="12" width="9.125" style="28" customWidth="1"/>
    <col min="13" max="15" width="6.125" style="28" customWidth="1"/>
    <col min="16" max="16" width="12.25" style="28" customWidth="1"/>
    <col min="17" max="23" width="9.125" style="28" customWidth="1"/>
    <col min="24" max="24" width="3.125" style="28" customWidth="1"/>
    <col min="25" max="16384" width="7.625" style="28"/>
  </cols>
  <sheetData>
    <row r="1" spans="2:23" ht="9" customHeight="1" x14ac:dyDescent="0.15">
      <c r="W1" s="128"/>
    </row>
    <row r="2" spans="2:23" ht="25.15" customHeight="1" x14ac:dyDescent="0.15">
      <c r="B2" s="274" t="s">
        <v>473</v>
      </c>
      <c r="C2" s="275"/>
      <c r="D2" s="275"/>
      <c r="E2" s="275"/>
      <c r="F2" s="275"/>
      <c r="G2" s="275"/>
      <c r="H2" s="275"/>
      <c r="I2" s="275"/>
      <c r="J2" s="275"/>
      <c r="K2" s="275"/>
      <c r="L2" s="275"/>
      <c r="M2" s="275"/>
      <c r="N2" s="275"/>
      <c r="O2" s="275"/>
      <c r="P2" s="275"/>
      <c r="Q2" s="275"/>
      <c r="R2" s="459" t="s">
        <v>301</v>
      </c>
      <c r="S2" s="459"/>
      <c r="T2" s="651"/>
      <c r="U2" s="651"/>
      <c r="V2" s="651"/>
      <c r="W2" s="651"/>
    </row>
    <row r="3" spans="2:23" ht="25.15" customHeight="1" x14ac:dyDescent="0.15">
      <c r="B3" s="870" t="s">
        <v>474</v>
      </c>
      <c r="C3" s="871"/>
      <c r="D3" s="871"/>
      <c r="E3" s="872" t="s">
        <v>63</v>
      </c>
      <c r="F3" s="873"/>
      <c r="G3" s="874"/>
      <c r="H3" s="864" t="s">
        <v>475</v>
      </c>
      <c r="I3" s="865"/>
      <c r="J3" s="875" t="s">
        <v>476</v>
      </c>
      <c r="K3" s="867"/>
      <c r="L3" s="868"/>
      <c r="M3" s="877" t="s">
        <v>477</v>
      </c>
      <c r="N3" s="881"/>
      <c r="O3" s="878"/>
      <c r="P3" s="876" t="s">
        <v>306</v>
      </c>
      <c r="Q3" s="876"/>
      <c r="R3" s="876"/>
      <c r="S3" s="877" t="s">
        <v>345</v>
      </c>
      <c r="T3" s="878"/>
      <c r="U3" s="790" t="s">
        <v>459</v>
      </c>
      <c r="V3" s="791"/>
      <c r="W3" s="792"/>
    </row>
    <row r="4" spans="2:23" ht="25.15" customHeight="1" x14ac:dyDescent="0.15">
      <c r="B4" s="859" t="s">
        <v>478</v>
      </c>
      <c r="C4" s="860"/>
      <c r="D4" s="860"/>
      <c r="E4" s="861" t="s">
        <v>63</v>
      </c>
      <c r="F4" s="862"/>
      <c r="G4" s="863"/>
      <c r="H4" s="864" t="s">
        <v>479</v>
      </c>
      <c r="I4" s="865"/>
      <c r="J4" s="866" t="s">
        <v>67</v>
      </c>
      <c r="K4" s="867"/>
      <c r="L4" s="868"/>
      <c r="M4" s="882"/>
      <c r="N4" s="883"/>
      <c r="O4" s="884"/>
      <c r="P4" s="869" t="s">
        <v>82</v>
      </c>
      <c r="Q4" s="869"/>
      <c r="R4" s="869"/>
      <c r="S4" s="879"/>
      <c r="T4" s="880"/>
      <c r="U4" s="793"/>
      <c r="V4" s="794"/>
      <c r="W4" s="795"/>
    </row>
    <row r="5" spans="2:23" s="31" customFormat="1" ht="25.5" customHeight="1" x14ac:dyDescent="0.15">
      <c r="B5" s="848" t="s">
        <v>480</v>
      </c>
      <c r="C5" s="854" t="s">
        <v>481</v>
      </c>
      <c r="D5" s="855"/>
      <c r="E5" s="276">
        <v>4</v>
      </c>
      <c r="F5" s="820" t="e" vm="1">
        <v>#VALUE!</v>
      </c>
      <c r="G5" s="821"/>
      <c r="H5" s="821"/>
      <c r="I5" s="821"/>
      <c r="J5" s="821"/>
      <c r="K5" s="821"/>
      <c r="L5" s="822"/>
      <c r="M5" s="848" t="s">
        <v>480</v>
      </c>
      <c r="N5" s="854" t="s">
        <v>481</v>
      </c>
      <c r="O5" s="855"/>
      <c r="P5" s="276">
        <v>6</v>
      </c>
      <c r="Q5" s="823" t="e" vm="2">
        <v>#VALUE!</v>
      </c>
      <c r="R5" s="824"/>
      <c r="S5" s="824"/>
      <c r="T5" s="824"/>
      <c r="U5" s="824"/>
      <c r="V5" s="824"/>
      <c r="W5" s="825"/>
    </row>
    <row r="6" spans="2:23" s="31" customFormat="1" ht="25.5" customHeight="1" x14ac:dyDescent="0.15">
      <c r="B6" s="850"/>
      <c r="C6" s="854" t="s">
        <v>482</v>
      </c>
      <c r="D6" s="855"/>
      <c r="E6" s="277">
        <v>1</v>
      </c>
      <c r="F6" s="823"/>
      <c r="G6" s="824"/>
      <c r="H6" s="824"/>
      <c r="I6" s="824"/>
      <c r="J6" s="824"/>
      <c r="K6" s="824"/>
      <c r="L6" s="825"/>
      <c r="M6" s="850"/>
      <c r="N6" s="854" t="s">
        <v>482</v>
      </c>
      <c r="O6" s="855"/>
      <c r="P6" s="277">
        <v>1</v>
      </c>
      <c r="Q6" s="823"/>
      <c r="R6" s="824"/>
      <c r="S6" s="824"/>
      <c r="T6" s="824"/>
      <c r="U6" s="824"/>
      <c r="V6" s="824"/>
      <c r="W6" s="825"/>
    </row>
    <row r="7" spans="2:23" s="31" customFormat="1" ht="25.5" customHeight="1" x14ac:dyDescent="0.15">
      <c r="B7" s="848" t="s">
        <v>483</v>
      </c>
      <c r="C7" s="854" t="s">
        <v>357</v>
      </c>
      <c r="D7" s="855"/>
      <c r="E7" s="278" t="s">
        <v>116</v>
      </c>
      <c r="F7" s="823"/>
      <c r="G7" s="824"/>
      <c r="H7" s="824"/>
      <c r="I7" s="824"/>
      <c r="J7" s="824"/>
      <c r="K7" s="824"/>
      <c r="L7" s="825"/>
      <c r="M7" s="848" t="s">
        <v>483</v>
      </c>
      <c r="N7" s="854" t="s">
        <v>357</v>
      </c>
      <c r="O7" s="855"/>
      <c r="P7" s="278" t="s">
        <v>116</v>
      </c>
      <c r="Q7" s="823"/>
      <c r="R7" s="824"/>
      <c r="S7" s="824"/>
      <c r="T7" s="824"/>
      <c r="U7" s="824"/>
      <c r="V7" s="824"/>
      <c r="W7" s="825"/>
    </row>
    <row r="8" spans="2:23" s="31" customFormat="1" ht="25.5" customHeight="1" x14ac:dyDescent="0.15">
      <c r="B8" s="849"/>
      <c r="C8" s="854" t="s">
        <v>358</v>
      </c>
      <c r="D8" s="855"/>
      <c r="E8" s="276" t="s">
        <v>372</v>
      </c>
      <c r="F8" s="823"/>
      <c r="G8" s="824"/>
      <c r="H8" s="824"/>
      <c r="I8" s="824"/>
      <c r="J8" s="824"/>
      <c r="K8" s="824"/>
      <c r="L8" s="825"/>
      <c r="M8" s="849"/>
      <c r="N8" s="854" t="s">
        <v>358</v>
      </c>
      <c r="O8" s="855"/>
      <c r="P8" s="276" t="s">
        <v>484</v>
      </c>
      <c r="Q8" s="823"/>
      <c r="R8" s="824"/>
      <c r="S8" s="824"/>
      <c r="T8" s="824"/>
      <c r="U8" s="824"/>
      <c r="V8" s="824"/>
      <c r="W8" s="825"/>
    </row>
    <row r="9" spans="2:23" s="31" customFormat="1" ht="25.5" customHeight="1" x14ac:dyDescent="0.15">
      <c r="B9" s="856" t="s">
        <v>360</v>
      </c>
      <c r="C9" s="858"/>
      <c r="D9" s="857"/>
      <c r="E9" s="279" t="s">
        <v>374</v>
      </c>
      <c r="F9" s="823"/>
      <c r="G9" s="824"/>
      <c r="H9" s="824"/>
      <c r="I9" s="824"/>
      <c r="J9" s="824"/>
      <c r="K9" s="824"/>
      <c r="L9" s="825"/>
      <c r="M9" s="856" t="s">
        <v>360</v>
      </c>
      <c r="N9" s="858"/>
      <c r="O9" s="857"/>
      <c r="P9" s="279" t="s">
        <v>386</v>
      </c>
      <c r="Q9" s="823"/>
      <c r="R9" s="824"/>
      <c r="S9" s="824"/>
      <c r="T9" s="824"/>
      <c r="U9" s="824"/>
      <c r="V9" s="824"/>
      <c r="W9" s="825"/>
    </row>
    <row r="10" spans="2:23" s="31" customFormat="1" ht="25.5" customHeight="1" x14ac:dyDescent="0.15">
      <c r="B10" s="848" t="s">
        <v>485</v>
      </c>
      <c r="C10" s="856" t="s">
        <v>486</v>
      </c>
      <c r="D10" s="857"/>
      <c r="E10" s="277" t="s">
        <v>373</v>
      </c>
      <c r="F10" s="823"/>
      <c r="G10" s="824"/>
      <c r="H10" s="824"/>
      <c r="I10" s="824"/>
      <c r="J10" s="824"/>
      <c r="K10" s="824"/>
      <c r="L10" s="825"/>
      <c r="M10" s="848" t="s">
        <v>485</v>
      </c>
      <c r="N10" s="856" t="s">
        <v>486</v>
      </c>
      <c r="O10" s="857"/>
      <c r="P10" s="277" t="s">
        <v>385</v>
      </c>
      <c r="Q10" s="823"/>
      <c r="R10" s="824"/>
      <c r="S10" s="824"/>
      <c r="T10" s="824"/>
      <c r="U10" s="824"/>
      <c r="V10" s="824"/>
      <c r="W10" s="825"/>
    </row>
    <row r="11" spans="2:23" s="31" customFormat="1" ht="25.5" customHeight="1" x14ac:dyDescent="0.15">
      <c r="B11" s="849"/>
      <c r="C11" s="856" t="s">
        <v>369</v>
      </c>
      <c r="D11" s="857"/>
      <c r="E11" s="217"/>
      <c r="F11" s="823"/>
      <c r="G11" s="824"/>
      <c r="H11" s="824"/>
      <c r="I11" s="824"/>
      <c r="J11" s="824"/>
      <c r="K11" s="824"/>
      <c r="L11" s="825"/>
      <c r="M11" s="849"/>
      <c r="N11" s="856" t="s">
        <v>369</v>
      </c>
      <c r="O11" s="857"/>
      <c r="P11" s="217"/>
      <c r="Q11" s="823"/>
      <c r="R11" s="824"/>
      <c r="S11" s="824"/>
      <c r="T11" s="824"/>
      <c r="U11" s="824"/>
      <c r="V11" s="824"/>
      <c r="W11" s="825"/>
    </row>
    <row r="12" spans="2:23" s="31" customFormat="1" ht="25.5" customHeight="1" x14ac:dyDescent="0.15">
      <c r="B12" s="850"/>
      <c r="C12" s="812" t="s">
        <v>370</v>
      </c>
      <c r="D12" s="812"/>
      <c r="E12" s="217" t="s">
        <v>321</v>
      </c>
      <c r="F12" s="826"/>
      <c r="G12" s="827"/>
      <c r="H12" s="827"/>
      <c r="I12" s="827"/>
      <c r="J12" s="827"/>
      <c r="K12" s="827"/>
      <c r="L12" s="828"/>
      <c r="M12" s="850"/>
      <c r="N12" s="812" t="s">
        <v>370</v>
      </c>
      <c r="O12" s="812"/>
      <c r="P12" s="217" t="s">
        <v>389</v>
      </c>
      <c r="Q12" s="823"/>
      <c r="R12" s="824"/>
      <c r="S12" s="824"/>
      <c r="T12" s="824"/>
      <c r="U12" s="824"/>
      <c r="V12" s="824"/>
      <c r="W12" s="825"/>
    </row>
    <row r="13" spans="2:23" s="31" customFormat="1" ht="25.5" customHeight="1" x14ac:dyDescent="0.15">
      <c r="B13" s="829" t="s">
        <v>487</v>
      </c>
      <c r="C13" s="829"/>
      <c r="D13" s="829"/>
      <c r="E13" s="845" t="s">
        <v>375</v>
      </c>
      <c r="F13" s="846"/>
      <c r="G13" s="847"/>
      <c r="H13" s="829" t="s">
        <v>488</v>
      </c>
      <c r="I13" s="829"/>
      <c r="J13" s="830" t="s">
        <v>376</v>
      </c>
      <c r="K13" s="830"/>
      <c r="L13" s="830"/>
      <c r="M13" s="829" t="s">
        <v>487</v>
      </c>
      <c r="N13" s="829"/>
      <c r="O13" s="829"/>
      <c r="P13" s="842" t="s">
        <v>387</v>
      </c>
      <c r="Q13" s="843"/>
      <c r="R13" s="844"/>
      <c r="S13" s="829" t="s">
        <v>488</v>
      </c>
      <c r="T13" s="829"/>
      <c r="U13" s="851" t="s">
        <v>388</v>
      </c>
      <c r="V13" s="830"/>
      <c r="W13" s="830"/>
    </row>
    <row r="14" spans="2:23" s="31" customFormat="1" ht="25.5" customHeight="1" x14ac:dyDescent="0.15">
      <c r="B14" s="831" t="s">
        <v>489</v>
      </c>
      <c r="C14" s="831"/>
      <c r="D14" s="831"/>
      <c r="E14" s="832" t="s">
        <v>490</v>
      </c>
      <c r="F14" s="832"/>
      <c r="G14" s="832"/>
      <c r="H14" s="833" t="s">
        <v>491</v>
      </c>
      <c r="I14" s="834"/>
      <c r="J14" s="835"/>
      <c r="K14" s="836"/>
      <c r="L14" s="837"/>
      <c r="M14" s="833" t="s">
        <v>489</v>
      </c>
      <c r="N14" s="834"/>
      <c r="O14" s="838"/>
      <c r="P14" s="852" t="s">
        <v>492</v>
      </c>
      <c r="Q14" s="853"/>
      <c r="R14" s="853"/>
      <c r="S14" s="840" t="s">
        <v>491</v>
      </c>
      <c r="T14" s="841"/>
      <c r="U14" s="835" t="s">
        <v>493</v>
      </c>
      <c r="V14" s="836"/>
      <c r="W14" s="837"/>
    </row>
    <row r="15" spans="2:23" s="31" customFormat="1" ht="39.75" customHeight="1" x14ac:dyDescent="0.15">
      <c r="B15" s="812" t="s">
        <v>494</v>
      </c>
      <c r="C15" s="812"/>
      <c r="D15" s="812"/>
      <c r="E15" s="813" t="s">
        <v>495</v>
      </c>
      <c r="F15" s="814"/>
      <c r="G15" s="814"/>
      <c r="H15" s="814"/>
      <c r="I15" s="814"/>
      <c r="J15" s="814"/>
      <c r="K15" s="814"/>
      <c r="L15" s="815"/>
      <c r="M15" s="812" t="s">
        <v>494</v>
      </c>
      <c r="N15" s="812"/>
      <c r="O15" s="812"/>
      <c r="P15" s="813" t="s">
        <v>496</v>
      </c>
      <c r="Q15" s="814"/>
      <c r="R15" s="814"/>
      <c r="S15" s="814"/>
      <c r="T15" s="814"/>
      <c r="U15" s="814"/>
      <c r="V15" s="814"/>
      <c r="W15" s="815"/>
    </row>
    <row r="16" spans="2:23" s="31" customFormat="1" ht="25.5" customHeight="1" x14ac:dyDescent="0.15">
      <c r="B16" s="819" t="s">
        <v>480</v>
      </c>
      <c r="C16" s="819" t="s">
        <v>481</v>
      </c>
      <c r="D16" s="819"/>
      <c r="E16" s="276">
        <v>7</v>
      </c>
      <c r="F16" s="820" t="e" vm="3">
        <v>#VALUE!</v>
      </c>
      <c r="G16" s="821"/>
      <c r="H16" s="821"/>
      <c r="I16" s="821"/>
      <c r="J16" s="821"/>
      <c r="K16" s="821"/>
      <c r="L16" s="822"/>
      <c r="M16" s="819" t="s">
        <v>480</v>
      </c>
      <c r="N16" s="819" t="s">
        <v>481</v>
      </c>
      <c r="O16" s="819"/>
      <c r="P16" s="276">
        <v>8</v>
      </c>
      <c r="Q16" s="823" t="e" vm="4">
        <v>#VALUE!</v>
      </c>
      <c r="R16" s="824"/>
      <c r="S16" s="824"/>
      <c r="T16" s="824"/>
      <c r="U16" s="824"/>
      <c r="V16" s="824"/>
      <c r="W16" s="825"/>
    </row>
    <row r="17" spans="2:24" s="31" customFormat="1" ht="25.5" customHeight="1" x14ac:dyDescent="0.15">
      <c r="B17" s="819"/>
      <c r="C17" s="819" t="s">
        <v>482</v>
      </c>
      <c r="D17" s="819"/>
      <c r="E17" s="277">
        <v>1</v>
      </c>
      <c r="F17" s="823"/>
      <c r="G17" s="824"/>
      <c r="H17" s="824"/>
      <c r="I17" s="824"/>
      <c r="J17" s="824"/>
      <c r="K17" s="824"/>
      <c r="L17" s="825"/>
      <c r="M17" s="819"/>
      <c r="N17" s="819" t="s">
        <v>482</v>
      </c>
      <c r="O17" s="819"/>
      <c r="P17" s="277">
        <v>1</v>
      </c>
      <c r="Q17" s="823"/>
      <c r="R17" s="824"/>
      <c r="S17" s="824"/>
      <c r="T17" s="824"/>
      <c r="U17" s="824"/>
      <c r="V17" s="824"/>
      <c r="W17" s="825"/>
    </row>
    <row r="18" spans="2:24" s="31" customFormat="1" ht="25.5" customHeight="1" x14ac:dyDescent="0.15">
      <c r="B18" s="819" t="s">
        <v>483</v>
      </c>
      <c r="C18" s="819" t="s">
        <v>357</v>
      </c>
      <c r="D18" s="819"/>
      <c r="E18" s="278" t="s">
        <v>116</v>
      </c>
      <c r="F18" s="823"/>
      <c r="G18" s="824"/>
      <c r="H18" s="824"/>
      <c r="I18" s="824"/>
      <c r="J18" s="824"/>
      <c r="K18" s="824"/>
      <c r="L18" s="825"/>
      <c r="M18" s="819" t="s">
        <v>483</v>
      </c>
      <c r="N18" s="819" t="s">
        <v>357</v>
      </c>
      <c r="O18" s="819"/>
      <c r="P18" s="278" t="s">
        <v>116</v>
      </c>
      <c r="Q18" s="823"/>
      <c r="R18" s="824"/>
      <c r="S18" s="824"/>
      <c r="T18" s="824"/>
      <c r="U18" s="824"/>
      <c r="V18" s="824"/>
      <c r="W18" s="825"/>
    </row>
    <row r="19" spans="2:24" s="31" customFormat="1" ht="25.5" customHeight="1" x14ac:dyDescent="0.15">
      <c r="B19" s="819"/>
      <c r="C19" s="819" t="s">
        <v>358</v>
      </c>
      <c r="D19" s="819"/>
      <c r="E19" s="276" t="s">
        <v>372</v>
      </c>
      <c r="F19" s="823"/>
      <c r="G19" s="824"/>
      <c r="H19" s="824"/>
      <c r="I19" s="824"/>
      <c r="J19" s="824"/>
      <c r="K19" s="824"/>
      <c r="L19" s="825"/>
      <c r="M19" s="819"/>
      <c r="N19" s="819" t="s">
        <v>358</v>
      </c>
      <c r="O19" s="819"/>
      <c r="P19" s="276" t="s">
        <v>484</v>
      </c>
      <c r="Q19" s="823"/>
      <c r="R19" s="824"/>
      <c r="S19" s="824"/>
      <c r="T19" s="824"/>
      <c r="U19" s="824"/>
      <c r="V19" s="824"/>
      <c r="W19" s="825"/>
    </row>
    <row r="20" spans="2:24" s="31" customFormat="1" ht="25.5" customHeight="1" x14ac:dyDescent="0.15">
      <c r="B20" s="812" t="s">
        <v>360</v>
      </c>
      <c r="C20" s="812"/>
      <c r="D20" s="812"/>
      <c r="E20" s="279" t="s">
        <v>397</v>
      </c>
      <c r="F20" s="823"/>
      <c r="G20" s="824"/>
      <c r="H20" s="824"/>
      <c r="I20" s="824"/>
      <c r="J20" s="824"/>
      <c r="K20" s="824"/>
      <c r="L20" s="825"/>
      <c r="M20" s="812" t="s">
        <v>360</v>
      </c>
      <c r="N20" s="812"/>
      <c r="O20" s="812"/>
      <c r="P20" s="279" t="s">
        <v>404</v>
      </c>
      <c r="Q20" s="823"/>
      <c r="R20" s="824"/>
      <c r="S20" s="824"/>
      <c r="T20" s="824"/>
      <c r="U20" s="824"/>
      <c r="V20" s="824"/>
      <c r="W20" s="825"/>
    </row>
    <row r="21" spans="2:24" s="31" customFormat="1" ht="25.5" customHeight="1" x14ac:dyDescent="0.15">
      <c r="B21" s="848" t="s">
        <v>485</v>
      </c>
      <c r="C21" s="812" t="s">
        <v>486</v>
      </c>
      <c r="D21" s="812"/>
      <c r="E21" s="277" t="s">
        <v>396</v>
      </c>
      <c r="F21" s="823"/>
      <c r="G21" s="824"/>
      <c r="H21" s="824"/>
      <c r="I21" s="824"/>
      <c r="J21" s="824"/>
      <c r="K21" s="824"/>
      <c r="L21" s="825"/>
      <c r="M21" s="848" t="s">
        <v>485</v>
      </c>
      <c r="N21" s="812" t="s">
        <v>486</v>
      </c>
      <c r="O21" s="812"/>
      <c r="P21" s="277" t="s">
        <v>385</v>
      </c>
      <c r="Q21" s="823"/>
      <c r="R21" s="824"/>
      <c r="S21" s="824"/>
      <c r="T21" s="824"/>
      <c r="U21" s="824"/>
      <c r="V21" s="824"/>
      <c r="W21" s="825"/>
    </row>
    <row r="22" spans="2:24" s="31" customFormat="1" ht="25.5" customHeight="1" x14ac:dyDescent="0.15">
      <c r="B22" s="849"/>
      <c r="C22" s="812" t="s">
        <v>369</v>
      </c>
      <c r="D22" s="812"/>
      <c r="E22" s="217"/>
      <c r="F22" s="823"/>
      <c r="G22" s="824"/>
      <c r="H22" s="824"/>
      <c r="I22" s="824"/>
      <c r="J22" s="824"/>
      <c r="K22" s="824"/>
      <c r="L22" s="825"/>
      <c r="M22" s="849"/>
      <c r="N22" s="812" t="s">
        <v>369</v>
      </c>
      <c r="O22" s="812"/>
      <c r="P22" s="217" t="s">
        <v>321</v>
      </c>
      <c r="Q22" s="823"/>
      <c r="R22" s="824"/>
      <c r="S22" s="824"/>
      <c r="T22" s="824"/>
      <c r="U22" s="824"/>
      <c r="V22" s="824"/>
      <c r="W22" s="825"/>
    </row>
    <row r="23" spans="2:24" s="31" customFormat="1" ht="25.5" customHeight="1" x14ac:dyDescent="0.15">
      <c r="B23" s="850"/>
      <c r="C23" s="812" t="s">
        <v>370</v>
      </c>
      <c r="D23" s="812"/>
      <c r="E23" s="217" t="s">
        <v>400</v>
      </c>
      <c r="F23" s="826"/>
      <c r="G23" s="827"/>
      <c r="H23" s="827"/>
      <c r="I23" s="827"/>
      <c r="J23" s="827"/>
      <c r="K23" s="827"/>
      <c r="L23" s="828"/>
      <c r="M23" s="850"/>
      <c r="N23" s="812" t="s">
        <v>370</v>
      </c>
      <c r="O23" s="812"/>
      <c r="P23" s="217" t="s">
        <v>377</v>
      </c>
      <c r="Q23" s="823"/>
      <c r="R23" s="824"/>
      <c r="S23" s="824"/>
      <c r="T23" s="824"/>
      <c r="U23" s="824"/>
      <c r="V23" s="824"/>
      <c r="W23" s="825"/>
    </row>
    <row r="24" spans="2:24" s="31" customFormat="1" ht="25.5" customHeight="1" x14ac:dyDescent="0.15">
      <c r="B24" s="829" t="s">
        <v>487</v>
      </c>
      <c r="C24" s="829"/>
      <c r="D24" s="829"/>
      <c r="E24" s="842" t="s">
        <v>497</v>
      </c>
      <c r="F24" s="843"/>
      <c r="G24" s="844"/>
      <c r="H24" s="829" t="s">
        <v>488</v>
      </c>
      <c r="I24" s="829"/>
      <c r="J24" s="845" t="s">
        <v>498</v>
      </c>
      <c r="K24" s="846"/>
      <c r="L24" s="847"/>
      <c r="M24" s="829" t="s">
        <v>487</v>
      </c>
      <c r="N24" s="829"/>
      <c r="O24" s="829"/>
      <c r="P24" s="842" t="s">
        <v>405</v>
      </c>
      <c r="Q24" s="843"/>
      <c r="R24" s="844"/>
      <c r="S24" s="829" t="s">
        <v>488</v>
      </c>
      <c r="T24" s="829"/>
      <c r="U24" s="830" t="s">
        <v>490</v>
      </c>
      <c r="V24" s="830"/>
      <c r="W24" s="830"/>
    </row>
    <row r="25" spans="2:24" s="31" customFormat="1" ht="25.5" customHeight="1" x14ac:dyDescent="0.15">
      <c r="B25" s="831" t="s">
        <v>489</v>
      </c>
      <c r="C25" s="831"/>
      <c r="D25" s="831"/>
      <c r="E25" s="832" t="s">
        <v>490</v>
      </c>
      <c r="F25" s="832"/>
      <c r="G25" s="832"/>
      <c r="H25" s="833" t="s">
        <v>491</v>
      </c>
      <c r="I25" s="834"/>
      <c r="J25" s="835"/>
      <c r="K25" s="836"/>
      <c r="L25" s="837"/>
      <c r="M25" s="833" t="s">
        <v>489</v>
      </c>
      <c r="N25" s="834"/>
      <c r="O25" s="838"/>
      <c r="P25" s="839" t="s">
        <v>490</v>
      </c>
      <c r="Q25" s="832"/>
      <c r="R25" s="832"/>
      <c r="S25" s="840" t="s">
        <v>491</v>
      </c>
      <c r="T25" s="841"/>
      <c r="U25" s="835"/>
      <c r="V25" s="836"/>
      <c r="W25" s="837"/>
    </row>
    <row r="26" spans="2:24" s="31" customFormat="1" ht="39.75" customHeight="1" x14ac:dyDescent="0.15">
      <c r="B26" s="812" t="s">
        <v>494</v>
      </c>
      <c r="C26" s="812"/>
      <c r="D26" s="812"/>
      <c r="E26" s="813" t="s">
        <v>499</v>
      </c>
      <c r="F26" s="814"/>
      <c r="G26" s="814"/>
      <c r="H26" s="814"/>
      <c r="I26" s="814"/>
      <c r="J26" s="814"/>
      <c r="K26" s="814"/>
      <c r="L26" s="815"/>
      <c r="M26" s="812" t="s">
        <v>494</v>
      </c>
      <c r="N26" s="812"/>
      <c r="O26" s="812"/>
      <c r="P26" s="813" t="s">
        <v>500</v>
      </c>
      <c r="Q26" s="814"/>
      <c r="R26" s="814"/>
      <c r="S26" s="814"/>
      <c r="T26" s="814"/>
      <c r="U26" s="814"/>
      <c r="V26" s="814"/>
      <c r="W26" s="815"/>
    </row>
    <row r="27" spans="2:24" s="31" customFormat="1" ht="15" customHeight="1" x14ac:dyDescent="0.15">
      <c r="B27" s="280"/>
      <c r="C27" s="816" t="s">
        <v>501</v>
      </c>
      <c r="D27" s="817"/>
      <c r="E27" s="817"/>
      <c r="F27" s="817"/>
      <c r="G27" s="817"/>
      <c r="H27" s="817"/>
      <c r="I27" s="817"/>
      <c r="J27" s="817"/>
      <c r="K27" s="817"/>
      <c r="L27" s="817"/>
      <c r="M27" s="281"/>
      <c r="N27" s="281" t="s">
        <v>502</v>
      </c>
      <c r="O27" s="281"/>
      <c r="P27" s="281"/>
      <c r="Q27" s="281"/>
      <c r="R27" s="281"/>
      <c r="S27" s="281"/>
      <c r="T27" s="281"/>
      <c r="U27" s="281"/>
      <c r="V27" s="281"/>
      <c r="W27" s="281"/>
    </row>
    <row r="28" spans="2:24" s="31" customFormat="1" ht="15" customHeight="1" x14ac:dyDescent="0.15">
      <c r="B28" s="280"/>
      <c r="C28" s="818"/>
      <c r="D28" s="818"/>
      <c r="E28" s="818"/>
      <c r="F28" s="818"/>
      <c r="G28" s="818"/>
      <c r="H28" s="818"/>
      <c r="I28" s="818"/>
      <c r="J28" s="818"/>
      <c r="K28" s="818"/>
      <c r="L28" s="818"/>
      <c r="M28" s="281"/>
      <c r="N28" s="281" t="s">
        <v>503</v>
      </c>
      <c r="O28" s="281"/>
      <c r="P28" s="281"/>
      <c r="Q28" s="281"/>
      <c r="R28" s="281"/>
      <c r="S28" s="281"/>
      <c r="T28" s="281"/>
      <c r="U28" s="281"/>
      <c r="V28" s="281"/>
      <c r="W28" s="281"/>
    </row>
    <row r="29" spans="2:24" ht="15" customHeight="1" x14ac:dyDescent="0.15">
      <c r="C29" s="123" t="s">
        <v>504</v>
      </c>
      <c r="D29" s="4"/>
      <c r="E29" s="4"/>
      <c r="F29" s="4"/>
      <c r="G29" s="4"/>
      <c r="H29" s="4"/>
      <c r="I29" s="4"/>
      <c r="J29" s="4"/>
      <c r="K29" s="4"/>
      <c r="L29" s="4"/>
      <c r="M29" s="4"/>
      <c r="N29" s="34" t="s">
        <v>505</v>
      </c>
      <c r="O29" s="4"/>
      <c r="P29" s="4"/>
      <c r="Q29" s="4"/>
      <c r="R29" s="4"/>
      <c r="S29" s="4"/>
      <c r="T29" s="4"/>
      <c r="U29" s="4"/>
      <c r="V29" s="4"/>
      <c r="W29" s="4"/>
      <c r="X29" s="31"/>
    </row>
    <row r="30" spans="2:24" ht="15" customHeight="1" x14ac:dyDescent="0.15">
      <c r="C30" s="123" t="s">
        <v>506</v>
      </c>
      <c r="D30" s="4"/>
      <c r="E30" s="4"/>
      <c r="F30" s="4"/>
      <c r="G30" s="4"/>
      <c r="H30" s="4"/>
      <c r="I30" s="4"/>
      <c r="J30" s="4"/>
      <c r="K30" s="4"/>
      <c r="L30" s="4"/>
      <c r="M30" s="4"/>
      <c r="N30" s="34" t="s">
        <v>507</v>
      </c>
      <c r="O30" s="4"/>
      <c r="P30" s="4"/>
      <c r="Q30" s="4"/>
      <c r="R30" s="4"/>
      <c r="S30" s="4"/>
      <c r="T30" s="4"/>
      <c r="U30" s="4"/>
      <c r="V30" s="4"/>
      <c r="W30" s="4"/>
      <c r="X30" s="31"/>
    </row>
    <row r="31" spans="2:24" ht="15.6" customHeight="1" x14ac:dyDescent="0.15">
      <c r="C31" s="30"/>
      <c r="N31" s="30"/>
    </row>
  </sheetData>
  <mergeCells count="104">
    <mergeCell ref="B4:D4"/>
    <mergeCell ref="E4:G4"/>
    <mergeCell ref="H4:I4"/>
    <mergeCell ref="J4:L4"/>
    <mergeCell ref="P4:R4"/>
    <mergeCell ref="R2:S2"/>
    <mergeCell ref="T2:W2"/>
    <mergeCell ref="B3:D3"/>
    <mergeCell ref="E3:G3"/>
    <mergeCell ref="H3:I3"/>
    <mergeCell ref="J3:L3"/>
    <mergeCell ref="P3:R3"/>
    <mergeCell ref="S3:T4"/>
    <mergeCell ref="U3:W4"/>
    <mergeCell ref="M3:O4"/>
    <mergeCell ref="B5:B6"/>
    <mergeCell ref="C5:D5"/>
    <mergeCell ref="F5:L12"/>
    <mergeCell ref="M5:M6"/>
    <mergeCell ref="N5:O5"/>
    <mergeCell ref="Q5:W12"/>
    <mergeCell ref="C6:D6"/>
    <mergeCell ref="N6:O6"/>
    <mergeCell ref="B7:B8"/>
    <mergeCell ref="C7:D7"/>
    <mergeCell ref="B10:B12"/>
    <mergeCell ref="C10:D10"/>
    <mergeCell ref="M10:M12"/>
    <mergeCell ref="N10:O10"/>
    <mergeCell ref="C11:D11"/>
    <mergeCell ref="N11:O11"/>
    <mergeCell ref="C12:D12"/>
    <mergeCell ref="N12:O12"/>
    <mergeCell ref="M7:M8"/>
    <mergeCell ref="N7:O7"/>
    <mergeCell ref="C8:D8"/>
    <mergeCell ref="N8:O8"/>
    <mergeCell ref="B9:D9"/>
    <mergeCell ref="M9:O9"/>
    <mergeCell ref="N18:O18"/>
    <mergeCell ref="S13:T13"/>
    <mergeCell ref="U13:W13"/>
    <mergeCell ref="B14:D14"/>
    <mergeCell ref="E14:G14"/>
    <mergeCell ref="H14:I14"/>
    <mergeCell ref="J14:L14"/>
    <mergeCell ref="M14:O14"/>
    <mergeCell ref="P14:R14"/>
    <mergeCell ref="S14:T14"/>
    <mergeCell ref="U14:W14"/>
    <mergeCell ref="B13:D13"/>
    <mergeCell ref="E13:G13"/>
    <mergeCell ref="H13:I13"/>
    <mergeCell ref="J13:L13"/>
    <mergeCell ref="M13:O13"/>
    <mergeCell ref="P13:R13"/>
    <mergeCell ref="S25:T25"/>
    <mergeCell ref="U25:W25"/>
    <mergeCell ref="B24:D24"/>
    <mergeCell ref="E24:G24"/>
    <mergeCell ref="H24:I24"/>
    <mergeCell ref="J24:L24"/>
    <mergeCell ref="M24:O24"/>
    <mergeCell ref="P24:R24"/>
    <mergeCell ref="M16:M17"/>
    <mergeCell ref="N16:O16"/>
    <mergeCell ref="Q16:W23"/>
    <mergeCell ref="B21:B23"/>
    <mergeCell ref="C21:D21"/>
    <mergeCell ref="M21:M23"/>
    <mergeCell ref="N21:O21"/>
    <mergeCell ref="C22:D22"/>
    <mergeCell ref="N22:O22"/>
    <mergeCell ref="C23:D23"/>
    <mergeCell ref="N23:O23"/>
    <mergeCell ref="C17:D17"/>
    <mergeCell ref="N17:O17"/>
    <mergeCell ref="B18:B19"/>
    <mergeCell ref="C18:D18"/>
    <mergeCell ref="M18:M19"/>
    <mergeCell ref="B26:D26"/>
    <mergeCell ref="E26:L26"/>
    <mergeCell ref="M26:O26"/>
    <mergeCell ref="P26:W26"/>
    <mergeCell ref="C27:L28"/>
    <mergeCell ref="B15:D15"/>
    <mergeCell ref="E15:L15"/>
    <mergeCell ref="M15:O15"/>
    <mergeCell ref="P15:W15"/>
    <mergeCell ref="B16:B17"/>
    <mergeCell ref="C16:D16"/>
    <mergeCell ref="F16:L23"/>
    <mergeCell ref="B20:D20"/>
    <mergeCell ref="M20:O20"/>
    <mergeCell ref="C19:D19"/>
    <mergeCell ref="N19:O19"/>
    <mergeCell ref="S24:T24"/>
    <mergeCell ref="U24:W24"/>
    <mergeCell ref="B25:D25"/>
    <mergeCell ref="E25:G25"/>
    <mergeCell ref="H25:I25"/>
    <mergeCell ref="J25:L25"/>
    <mergeCell ref="M25:O25"/>
    <mergeCell ref="P25:R25"/>
  </mergeCells>
  <phoneticPr fontId="11"/>
  <dataValidations count="2">
    <dataValidation type="list" allowBlank="1" showInputMessage="1" showErrorMessage="1" sqref="E8 E19 P8 P19" xr:uid="{1E652353-E9C9-4160-A807-B00C339765BC}">
      <formula1>INDIRECT(E7)</formula1>
    </dataValidation>
    <dataValidation allowBlank="1" showInputMessage="1" showErrorMessage="1" prompt="覆工スパン毎に連番を記入。_x000a_数値で入力する。" sqref="E6 E17 P17 P6" xr:uid="{C7209D6C-279C-4AC0-9BD3-7BE8878DFDC2}"/>
  </dataValidations>
  <printOptions horizontalCentered="1" verticalCentered="1"/>
  <pageMargins left="0.23622047244094491" right="0.23622047244094491" top="0.74803149606299213" bottom="0.74803149606299213" header="0.31496062992125984" footer="0.31496062992125984"/>
  <pageSetup paperSize="9" scale="62"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84B4D0DF-93D5-4593-A857-A74E31F77EEB}">
          <x14:formula1>
            <xm:f>'(参考)リスト'!$B$16:$B$21</xm:f>
          </x14:formula1>
          <xm:sqref>E7 E18 P7 P18</xm:sqref>
        </x14:dataValidation>
        <x14:dataValidation type="list" allowBlank="1" showInputMessage="1" showErrorMessage="1" xr:uid="{C95F2F41-91B1-4803-B27C-8AFC91D5B29B}">
          <x14:formula1>
            <xm:f>'(参考)リスト'!$E$16:$E$27</xm:f>
          </x14:formula1>
          <xm:sqref>E9 E20 P9 P20</xm:sqref>
        </x14:dataValidation>
        <x14:dataValidation type="list" allowBlank="1" showInputMessage="1" showErrorMessage="1" xr:uid="{A3615ED4-E5C7-4FFA-8012-EA5C478285FE}">
          <x14:formula1>
            <xm:f>'(参考)リスト'!$D$16:$D$18</xm:f>
          </x14:formula1>
          <xm:sqref>E10 E21 P10 P21</xm:sqref>
        </x14:dataValidation>
        <x14:dataValidation type="list" allowBlank="1" showInputMessage="1" showErrorMessage="1" xr:uid="{05041185-BF1D-4F18-B031-13BD3EC6A71E}">
          <x14:formula1>
            <xm:f>'(参考)リスト'!$F$16:$F$21</xm:f>
          </x14:formula1>
          <xm:sqref>E11:E12 E22:E23 P11:P12 P22:P23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Z59"/>
  <sheetViews>
    <sheetView showGridLines="0" showZeros="0" view="pageBreakPreview" zoomScaleNormal="70" zoomScaleSheetLayoutView="100" workbookViewId="0">
      <selection activeCell="T25" sqref="T25"/>
    </sheetView>
  </sheetViews>
  <sheetFormatPr defaultColWidth="7.625" defaultRowHeight="27.95" customHeight="1" x14ac:dyDescent="0.15"/>
  <cols>
    <col min="1" max="1" width="7" style="28" customWidth="1"/>
    <col min="2" max="2" width="7.375" style="28" customWidth="1"/>
    <col min="3" max="3" width="5.875" style="28" customWidth="1"/>
    <col min="4" max="6" width="6.875" style="28" customWidth="1"/>
    <col min="7" max="8" width="5.875" style="28" customWidth="1"/>
    <col min="9" max="9" width="8.875" style="28" customWidth="1"/>
    <col min="10" max="10" width="7.375" style="28" customWidth="1"/>
    <col min="11" max="11" width="5.875" style="28" customWidth="1"/>
    <col min="12" max="14" width="6.75" style="28" customWidth="1"/>
    <col min="15" max="16" width="5.875" style="28" customWidth="1"/>
    <col min="17" max="17" width="8.875" style="28" customWidth="1"/>
    <col min="18" max="18" width="7.375" style="28" customWidth="1"/>
    <col min="19" max="19" width="5.875" style="28" customWidth="1"/>
    <col min="20" max="22" width="6.75" style="28" customWidth="1"/>
    <col min="23" max="24" width="5.875" style="28" customWidth="1"/>
    <col min="25" max="25" width="8.875" style="28" customWidth="1"/>
    <col min="26" max="16384" width="7.625" style="28"/>
  </cols>
  <sheetData>
    <row r="1" spans="2:25" ht="9" customHeight="1" x14ac:dyDescent="0.15"/>
    <row r="2" spans="2:25" ht="18" customHeight="1" x14ac:dyDescent="0.15">
      <c r="B2" s="274" t="s">
        <v>508</v>
      </c>
      <c r="C2" s="275"/>
      <c r="D2" s="275"/>
      <c r="E2" s="275"/>
      <c r="F2" s="275"/>
      <c r="G2" s="275"/>
      <c r="H2" s="275"/>
      <c r="I2" s="275"/>
      <c r="J2" s="275"/>
      <c r="K2" s="275"/>
      <c r="L2" s="275"/>
      <c r="M2" s="275"/>
      <c r="N2" s="275"/>
      <c r="O2" s="275"/>
      <c r="P2" s="275"/>
      <c r="Q2" s="275"/>
    </row>
    <row r="3" spans="2:25" ht="25.15" customHeight="1" x14ac:dyDescent="0.15">
      <c r="B3" s="920" t="s">
        <v>474</v>
      </c>
      <c r="C3" s="920"/>
      <c r="D3" s="920"/>
      <c r="E3" s="921" t="s">
        <v>63</v>
      </c>
      <c r="F3" s="921"/>
      <c r="G3" s="921"/>
      <c r="H3" s="921"/>
      <c r="I3" s="890" t="s">
        <v>475</v>
      </c>
      <c r="J3" s="891"/>
      <c r="K3" s="892"/>
      <c r="L3" s="875" t="s">
        <v>476</v>
      </c>
      <c r="M3" s="867"/>
      <c r="N3" s="868"/>
      <c r="O3" s="893" t="s">
        <v>477</v>
      </c>
      <c r="P3" s="894"/>
      <c r="Q3" s="895"/>
      <c r="R3" s="922" t="s">
        <v>306</v>
      </c>
      <c r="S3" s="923"/>
      <c r="T3" s="924"/>
      <c r="U3" s="903" t="s">
        <v>509</v>
      </c>
      <c r="V3" s="904"/>
      <c r="W3" s="790" t="s">
        <v>459</v>
      </c>
      <c r="X3" s="791"/>
      <c r="Y3" s="792"/>
    </row>
    <row r="4" spans="2:25" ht="25.15" customHeight="1" x14ac:dyDescent="0.15">
      <c r="B4" s="914" t="s">
        <v>478</v>
      </c>
      <c r="C4" s="914"/>
      <c r="D4" s="914"/>
      <c r="E4" s="915" t="s">
        <v>63</v>
      </c>
      <c r="F4" s="915"/>
      <c r="G4" s="915"/>
      <c r="H4" s="915"/>
      <c r="I4" s="890" t="s">
        <v>479</v>
      </c>
      <c r="J4" s="891"/>
      <c r="K4" s="892"/>
      <c r="L4" s="916" t="s">
        <v>67</v>
      </c>
      <c r="M4" s="843"/>
      <c r="N4" s="844"/>
      <c r="O4" s="896"/>
      <c r="P4" s="897"/>
      <c r="Q4" s="898"/>
      <c r="R4" s="917" t="s">
        <v>82</v>
      </c>
      <c r="S4" s="918"/>
      <c r="T4" s="919"/>
      <c r="U4" s="905"/>
      <c r="V4" s="906"/>
      <c r="W4" s="793"/>
      <c r="X4" s="794"/>
      <c r="Y4" s="795"/>
    </row>
    <row r="5" spans="2:25" ht="15" customHeight="1" x14ac:dyDescent="0.15">
      <c r="B5" s="890" t="s">
        <v>510</v>
      </c>
      <c r="C5" s="891"/>
      <c r="D5" s="892"/>
      <c r="E5" s="282"/>
      <c r="F5" s="890" t="s">
        <v>511</v>
      </c>
      <c r="G5" s="891"/>
      <c r="H5" s="892"/>
      <c r="I5" s="283"/>
      <c r="J5" s="890" t="s">
        <v>510</v>
      </c>
      <c r="K5" s="891"/>
      <c r="L5" s="892"/>
      <c r="M5" s="282"/>
      <c r="N5" s="890" t="s">
        <v>511</v>
      </c>
      <c r="O5" s="891"/>
      <c r="P5" s="892"/>
      <c r="Q5" s="283"/>
      <c r="R5" s="885" t="s">
        <v>510</v>
      </c>
      <c r="S5" s="889"/>
      <c r="T5" s="886"/>
      <c r="U5" s="124"/>
      <c r="V5" s="885" t="s">
        <v>511</v>
      </c>
      <c r="W5" s="889"/>
      <c r="X5" s="886"/>
      <c r="Y5" s="156"/>
    </row>
    <row r="6" spans="2:25" ht="15" customHeight="1" x14ac:dyDescent="0.15">
      <c r="B6" s="890" t="s">
        <v>512</v>
      </c>
      <c r="C6" s="891"/>
      <c r="D6" s="217" t="s">
        <v>513</v>
      </c>
      <c r="E6" s="911"/>
      <c r="F6" s="912"/>
      <c r="G6" s="912"/>
      <c r="H6" s="912"/>
      <c r="I6" s="913"/>
      <c r="J6" s="890" t="s">
        <v>512</v>
      </c>
      <c r="K6" s="891"/>
      <c r="L6" s="217" t="s">
        <v>513</v>
      </c>
      <c r="M6" s="911"/>
      <c r="N6" s="912"/>
      <c r="O6" s="912"/>
      <c r="P6" s="912"/>
      <c r="Q6" s="913"/>
      <c r="R6" s="885" t="s">
        <v>512</v>
      </c>
      <c r="S6" s="889"/>
      <c r="T6" s="184" t="s">
        <v>513</v>
      </c>
      <c r="U6" s="899"/>
      <c r="V6" s="900"/>
      <c r="W6" s="900"/>
      <c r="X6" s="900"/>
      <c r="Y6" s="901"/>
    </row>
    <row r="7" spans="2:25" ht="15" customHeight="1" x14ac:dyDescent="0.15">
      <c r="B7" s="890" t="s">
        <v>514</v>
      </c>
      <c r="C7" s="892"/>
      <c r="D7" s="875" t="s">
        <v>515</v>
      </c>
      <c r="E7" s="868"/>
      <c r="F7" s="890" t="s">
        <v>516</v>
      </c>
      <c r="G7" s="892"/>
      <c r="H7" s="395" t="s">
        <v>517</v>
      </c>
      <c r="I7" s="395"/>
      <c r="J7" s="890" t="s">
        <v>514</v>
      </c>
      <c r="K7" s="892"/>
      <c r="L7" s="875" t="s">
        <v>515</v>
      </c>
      <c r="M7" s="868"/>
      <c r="N7" s="890" t="s">
        <v>516</v>
      </c>
      <c r="O7" s="892"/>
      <c r="P7" s="395" t="s">
        <v>518</v>
      </c>
      <c r="Q7" s="395"/>
      <c r="R7" s="885" t="s">
        <v>514</v>
      </c>
      <c r="S7" s="886"/>
      <c r="T7" s="887" t="s">
        <v>445</v>
      </c>
      <c r="U7" s="888"/>
      <c r="V7" s="885" t="s">
        <v>516</v>
      </c>
      <c r="W7" s="886"/>
      <c r="X7" s="907" t="s">
        <v>519</v>
      </c>
      <c r="Y7" s="907"/>
    </row>
    <row r="8" spans="2:25" ht="15" customHeight="1" x14ac:dyDescent="0.15">
      <c r="B8" s="908" t="s">
        <v>520</v>
      </c>
      <c r="C8" s="908"/>
      <c r="D8" s="156" t="s">
        <v>521</v>
      </c>
      <c r="E8" s="284" t="s">
        <v>522</v>
      </c>
      <c r="F8" s="909"/>
      <c r="G8" s="909"/>
      <c r="H8" s="909"/>
      <c r="I8" s="909"/>
      <c r="J8" s="908" t="s">
        <v>520</v>
      </c>
      <c r="K8" s="908"/>
      <c r="L8" s="156" t="s">
        <v>389</v>
      </c>
      <c r="M8" s="284" t="s">
        <v>522</v>
      </c>
      <c r="N8" s="909" t="s">
        <v>523</v>
      </c>
      <c r="O8" s="909"/>
      <c r="P8" s="909"/>
      <c r="Q8" s="909"/>
      <c r="R8" s="910" t="s">
        <v>520</v>
      </c>
      <c r="S8" s="910"/>
      <c r="T8" s="156" t="s">
        <v>521</v>
      </c>
      <c r="U8" s="159" t="s">
        <v>522</v>
      </c>
      <c r="V8" s="902"/>
      <c r="W8" s="902"/>
      <c r="X8" s="902"/>
      <c r="Y8" s="902"/>
    </row>
    <row r="9" spans="2:25" s="31" customFormat="1" ht="14.1" customHeight="1" x14ac:dyDescent="0.15">
      <c r="B9" s="925" t="e" vm="5">
        <v>#VALUE!</v>
      </c>
      <c r="C9" s="925"/>
      <c r="D9" s="925"/>
      <c r="E9" s="925"/>
      <c r="F9" s="925"/>
      <c r="G9" s="925"/>
      <c r="H9" s="925"/>
      <c r="I9" s="925"/>
      <c r="J9" s="830" t="e" vm="6">
        <v>#VALUE!</v>
      </c>
      <c r="K9" s="830"/>
      <c r="L9" s="830"/>
      <c r="M9" s="830"/>
      <c r="N9" s="830"/>
      <c r="O9" s="830"/>
      <c r="P9" s="830"/>
      <c r="Q9" s="830"/>
      <c r="R9" s="926" t="e" vm="7">
        <v>#VALUE!</v>
      </c>
      <c r="S9" s="926"/>
      <c r="T9" s="926"/>
      <c r="U9" s="926"/>
      <c r="V9" s="926"/>
      <c r="W9" s="926"/>
      <c r="X9" s="926"/>
      <c r="Y9" s="927"/>
    </row>
    <row r="10" spans="2:25" s="31" customFormat="1" ht="14.1" customHeight="1" x14ac:dyDescent="0.15">
      <c r="B10" s="851"/>
      <c r="C10" s="851"/>
      <c r="D10" s="851"/>
      <c r="E10" s="851"/>
      <c r="F10" s="851"/>
      <c r="G10" s="851"/>
      <c r="H10" s="851"/>
      <c r="I10" s="851"/>
      <c r="J10" s="830"/>
      <c r="K10" s="830"/>
      <c r="L10" s="830"/>
      <c r="M10" s="830"/>
      <c r="N10" s="830"/>
      <c r="O10" s="830"/>
      <c r="P10" s="830"/>
      <c r="Q10" s="830"/>
      <c r="R10" s="926"/>
      <c r="S10" s="926"/>
      <c r="T10" s="926"/>
      <c r="U10" s="926"/>
      <c r="V10" s="926"/>
      <c r="W10" s="926"/>
      <c r="X10" s="926"/>
      <c r="Y10" s="927"/>
    </row>
    <row r="11" spans="2:25" s="31" customFormat="1" ht="14.1" customHeight="1" x14ac:dyDescent="0.15">
      <c r="B11" s="851"/>
      <c r="C11" s="851"/>
      <c r="D11" s="851"/>
      <c r="E11" s="851"/>
      <c r="F11" s="851"/>
      <c r="G11" s="851"/>
      <c r="H11" s="851"/>
      <c r="I11" s="851"/>
      <c r="J11" s="830"/>
      <c r="K11" s="830"/>
      <c r="L11" s="830"/>
      <c r="M11" s="830"/>
      <c r="N11" s="830"/>
      <c r="O11" s="830"/>
      <c r="P11" s="830"/>
      <c r="Q11" s="830"/>
      <c r="R11" s="926"/>
      <c r="S11" s="926"/>
      <c r="T11" s="926"/>
      <c r="U11" s="926"/>
      <c r="V11" s="926"/>
      <c r="W11" s="926"/>
      <c r="X11" s="926"/>
      <c r="Y11" s="927"/>
    </row>
    <row r="12" spans="2:25" s="31" customFormat="1" ht="14.1" customHeight="1" x14ac:dyDescent="0.15">
      <c r="B12" s="851"/>
      <c r="C12" s="851"/>
      <c r="D12" s="851"/>
      <c r="E12" s="851"/>
      <c r="F12" s="851"/>
      <c r="G12" s="851"/>
      <c r="H12" s="851"/>
      <c r="I12" s="851"/>
      <c r="J12" s="830"/>
      <c r="K12" s="830"/>
      <c r="L12" s="830"/>
      <c r="M12" s="830"/>
      <c r="N12" s="830"/>
      <c r="O12" s="830"/>
      <c r="P12" s="830"/>
      <c r="Q12" s="830"/>
      <c r="R12" s="926"/>
      <c r="S12" s="926"/>
      <c r="T12" s="926"/>
      <c r="U12" s="926"/>
      <c r="V12" s="926"/>
      <c r="W12" s="926"/>
      <c r="X12" s="926"/>
      <c r="Y12" s="927"/>
    </row>
    <row r="13" spans="2:25" s="31" customFormat="1" ht="14.1" customHeight="1" x14ac:dyDescent="0.15">
      <c r="B13" s="851"/>
      <c r="C13" s="851"/>
      <c r="D13" s="851"/>
      <c r="E13" s="851"/>
      <c r="F13" s="851"/>
      <c r="G13" s="851"/>
      <c r="H13" s="851"/>
      <c r="I13" s="851"/>
      <c r="J13" s="830"/>
      <c r="K13" s="830"/>
      <c r="L13" s="830"/>
      <c r="M13" s="830"/>
      <c r="N13" s="830"/>
      <c r="O13" s="830"/>
      <c r="P13" s="830"/>
      <c r="Q13" s="830"/>
      <c r="R13" s="926"/>
      <c r="S13" s="926"/>
      <c r="T13" s="926"/>
      <c r="U13" s="926"/>
      <c r="V13" s="926"/>
      <c r="W13" s="926"/>
      <c r="X13" s="926"/>
      <c r="Y13" s="927"/>
    </row>
    <row r="14" spans="2:25" s="31" customFormat="1" ht="14.1" customHeight="1" x14ac:dyDescent="0.15">
      <c r="B14" s="851"/>
      <c r="C14" s="851"/>
      <c r="D14" s="851"/>
      <c r="E14" s="851"/>
      <c r="F14" s="851"/>
      <c r="G14" s="851"/>
      <c r="H14" s="851"/>
      <c r="I14" s="851"/>
      <c r="J14" s="830"/>
      <c r="K14" s="830"/>
      <c r="L14" s="830"/>
      <c r="M14" s="830"/>
      <c r="N14" s="830"/>
      <c r="O14" s="830"/>
      <c r="P14" s="830"/>
      <c r="Q14" s="830"/>
      <c r="R14" s="926"/>
      <c r="S14" s="926"/>
      <c r="T14" s="926"/>
      <c r="U14" s="926"/>
      <c r="V14" s="926"/>
      <c r="W14" s="926"/>
      <c r="X14" s="926"/>
      <c r="Y14" s="927"/>
    </row>
    <row r="15" spans="2:25" s="31" customFormat="1" ht="14.1" customHeight="1" x14ac:dyDescent="0.15">
      <c r="B15" s="851"/>
      <c r="C15" s="851"/>
      <c r="D15" s="851"/>
      <c r="E15" s="851"/>
      <c r="F15" s="851"/>
      <c r="G15" s="851"/>
      <c r="H15" s="851"/>
      <c r="I15" s="851"/>
      <c r="J15" s="830"/>
      <c r="K15" s="830"/>
      <c r="L15" s="830"/>
      <c r="M15" s="830"/>
      <c r="N15" s="830"/>
      <c r="O15" s="830"/>
      <c r="P15" s="830"/>
      <c r="Q15" s="830"/>
      <c r="R15" s="926"/>
      <c r="S15" s="926"/>
      <c r="T15" s="926"/>
      <c r="U15" s="926"/>
      <c r="V15" s="926"/>
      <c r="W15" s="926"/>
      <c r="X15" s="926"/>
      <c r="Y15" s="927"/>
    </row>
    <row r="16" spans="2:25" s="31" customFormat="1" ht="14.1" customHeight="1" x14ac:dyDescent="0.15">
      <c r="B16" s="851"/>
      <c r="C16" s="851"/>
      <c r="D16" s="851"/>
      <c r="E16" s="851"/>
      <c r="F16" s="851"/>
      <c r="G16" s="851"/>
      <c r="H16" s="851"/>
      <c r="I16" s="851"/>
      <c r="J16" s="830"/>
      <c r="K16" s="830"/>
      <c r="L16" s="830"/>
      <c r="M16" s="830"/>
      <c r="N16" s="830"/>
      <c r="O16" s="830"/>
      <c r="P16" s="830"/>
      <c r="Q16" s="830"/>
      <c r="R16" s="926"/>
      <c r="S16" s="926"/>
      <c r="T16" s="926"/>
      <c r="U16" s="926"/>
      <c r="V16" s="926"/>
      <c r="W16" s="926"/>
      <c r="X16" s="926"/>
      <c r="Y16" s="927"/>
    </row>
    <row r="17" spans="2:25" s="31" customFormat="1" ht="14.1" customHeight="1" x14ac:dyDescent="0.15">
      <c r="B17" s="851"/>
      <c r="C17" s="851"/>
      <c r="D17" s="851"/>
      <c r="E17" s="851"/>
      <c r="F17" s="851"/>
      <c r="G17" s="851"/>
      <c r="H17" s="851"/>
      <c r="I17" s="851"/>
      <c r="J17" s="830"/>
      <c r="K17" s="830"/>
      <c r="L17" s="830"/>
      <c r="M17" s="830"/>
      <c r="N17" s="830"/>
      <c r="O17" s="830"/>
      <c r="P17" s="830"/>
      <c r="Q17" s="830"/>
      <c r="R17" s="926"/>
      <c r="S17" s="926"/>
      <c r="T17" s="926"/>
      <c r="U17" s="926"/>
      <c r="V17" s="926"/>
      <c r="W17" s="926"/>
      <c r="X17" s="926"/>
      <c r="Y17" s="927"/>
    </row>
    <row r="18" spans="2:25" s="31" customFormat="1" ht="14.1" customHeight="1" x14ac:dyDescent="0.15">
      <c r="B18" s="851"/>
      <c r="C18" s="851"/>
      <c r="D18" s="851"/>
      <c r="E18" s="851"/>
      <c r="F18" s="851"/>
      <c r="G18" s="851"/>
      <c r="H18" s="851"/>
      <c r="I18" s="851"/>
      <c r="J18" s="830"/>
      <c r="K18" s="830"/>
      <c r="L18" s="830"/>
      <c r="M18" s="830"/>
      <c r="N18" s="830"/>
      <c r="O18" s="830"/>
      <c r="P18" s="830"/>
      <c r="Q18" s="830"/>
      <c r="R18" s="926"/>
      <c r="S18" s="926"/>
      <c r="T18" s="926"/>
      <c r="U18" s="926"/>
      <c r="V18" s="926"/>
      <c r="W18" s="926"/>
      <c r="X18" s="926"/>
      <c r="Y18" s="927"/>
    </row>
    <row r="19" spans="2:25" s="31" customFormat="1" ht="14.1" customHeight="1" x14ac:dyDescent="0.15">
      <c r="B19" s="851"/>
      <c r="C19" s="851"/>
      <c r="D19" s="851"/>
      <c r="E19" s="851"/>
      <c r="F19" s="851"/>
      <c r="G19" s="851"/>
      <c r="H19" s="851"/>
      <c r="I19" s="851"/>
      <c r="J19" s="830"/>
      <c r="K19" s="830"/>
      <c r="L19" s="830"/>
      <c r="M19" s="830"/>
      <c r="N19" s="830"/>
      <c r="O19" s="830"/>
      <c r="P19" s="830"/>
      <c r="Q19" s="830"/>
      <c r="R19" s="926"/>
      <c r="S19" s="926"/>
      <c r="T19" s="926"/>
      <c r="U19" s="926"/>
      <c r="V19" s="926"/>
      <c r="W19" s="926"/>
      <c r="X19" s="926"/>
      <c r="Y19" s="927"/>
    </row>
    <row r="20" spans="2:25" s="31" customFormat="1" ht="14.1" customHeight="1" x14ac:dyDescent="0.15">
      <c r="B20" s="851"/>
      <c r="C20" s="851"/>
      <c r="D20" s="851"/>
      <c r="E20" s="851"/>
      <c r="F20" s="851"/>
      <c r="G20" s="851"/>
      <c r="H20" s="851"/>
      <c r="I20" s="851"/>
      <c r="J20" s="830"/>
      <c r="K20" s="830"/>
      <c r="L20" s="830"/>
      <c r="M20" s="830"/>
      <c r="N20" s="830"/>
      <c r="O20" s="830"/>
      <c r="P20" s="830"/>
      <c r="Q20" s="830"/>
      <c r="R20" s="926"/>
      <c r="S20" s="926"/>
      <c r="T20" s="926"/>
      <c r="U20" s="926"/>
      <c r="V20" s="926"/>
      <c r="W20" s="926"/>
      <c r="X20" s="926"/>
      <c r="Y20" s="927"/>
    </row>
    <row r="21" spans="2:25" s="31" customFormat="1" ht="14.1" customHeight="1" x14ac:dyDescent="0.15">
      <c r="B21" s="851"/>
      <c r="C21" s="851"/>
      <c r="D21" s="851"/>
      <c r="E21" s="851"/>
      <c r="F21" s="851"/>
      <c r="G21" s="851"/>
      <c r="H21" s="851"/>
      <c r="I21" s="851"/>
      <c r="J21" s="830"/>
      <c r="K21" s="830"/>
      <c r="L21" s="830"/>
      <c r="M21" s="830"/>
      <c r="N21" s="830"/>
      <c r="O21" s="830"/>
      <c r="P21" s="830"/>
      <c r="Q21" s="830"/>
      <c r="R21" s="926"/>
      <c r="S21" s="926"/>
      <c r="T21" s="926"/>
      <c r="U21" s="926"/>
      <c r="V21" s="926"/>
      <c r="W21" s="926"/>
      <c r="X21" s="926"/>
      <c r="Y21" s="927"/>
    </row>
    <row r="22" spans="2:25" ht="15" customHeight="1" x14ac:dyDescent="0.15">
      <c r="B22" s="890" t="s">
        <v>510</v>
      </c>
      <c r="C22" s="891"/>
      <c r="D22" s="892"/>
      <c r="E22" s="282"/>
      <c r="F22" s="890" t="s">
        <v>511</v>
      </c>
      <c r="G22" s="891"/>
      <c r="H22" s="892"/>
      <c r="I22" s="283"/>
      <c r="J22" s="890" t="s">
        <v>510</v>
      </c>
      <c r="K22" s="891"/>
      <c r="L22" s="892"/>
      <c r="M22" s="282"/>
      <c r="N22" s="890" t="s">
        <v>511</v>
      </c>
      <c r="O22" s="891"/>
      <c r="P22" s="892"/>
      <c r="Q22" s="283"/>
      <c r="R22" s="885" t="s">
        <v>510</v>
      </c>
      <c r="S22" s="889"/>
      <c r="T22" s="886"/>
      <c r="U22" s="124"/>
      <c r="V22" s="885" t="s">
        <v>511</v>
      </c>
      <c r="W22" s="889"/>
      <c r="X22" s="886"/>
      <c r="Y22" s="156"/>
    </row>
    <row r="23" spans="2:25" ht="15" customHeight="1" x14ac:dyDescent="0.15">
      <c r="B23" s="890" t="s">
        <v>512</v>
      </c>
      <c r="C23" s="891"/>
      <c r="D23" s="217" t="s">
        <v>513</v>
      </c>
      <c r="E23" s="911"/>
      <c r="F23" s="912"/>
      <c r="G23" s="912"/>
      <c r="H23" s="912"/>
      <c r="I23" s="913"/>
      <c r="J23" s="890" t="s">
        <v>512</v>
      </c>
      <c r="K23" s="891"/>
      <c r="L23" s="217" t="s">
        <v>513</v>
      </c>
      <c r="M23" s="911"/>
      <c r="N23" s="912"/>
      <c r="O23" s="912"/>
      <c r="P23" s="912"/>
      <c r="Q23" s="913"/>
      <c r="R23" s="885" t="s">
        <v>512</v>
      </c>
      <c r="S23" s="889"/>
      <c r="T23" s="184" t="s">
        <v>513</v>
      </c>
      <c r="U23" s="899"/>
      <c r="V23" s="900"/>
      <c r="W23" s="900"/>
      <c r="X23" s="900"/>
      <c r="Y23" s="901"/>
    </row>
    <row r="24" spans="2:25" ht="15" customHeight="1" x14ac:dyDescent="0.15">
      <c r="B24" s="890" t="s">
        <v>514</v>
      </c>
      <c r="C24" s="892"/>
      <c r="D24" s="875" t="s">
        <v>524</v>
      </c>
      <c r="E24" s="868"/>
      <c r="F24" s="890" t="s">
        <v>516</v>
      </c>
      <c r="G24" s="892"/>
      <c r="H24" s="395" t="s">
        <v>525</v>
      </c>
      <c r="I24" s="395"/>
      <c r="J24" s="890" t="s">
        <v>514</v>
      </c>
      <c r="K24" s="892"/>
      <c r="L24" s="875" t="s">
        <v>445</v>
      </c>
      <c r="M24" s="868"/>
      <c r="N24" s="890" t="s">
        <v>516</v>
      </c>
      <c r="O24" s="892"/>
      <c r="P24" s="395" t="s">
        <v>386</v>
      </c>
      <c r="Q24" s="395"/>
      <c r="R24" s="885" t="s">
        <v>514</v>
      </c>
      <c r="S24" s="886"/>
      <c r="T24" s="887" t="s">
        <v>524</v>
      </c>
      <c r="U24" s="888"/>
      <c r="V24" s="885" t="s">
        <v>516</v>
      </c>
      <c r="W24" s="886"/>
      <c r="X24" s="907" t="s">
        <v>526</v>
      </c>
      <c r="Y24" s="907"/>
    </row>
    <row r="25" spans="2:25" ht="15" customHeight="1" x14ac:dyDescent="0.15">
      <c r="B25" s="908" t="s">
        <v>520</v>
      </c>
      <c r="C25" s="908"/>
      <c r="D25" s="156" t="s">
        <v>521</v>
      </c>
      <c r="E25" s="284" t="s">
        <v>522</v>
      </c>
      <c r="F25" s="909"/>
      <c r="G25" s="909"/>
      <c r="H25" s="909"/>
      <c r="I25" s="909"/>
      <c r="J25" s="908" t="s">
        <v>520</v>
      </c>
      <c r="K25" s="908"/>
      <c r="L25" s="156" t="s">
        <v>521</v>
      </c>
      <c r="M25" s="284" t="s">
        <v>522</v>
      </c>
      <c r="N25" s="909" t="s">
        <v>527</v>
      </c>
      <c r="O25" s="909"/>
      <c r="P25" s="909"/>
      <c r="Q25" s="909"/>
      <c r="R25" s="910" t="s">
        <v>520</v>
      </c>
      <c r="S25" s="910"/>
      <c r="T25" s="156" t="s">
        <v>521</v>
      </c>
      <c r="U25" s="159" t="s">
        <v>522</v>
      </c>
      <c r="V25" s="902"/>
      <c r="W25" s="902"/>
      <c r="X25" s="902"/>
      <c r="Y25" s="902"/>
    </row>
    <row r="26" spans="2:25" s="31" customFormat="1" ht="14.1" customHeight="1" x14ac:dyDescent="0.15">
      <c r="B26" s="925" t="e" vm="8">
        <v>#VALUE!</v>
      </c>
      <c r="C26" s="925"/>
      <c r="D26" s="925"/>
      <c r="E26" s="925"/>
      <c r="F26" s="925"/>
      <c r="G26" s="925"/>
      <c r="H26" s="925"/>
      <c r="I26" s="925"/>
      <c r="J26" s="830" t="e" vm="9">
        <v>#VALUE!</v>
      </c>
      <c r="K26" s="830"/>
      <c r="L26" s="830"/>
      <c r="M26" s="830"/>
      <c r="N26" s="830"/>
      <c r="O26" s="830"/>
      <c r="P26" s="830"/>
      <c r="Q26" s="830"/>
      <c r="R26" s="928" t="e" vm="10">
        <v>#VALUE!</v>
      </c>
      <c r="S26" s="929"/>
      <c r="T26" s="929"/>
      <c r="U26" s="929"/>
      <c r="V26" s="929"/>
      <c r="W26" s="929"/>
      <c r="X26" s="929"/>
      <c r="Y26" s="930"/>
    </row>
    <row r="27" spans="2:25" s="31" customFormat="1" ht="14.1" customHeight="1" x14ac:dyDescent="0.15">
      <c r="B27" s="851"/>
      <c r="C27" s="851"/>
      <c r="D27" s="851"/>
      <c r="E27" s="851"/>
      <c r="F27" s="851"/>
      <c r="G27" s="851"/>
      <c r="H27" s="851"/>
      <c r="I27" s="851"/>
      <c r="J27" s="830"/>
      <c r="K27" s="830"/>
      <c r="L27" s="830"/>
      <c r="M27" s="830"/>
      <c r="N27" s="830"/>
      <c r="O27" s="830"/>
      <c r="P27" s="830"/>
      <c r="Q27" s="830"/>
      <c r="R27" s="931"/>
      <c r="S27" s="926"/>
      <c r="T27" s="926"/>
      <c r="U27" s="926"/>
      <c r="V27" s="926"/>
      <c r="W27" s="926"/>
      <c r="X27" s="926"/>
      <c r="Y27" s="927"/>
    </row>
    <row r="28" spans="2:25" s="31" customFormat="1" ht="14.1" customHeight="1" x14ac:dyDescent="0.15">
      <c r="B28" s="851"/>
      <c r="C28" s="851"/>
      <c r="D28" s="851"/>
      <c r="E28" s="851"/>
      <c r="F28" s="851"/>
      <c r="G28" s="851"/>
      <c r="H28" s="851"/>
      <c r="I28" s="851"/>
      <c r="J28" s="830"/>
      <c r="K28" s="830"/>
      <c r="L28" s="830"/>
      <c r="M28" s="830"/>
      <c r="N28" s="830"/>
      <c r="O28" s="830"/>
      <c r="P28" s="830"/>
      <c r="Q28" s="830"/>
      <c r="R28" s="931"/>
      <c r="S28" s="926"/>
      <c r="T28" s="926"/>
      <c r="U28" s="926"/>
      <c r="V28" s="926"/>
      <c r="W28" s="926"/>
      <c r="X28" s="926"/>
      <c r="Y28" s="927"/>
    </row>
    <row r="29" spans="2:25" s="31" customFormat="1" ht="14.1" customHeight="1" x14ac:dyDescent="0.15">
      <c r="B29" s="851"/>
      <c r="C29" s="851"/>
      <c r="D29" s="851"/>
      <c r="E29" s="851"/>
      <c r="F29" s="851"/>
      <c r="G29" s="851"/>
      <c r="H29" s="851"/>
      <c r="I29" s="851"/>
      <c r="J29" s="830"/>
      <c r="K29" s="830"/>
      <c r="L29" s="830"/>
      <c r="M29" s="830"/>
      <c r="N29" s="830"/>
      <c r="O29" s="830"/>
      <c r="P29" s="830"/>
      <c r="Q29" s="830"/>
      <c r="R29" s="931"/>
      <c r="S29" s="926"/>
      <c r="T29" s="926"/>
      <c r="U29" s="926"/>
      <c r="V29" s="926"/>
      <c r="W29" s="926"/>
      <c r="X29" s="926"/>
      <c r="Y29" s="927"/>
    </row>
    <row r="30" spans="2:25" s="31" customFormat="1" ht="14.1" customHeight="1" x14ac:dyDescent="0.15">
      <c r="B30" s="851"/>
      <c r="C30" s="851"/>
      <c r="D30" s="851"/>
      <c r="E30" s="851"/>
      <c r="F30" s="851"/>
      <c r="G30" s="851"/>
      <c r="H30" s="851"/>
      <c r="I30" s="851"/>
      <c r="J30" s="830"/>
      <c r="K30" s="830"/>
      <c r="L30" s="830"/>
      <c r="M30" s="830"/>
      <c r="N30" s="830"/>
      <c r="O30" s="830"/>
      <c r="P30" s="830"/>
      <c r="Q30" s="830"/>
      <c r="R30" s="931"/>
      <c r="S30" s="926"/>
      <c r="T30" s="926"/>
      <c r="U30" s="926"/>
      <c r="V30" s="926"/>
      <c r="W30" s="926"/>
      <c r="X30" s="926"/>
      <c r="Y30" s="927"/>
    </row>
    <row r="31" spans="2:25" s="31" customFormat="1" ht="14.1" customHeight="1" x14ac:dyDescent="0.15">
      <c r="B31" s="851"/>
      <c r="C31" s="851"/>
      <c r="D31" s="851"/>
      <c r="E31" s="851"/>
      <c r="F31" s="851"/>
      <c r="G31" s="851"/>
      <c r="H31" s="851"/>
      <c r="I31" s="851"/>
      <c r="J31" s="830"/>
      <c r="K31" s="830"/>
      <c r="L31" s="830"/>
      <c r="M31" s="830"/>
      <c r="N31" s="830"/>
      <c r="O31" s="830"/>
      <c r="P31" s="830"/>
      <c r="Q31" s="830"/>
      <c r="R31" s="931"/>
      <c r="S31" s="926"/>
      <c r="T31" s="926"/>
      <c r="U31" s="926"/>
      <c r="V31" s="926"/>
      <c r="W31" s="926"/>
      <c r="X31" s="926"/>
      <c r="Y31" s="927"/>
    </row>
    <row r="32" spans="2:25" s="31" customFormat="1" ht="14.1" customHeight="1" x14ac:dyDescent="0.15">
      <c r="B32" s="851"/>
      <c r="C32" s="851"/>
      <c r="D32" s="851"/>
      <c r="E32" s="851"/>
      <c r="F32" s="851"/>
      <c r="G32" s="851"/>
      <c r="H32" s="851"/>
      <c r="I32" s="851"/>
      <c r="J32" s="830"/>
      <c r="K32" s="830"/>
      <c r="L32" s="830"/>
      <c r="M32" s="830"/>
      <c r="N32" s="830"/>
      <c r="O32" s="830"/>
      <c r="P32" s="830"/>
      <c r="Q32" s="830"/>
      <c r="R32" s="931"/>
      <c r="S32" s="926"/>
      <c r="T32" s="926"/>
      <c r="U32" s="926"/>
      <c r="V32" s="926"/>
      <c r="W32" s="926"/>
      <c r="X32" s="926"/>
      <c r="Y32" s="927"/>
    </row>
    <row r="33" spans="2:25" s="31" customFormat="1" ht="14.1" customHeight="1" x14ac:dyDescent="0.15">
      <c r="B33" s="851"/>
      <c r="C33" s="851"/>
      <c r="D33" s="851"/>
      <c r="E33" s="851"/>
      <c r="F33" s="851"/>
      <c r="G33" s="851"/>
      <c r="H33" s="851"/>
      <c r="I33" s="851"/>
      <c r="J33" s="830"/>
      <c r="K33" s="830"/>
      <c r="L33" s="830"/>
      <c r="M33" s="830"/>
      <c r="N33" s="830"/>
      <c r="O33" s="830"/>
      <c r="P33" s="830"/>
      <c r="Q33" s="830"/>
      <c r="R33" s="931"/>
      <c r="S33" s="926"/>
      <c r="T33" s="926"/>
      <c r="U33" s="926"/>
      <c r="V33" s="926"/>
      <c r="W33" s="926"/>
      <c r="X33" s="926"/>
      <c r="Y33" s="927"/>
    </row>
    <row r="34" spans="2:25" s="31" customFormat="1" ht="14.1" customHeight="1" x14ac:dyDescent="0.15">
      <c r="B34" s="851"/>
      <c r="C34" s="851"/>
      <c r="D34" s="851"/>
      <c r="E34" s="851"/>
      <c r="F34" s="851"/>
      <c r="G34" s="851"/>
      <c r="H34" s="851"/>
      <c r="I34" s="851"/>
      <c r="J34" s="830"/>
      <c r="K34" s="830"/>
      <c r="L34" s="830"/>
      <c r="M34" s="830"/>
      <c r="N34" s="830"/>
      <c r="O34" s="830"/>
      <c r="P34" s="830"/>
      <c r="Q34" s="830"/>
      <c r="R34" s="931"/>
      <c r="S34" s="926"/>
      <c r="T34" s="926"/>
      <c r="U34" s="926"/>
      <c r="V34" s="926"/>
      <c r="W34" s="926"/>
      <c r="X34" s="926"/>
      <c r="Y34" s="927"/>
    </row>
    <row r="35" spans="2:25" s="31" customFormat="1" ht="14.1" customHeight="1" x14ac:dyDescent="0.15">
      <c r="B35" s="851"/>
      <c r="C35" s="851"/>
      <c r="D35" s="851"/>
      <c r="E35" s="851"/>
      <c r="F35" s="851"/>
      <c r="G35" s="851"/>
      <c r="H35" s="851"/>
      <c r="I35" s="851"/>
      <c r="J35" s="830"/>
      <c r="K35" s="830"/>
      <c r="L35" s="830"/>
      <c r="M35" s="830"/>
      <c r="N35" s="830"/>
      <c r="O35" s="830"/>
      <c r="P35" s="830"/>
      <c r="Q35" s="830"/>
      <c r="R35" s="931"/>
      <c r="S35" s="926"/>
      <c r="T35" s="926"/>
      <c r="U35" s="926"/>
      <c r="V35" s="926"/>
      <c r="W35" s="926"/>
      <c r="X35" s="926"/>
      <c r="Y35" s="927"/>
    </row>
    <row r="36" spans="2:25" s="31" customFormat="1" ht="14.1" customHeight="1" x14ac:dyDescent="0.15">
      <c r="B36" s="851"/>
      <c r="C36" s="851"/>
      <c r="D36" s="851"/>
      <c r="E36" s="851"/>
      <c r="F36" s="851"/>
      <c r="G36" s="851"/>
      <c r="H36" s="851"/>
      <c r="I36" s="851"/>
      <c r="J36" s="830"/>
      <c r="K36" s="830"/>
      <c r="L36" s="830"/>
      <c r="M36" s="830"/>
      <c r="N36" s="830"/>
      <c r="O36" s="830"/>
      <c r="P36" s="830"/>
      <c r="Q36" s="830"/>
      <c r="R36" s="931"/>
      <c r="S36" s="926"/>
      <c r="T36" s="926"/>
      <c r="U36" s="926"/>
      <c r="V36" s="926"/>
      <c r="W36" s="926"/>
      <c r="X36" s="926"/>
      <c r="Y36" s="927"/>
    </row>
    <row r="37" spans="2:25" s="31" customFormat="1" ht="14.1" customHeight="1" x14ac:dyDescent="0.15">
      <c r="B37" s="851"/>
      <c r="C37" s="851"/>
      <c r="D37" s="851"/>
      <c r="E37" s="851"/>
      <c r="F37" s="851"/>
      <c r="G37" s="851"/>
      <c r="H37" s="851"/>
      <c r="I37" s="851"/>
      <c r="J37" s="830"/>
      <c r="K37" s="830"/>
      <c r="L37" s="830"/>
      <c r="M37" s="830"/>
      <c r="N37" s="830"/>
      <c r="O37" s="830"/>
      <c r="P37" s="830"/>
      <c r="Q37" s="830"/>
      <c r="R37" s="931"/>
      <c r="S37" s="926"/>
      <c r="T37" s="926"/>
      <c r="U37" s="926"/>
      <c r="V37" s="926"/>
      <c r="W37" s="926"/>
      <c r="X37" s="926"/>
      <c r="Y37" s="927"/>
    </row>
    <row r="38" spans="2:25" s="31" customFormat="1" ht="14.1" customHeight="1" x14ac:dyDescent="0.15">
      <c r="B38" s="851"/>
      <c r="C38" s="851"/>
      <c r="D38" s="851"/>
      <c r="E38" s="851"/>
      <c r="F38" s="851"/>
      <c r="G38" s="851"/>
      <c r="H38" s="851"/>
      <c r="I38" s="851"/>
      <c r="J38" s="830"/>
      <c r="K38" s="830"/>
      <c r="L38" s="830"/>
      <c r="M38" s="830"/>
      <c r="N38" s="830"/>
      <c r="O38" s="830"/>
      <c r="P38" s="830"/>
      <c r="Q38" s="830"/>
      <c r="R38" s="932"/>
      <c r="S38" s="933"/>
      <c r="T38" s="933"/>
      <c r="U38" s="933"/>
      <c r="V38" s="933"/>
      <c r="W38" s="933"/>
      <c r="X38" s="933"/>
      <c r="Y38" s="934"/>
    </row>
    <row r="39" spans="2:25" ht="15" customHeight="1" x14ac:dyDescent="0.15">
      <c r="B39" s="32"/>
      <c r="C39" s="35" t="s">
        <v>528</v>
      </c>
      <c r="D39" s="31"/>
      <c r="E39" s="32"/>
      <c r="F39" s="32"/>
      <c r="G39" s="32"/>
      <c r="H39" s="32"/>
      <c r="I39" s="32"/>
      <c r="J39" s="29"/>
      <c r="K39" s="29"/>
      <c r="L39" s="29"/>
      <c r="M39" s="29"/>
      <c r="N39" s="29"/>
      <c r="O39" s="29"/>
      <c r="P39" s="29"/>
      <c r="Q39" s="29"/>
      <c r="R39" s="33"/>
      <c r="S39" s="33"/>
      <c r="T39" s="33"/>
      <c r="U39" s="33"/>
      <c r="V39" s="33"/>
      <c r="W39" s="33"/>
      <c r="X39" s="33"/>
      <c r="Y39" s="33"/>
    </row>
    <row r="40" spans="2:25" ht="15" customHeight="1" x14ac:dyDescent="0.15">
      <c r="B40" s="29"/>
      <c r="C40" s="34" t="s">
        <v>529</v>
      </c>
      <c r="D40" s="31"/>
      <c r="E40" s="31"/>
      <c r="F40" s="31"/>
      <c r="G40" s="31"/>
      <c r="H40" s="31"/>
      <c r="I40" s="31"/>
      <c r="J40" s="31"/>
      <c r="K40" s="31"/>
      <c r="L40" s="31"/>
      <c r="M40" s="31"/>
      <c r="N40" s="31"/>
      <c r="O40" s="29"/>
      <c r="P40" s="34"/>
      <c r="Q40" s="31"/>
      <c r="R40" s="31"/>
      <c r="S40" s="31"/>
      <c r="T40" s="31"/>
      <c r="U40" s="31"/>
      <c r="V40" s="31"/>
      <c r="W40" s="31"/>
      <c r="X40" s="31"/>
      <c r="Y40" s="31"/>
    </row>
    <row r="41" spans="2:25" ht="15" customHeight="1" x14ac:dyDescent="0.15">
      <c r="C41" s="34" t="s">
        <v>530</v>
      </c>
      <c r="E41" s="34"/>
      <c r="F41" s="29"/>
      <c r="G41" s="31"/>
      <c r="H41" s="31"/>
      <c r="I41" s="31"/>
      <c r="J41" s="31"/>
      <c r="K41" s="31"/>
      <c r="L41" s="30"/>
      <c r="M41" s="31"/>
      <c r="N41" s="31"/>
      <c r="O41" s="31"/>
      <c r="P41" s="29"/>
      <c r="Q41" s="34"/>
      <c r="R41" s="29"/>
      <c r="S41" s="31"/>
      <c r="T41" s="31"/>
      <c r="U41" s="31"/>
      <c r="V41" s="31"/>
      <c r="W41" s="31"/>
      <c r="X41" s="31"/>
      <c r="Y41" s="31"/>
    </row>
    <row r="42" spans="2:25" ht="15" customHeight="1" x14ac:dyDescent="0.15">
      <c r="D42" s="29"/>
      <c r="E42" s="34"/>
      <c r="F42" s="31"/>
      <c r="G42" s="31"/>
      <c r="H42" s="31"/>
      <c r="I42" s="31"/>
      <c r="J42" s="31"/>
      <c r="K42" s="31"/>
      <c r="L42" s="31"/>
      <c r="M42" s="31"/>
      <c r="N42" s="31"/>
      <c r="O42" s="31"/>
      <c r="P42" s="29"/>
      <c r="Q42" s="34"/>
      <c r="R42" s="31"/>
      <c r="S42" s="31"/>
      <c r="T42" s="31"/>
      <c r="U42" s="31"/>
      <c r="V42" s="31"/>
      <c r="W42" s="31"/>
      <c r="X42" s="31"/>
      <c r="Y42" s="31"/>
    </row>
    <row r="43" spans="2:25" s="31" customFormat="1" ht="14.1" customHeight="1" x14ac:dyDescent="0.15">
      <c r="B43" s="28"/>
      <c r="C43" s="28"/>
      <c r="D43" s="28"/>
      <c r="E43" s="28"/>
      <c r="F43" s="28"/>
      <c r="G43" s="28"/>
      <c r="H43" s="28"/>
      <c r="I43" s="28"/>
      <c r="J43" s="28"/>
      <c r="K43" s="28"/>
      <c r="L43" s="28"/>
      <c r="M43" s="28"/>
      <c r="N43" s="28"/>
      <c r="O43" s="28"/>
      <c r="P43" s="28"/>
      <c r="Q43" s="28"/>
      <c r="R43" s="28"/>
      <c r="S43" s="28"/>
      <c r="T43" s="28"/>
      <c r="U43" s="28"/>
      <c r="V43" s="28"/>
      <c r="W43" s="28"/>
      <c r="X43" s="28"/>
      <c r="Y43" s="28"/>
    </row>
    <row r="44" spans="2:25" s="31" customFormat="1" ht="14.1" customHeight="1" x14ac:dyDescent="0.15">
      <c r="B44" s="28"/>
      <c r="C44" s="28"/>
      <c r="D44" s="28"/>
      <c r="E44" s="28"/>
      <c r="F44" s="28"/>
      <c r="G44" s="28"/>
      <c r="H44" s="28"/>
      <c r="I44" s="28"/>
      <c r="J44" s="28"/>
      <c r="K44" s="28"/>
      <c r="L44" s="28"/>
      <c r="M44" s="28"/>
      <c r="N44" s="28"/>
      <c r="O44" s="28"/>
      <c r="P44" s="28"/>
      <c r="Q44" s="28"/>
      <c r="R44" s="28"/>
      <c r="S44" s="28"/>
      <c r="T44" s="28"/>
      <c r="U44" s="28"/>
      <c r="V44" s="28"/>
      <c r="W44" s="28"/>
      <c r="X44" s="28"/>
      <c r="Y44" s="28"/>
    </row>
    <row r="45" spans="2:25" s="31" customFormat="1" ht="14.1" customHeight="1" x14ac:dyDescent="0.15">
      <c r="B45" s="28"/>
      <c r="C45" s="28"/>
      <c r="D45" s="28"/>
      <c r="E45" s="28"/>
      <c r="F45" s="28"/>
      <c r="G45" s="28"/>
      <c r="H45" s="28"/>
      <c r="I45" s="28"/>
      <c r="J45" s="28"/>
      <c r="K45" s="28"/>
      <c r="L45" s="28"/>
      <c r="M45" s="28"/>
      <c r="N45" s="28"/>
      <c r="O45" s="28"/>
      <c r="P45" s="28"/>
      <c r="Q45" s="28"/>
      <c r="R45" s="28"/>
      <c r="S45" s="28"/>
      <c r="T45" s="28"/>
      <c r="U45" s="28"/>
      <c r="V45" s="28"/>
      <c r="W45" s="28"/>
      <c r="X45" s="28"/>
      <c r="Y45" s="28"/>
    </row>
    <row r="46" spans="2:25" s="31" customFormat="1" ht="14.1" customHeight="1" x14ac:dyDescent="0.15">
      <c r="B46" s="28"/>
      <c r="C46" s="28"/>
      <c r="D46" s="28"/>
      <c r="E46" s="28"/>
      <c r="F46" s="28"/>
      <c r="G46" s="28"/>
      <c r="H46" s="28"/>
      <c r="I46" s="28"/>
      <c r="J46" s="28"/>
      <c r="K46" s="28"/>
      <c r="L46" s="28"/>
      <c r="M46" s="28"/>
      <c r="N46" s="28"/>
      <c r="O46" s="28"/>
      <c r="P46" s="28"/>
      <c r="Q46" s="28"/>
      <c r="R46" s="28"/>
      <c r="S46" s="28"/>
      <c r="T46" s="28"/>
      <c r="U46" s="28"/>
      <c r="V46" s="28"/>
      <c r="W46" s="28"/>
      <c r="X46" s="28"/>
      <c r="Y46" s="28"/>
    </row>
    <row r="47" spans="2:25" s="31" customFormat="1" ht="14.1" customHeight="1" x14ac:dyDescent="0.15">
      <c r="B47" s="28"/>
      <c r="C47" s="28"/>
      <c r="D47" s="28"/>
      <c r="E47" s="28"/>
      <c r="F47" s="28"/>
      <c r="G47" s="28"/>
      <c r="H47" s="28"/>
      <c r="I47" s="28"/>
      <c r="J47" s="28"/>
      <c r="K47" s="28"/>
      <c r="L47" s="28"/>
      <c r="M47" s="28"/>
      <c r="N47" s="28"/>
      <c r="O47" s="28"/>
      <c r="P47" s="28"/>
      <c r="Q47" s="28"/>
      <c r="R47" s="28"/>
      <c r="S47" s="28"/>
      <c r="T47" s="28"/>
      <c r="U47" s="28"/>
      <c r="V47" s="28"/>
      <c r="W47" s="28"/>
      <c r="X47" s="28"/>
      <c r="Y47" s="28"/>
    </row>
    <row r="48" spans="2:25" s="31" customFormat="1" ht="14.1" customHeight="1" x14ac:dyDescent="0.15">
      <c r="B48" s="28"/>
      <c r="C48" s="28"/>
      <c r="D48" s="28"/>
      <c r="E48" s="28"/>
      <c r="F48" s="28"/>
      <c r="G48" s="28"/>
      <c r="H48" s="28"/>
      <c r="I48" s="28"/>
      <c r="J48" s="28"/>
      <c r="K48" s="28"/>
      <c r="L48" s="28"/>
      <c r="M48" s="28"/>
      <c r="N48" s="28"/>
      <c r="O48" s="28"/>
      <c r="P48" s="28"/>
      <c r="Q48" s="28"/>
      <c r="R48" s="28"/>
      <c r="S48" s="28"/>
      <c r="T48" s="28"/>
      <c r="U48" s="28"/>
      <c r="V48" s="28"/>
      <c r="W48" s="28"/>
      <c r="X48" s="28"/>
      <c r="Y48" s="28"/>
    </row>
    <row r="49" spans="2:26" s="31" customFormat="1" ht="14.1" customHeight="1" x14ac:dyDescent="0.15">
      <c r="B49" s="28"/>
      <c r="C49" s="28"/>
      <c r="D49" s="28"/>
      <c r="E49" s="28"/>
      <c r="F49" s="28"/>
      <c r="G49" s="28"/>
      <c r="H49" s="28"/>
      <c r="I49" s="28"/>
      <c r="J49" s="28"/>
      <c r="K49" s="28"/>
      <c r="L49" s="28"/>
      <c r="M49" s="28"/>
      <c r="N49" s="28"/>
      <c r="O49" s="28"/>
      <c r="P49" s="28"/>
      <c r="Q49" s="28"/>
      <c r="R49" s="28"/>
      <c r="S49" s="28"/>
      <c r="T49" s="28"/>
      <c r="U49" s="28"/>
      <c r="V49" s="28"/>
      <c r="W49" s="28"/>
      <c r="X49" s="28"/>
      <c r="Y49" s="28"/>
    </row>
    <row r="50" spans="2:26" s="31" customFormat="1" ht="14.1" customHeight="1" x14ac:dyDescent="0.15">
      <c r="B50" s="28"/>
      <c r="C50" s="28"/>
      <c r="D50" s="28"/>
      <c r="E50" s="28"/>
      <c r="F50" s="28"/>
      <c r="G50" s="28"/>
      <c r="H50" s="28"/>
      <c r="I50" s="28"/>
      <c r="J50" s="28"/>
      <c r="K50" s="28"/>
      <c r="L50" s="28"/>
      <c r="M50" s="28"/>
      <c r="N50" s="28"/>
      <c r="O50" s="28"/>
      <c r="P50" s="28"/>
      <c r="Q50" s="28"/>
      <c r="R50" s="28"/>
      <c r="S50" s="28"/>
      <c r="T50" s="28"/>
      <c r="U50" s="28"/>
      <c r="V50" s="28"/>
      <c r="W50" s="28"/>
      <c r="X50" s="28"/>
      <c r="Y50" s="28"/>
    </row>
    <row r="51" spans="2:26" s="31" customFormat="1" ht="14.1" customHeight="1" x14ac:dyDescent="0.15">
      <c r="B51" s="28"/>
      <c r="C51" s="28"/>
      <c r="D51" s="28"/>
      <c r="E51" s="28"/>
      <c r="F51" s="28"/>
      <c r="G51" s="28"/>
      <c r="H51" s="28"/>
      <c r="I51" s="28"/>
      <c r="J51" s="28"/>
      <c r="K51" s="28"/>
      <c r="L51" s="28"/>
      <c r="M51" s="28"/>
      <c r="N51" s="28"/>
      <c r="O51" s="28"/>
      <c r="P51" s="28"/>
      <c r="Q51" s="28"/>
      <c r="R51" s="28"/>
      <c r="S51" s="28"/>
      <c r="T51" s="28"/>
      <c r="U51" s="28"/>
      <c r="V51" s="28"/>
      <c r="W51" s="28"/>
      <c r="X51" s="28"/>
      <c r="Y51" s="28"/>
    </row>
    <row r="52" spans="2:26" s="31" customFormat="1" ht="14.1" customHeight="1" x14ac:dyDescent="0.15">
      <c r="B52" s="28"/>
      <c r="C52" s="28"/>
      <c r="D52" s="28"/>
      <c r="E52" s="28"/>
      <c r="F52" s="28"/>
      <c r="G52" s="28"/>
      <c r="H52" s="28"/>
      <c r="I52" s="28"/>
      <c r="J52" s="28"/>
      <c r="K52" s="28"/>
      <c r="L52" s="28"/>
      <c r="M52" s="28"/>
      <c r="N52" s="28"/>
      <c r="O52" s="28"/>
      <c r="P52" s="28"/>
      <c r="Q52" s="28"/>
      <c r="R52" s="28"/>
      <c r="S52" s="28"/>
      <c r="T52" s="28"/>
      <c r="U52" s="28"/>
      <c r="V52" s="28"/>
      <c r="W52" s="28"/>
      <c r="X52" s="28"/>
      <c r="Y52" s="28"/>
    </row>
    <row r="53" spans="2:26" s="31" customFormat="1" ht="14.1" customHeight="1" x14ac:dyDescent="0.15">
      <c r="B53" s="28"/>
      <c r="C53" s="28"/>
      <c r="D53" s="28"/>
      <c r="E53" s="28"/>
      <c r="F53" s="28"/>
      <c r="G53" s="28"/>
      <c r="H53" s="28"/>
      <c r="I53" s="28"/>
      <c r="J53" s="28"/>
      <c r="K53" s="28"/>
      <c r="L53" s="28"/>
      <c r="M53" s="28"/>
      <c r="N53" s="28"/>
      <c r="O53" s="28"/>
      <c r="P53" s="28"/>
      <c r="Q53" s="28"/>
      <c r="R53" s="28"/>
      <c r="S53" s="28"/>
      <c r="T53" s="28"/>
      <c r="U53" s="28"/>
      <c r="V53" s="28"/>
      <c r="W53" s="28"/>
      <c r="X53" s="28"/>
      <c r="Y53" s="28"/>
    </row>
    <row r="54" spans="2:26" s="31" customFormat="1" ht="14.1" customHeight="1" x14ac:dyDescent="0.15">
      <c r="B54" s="28"/>
      <c r="C54" s="28"/>
      <c r="D54" s="28"/>
      <c r="E54" s="28"/>
      <c r="F54" s="28"/>
      <c r="G54" s="28"/>
      <c r="H54" s="28"/>
      <c r="I54" s="28"/>
      <c r="J54" s="28"/>
      <c r="K54" s="28"/>
      <c r="L54" s="28"/>
      <c r="M54" s="28"/>
      <c r="N54" s="28"/>
      <c r="O54" s="28"/>
      <c r="P54" s="28"/>
      <c r="Q54" s="28"/>
      <c r="R54" s="28"/>
      <c r="S54" s="28"/>
      <c r="T54" s="28"/>
      <c r="U54" s="28"/>
      <c r="V54" s="28"/>
      <c r="W54" s="28"/>
      <c r="X54" s="28"/>
      <c r="Y54" s="28"/>
    </row>
    <row r="55" spans="2:26" s="31" customFormat="1" ht="14.1" customHeight="1" x14ac:dyDescent="0.15">
      <c r="B55" s="28"/>
      <c r="C55" s="28"/>
      <c r="D55" s="28"/>
      <c r="E55" s="28"/>
      <c r="F55" s="28"/>
      <c r="G55" s="28"/>
      <c r="H55" s="28"/>
      <c r="I55" s="28"/>
      <c r="J55" s="28"/>
      <c r="K55" s="28"/>
      <c r="L55" s="28"/>
      <c r="M55" s="28"/>
      <c r="N55" s="28"/>
      <c r="O55" s="28"/>
      <c r="P55" s="28"/>
      <c r="Q55" s="28"/>
      <c r="R55" s="28"/>
      <c r="S55" s="28"/>
      <c r="T55" s="28"/>
      <c r="U55" s="28"/>
      <c r="V55" s="28"/>
      <c r="W55" s="28"/>
      <c r="X55" s="28"/>
      <c r="Y55" s="28"/>
    </row>
    <row r="56" spans="2:26" s="31" customFormat="1" ht="14.1" customHeight="1" x14ac:dyDescent="0.15">
      <c r="B56" s="28"/>
      <c r="C56" s="28"/>
      <c r="D56" s="28"/>
      <c r="E56" s="28"/>
      <c r="F56" s="28"/>
      <c r="G56" s="28"/>
      <c r="H56" s="28"/>
      <c r="I56" s="28"/>
      <c r="J56" s="28"/>
      <c r="K56" s="28"/>
      <c r="L56" s="28"/>
      <c r="M56" s="28"/>
      <c r="N56" s="28"/>
      <c r="O56" s="28"/>
      <c r="P56" s="28"/>
      <c r="Q56" s="28"/>
      <c r="R56" s="28"/>
      <c r="S56" s="28"/>
      <c r="T56" s="28"/>
      <c r="U56" s="28"/>
      <c r="V56" s="28"/>
      <c r="W56" s="28"/>
      <c r="X56" s="28"/>
      <c r="Y56" s="28"/>
    </row>
    <row r="57" spans="2:26" s="31" customFormat="1" ht="15" customHeight="1" x14ac:dyDescent="0.15">
      <c r="B57" s="28"/>
      <c r="C57" s="28"/>
      <c r="D57" s="28"/>
      <c r="E57" s="28"/>
      <c r="F57" s="28"/>
      <c r="G57" s="28"/>
      <c r="H57" s="28"/>
      <c r="I57" s="28"/>
      <c r="J57" s="28"/>
      <c r="K57" s="28"/>
      <c r="L57" s="28"/>
      <c r="M57" s="28"/>
      <c r="N57" s="28"/>
      <c r="O57" s="28"/>
      <c r="P57" s="28"/>
      <c r="Q57" s="28"/>
      <c r="R57" s="28"/>
      <c r="S57" s="28"/>
      <c r="T57" s="28"/>
      <c r="U57" s="28"/>
      <c r="V57" s="28"/>
      <c r="W57" s="28"/>
      <c r="X57" s="28"/>
      <c r="Y57" s="28"/>
    </row>
    <row r="58" spans="2:26" ht="15" customHeight="1" x14ac:dyDescent="0.15">
      <c r="Z58" s="31"/>
    </row>
    <row r="59" spans="2:26" ht="27.95" customHeight="1" x14ac:dyDescent="0.15">
      <c r="Z59" s="31"/>
    </row>
  </sheetData>
  <mergeCells count="79">
    <mergeCell ref="B9:I21"/>
    <mergeCell ref="J9:Q21"/>
    <mergeCell ref="R9:Y21"/>
    <mergeCell ref="R26:Y38"/>
    <mergeCell ref="F22:H22"/>
    <mergeCell ref="B26:I38"/>
    <mergeCell ref="J26:Q38"/>
    <mergeCell ref="V24:W24"/>
    <mergeCell ref="B22:D22"/>
    <mergeCell ref="J22:L22"/>
    <mergeCell ref="R22:T22"/>
    <mergeCell ref="B23:C23"/>
    <mergeCell ref="E23:I23"/>
    <mergeCell ref="J23:K23"/>
    <mergeCell ref="M23:Q23"/>
    <mergeCell ref="R23:S23"/>
    <mergeCell ref="B3:D3"/>
    <mergeCell ref="E3:H3"/>
    <mergeCell ref="I3:K3"/>
    <mergeCell ref="L3:N3"/>
    <mergeCell ref="R3:T3"/>
    <mergeCell ref="B4:D4"/>
    <mergeCell ref="E4:H4"/>
    <mergeCell ref="I4:K4"/>
    <mergeCell ref="L4:N4"/>
    <mergeCell ref="R4:T4"/>
    <mergeCell ref="B7:C7"/>
    <mergeCell ref="J7:K7"/>
    <mergeCell ref="R7:S7"/>
    <mergeCell ref="V5:X5"/>
    <mergeCell ref="B6:C6"/>
    <mergeCell ref="J6:K6"/>
    <mergeCell ref="R6:S6"/>
    <mergeCell ref="M6:Q6"/>
    <mergeCell ref="E6:I6"/>
    <mergeCell ref="U6:Y6"/>
    <mergeCell ref="B5:D5"/>
    <mergeCell ref="F5:H5"/>
    <mergeCell ref="J5:L5"/>
    <mergeCell ref="N5:P5"/>
    <mergeCell ref="R5:T5"/>
    <mergeCell ref="H7:I7"/>
    <mergeCell ref="L7:M7"/>
    <mergeCell ref="D7:E7"/>
    <mergeCell ref="F7:G7"/>
    <mergeCell ref="T7:U7"/>
    <mergeCell ref="V7:W7"/>
    <mergeCell ref="P7:Q7"/>
    <mergeCell ref="B8:C8"/>
    <mergeCell ref="F8:I8"/>
    <mergeCell ref="J8:K8"/>
    <mergeCell ref="N8:Q8"/>
    <mergeCell ref="R8:S8"/>
    <mergeCell ref="B24:C24"/>
    <mergeCell ref="D24:E24"/>
    <mergeCell ref="F24:G24"/>
    <mergeCell ref="J24:K24"/>
    <mergeCell ref="L24:M24"/>
    <mergeCell ref="H24:I24"/>
    <mergeCell ref="V25:Y25"/>
    <mergeCell ref="B25:C25"/>
    <mergeCell ref="F25:I25"/>
    <mergeCell ref="J25:K25"/>
    <mergeCell ref="N25:Q25"/>
    <mergeCell ref="R25:S25"/>
    <mergeCell ref="R24:S24"/>
    <mergeCell ref="T24:U24"/>
    <mergeCell ref="V22:X22"/>
    <mergeCell ref="N22:P22"/>
    <mergeCell ref="O3:Q4"/>
    <mergeCell ref="U23:Y23"/>
    <mergeCell ref="N24:O24"/>
    <mergeCell ref="V8:Y8"/>
    <mergeCell ref="N7:O7"/>
    <mergeCell ref="U3:V4"/>
    <mergeCell ref="W3:Y4"/>
    <mergeCell ref="X7:Y7"/>
    <mergeCell ref="P24:Q24"/>
    <mergeCell ref="X24:Y24"/>
  </mergeCells>
  <phoneticPr fontId="11"/>
  <dataValidations count="2">
    <dataValidation type="list" allowBlank="1" showInputMessage="1" showErrorMessage="1" sqref="E6:I6 M6:Q6 U6:Y6 E23:I23 M23:Q23 U23:Y23" xr:uid="{CFD8E211-C00A-4F3D-B67B-8CFB325E46C5}">
      <formula1>INDIRECT(D6)</formula1>
    </dataValidation>
    <dataValidation allowBlank="1" showInputMessage="1" showErrorMessage="1" prompt="覆工スパン毎に連番を記入。_x000a_数値で入力する。" sqref="I5 Q5 Y5 I22 Q22 Y22" xr:uid="{ABD08AA5-2516-4A7F-9D6C-5B5D4D32F8C2}"/>
  </dataValidations>
  <printOptions horizontalCentered="1" verticalCentered="1"/>
  <pageMargins left="3.937007874015748E-2" right="3.937007874015748E-2" top="0.15748031496062992" bottom="0.15748031496062992" header="0.31496062992125984" footer="0.31496062992125984"/>
  <pageSetup paperSize="9" scale="86" fitToWidth="0" orientation="landscape" r:id="rId1"/>
  <headerFooter alignWithMargins="0"/>
  <extLst>
    <ext xmlns:x14="http://schemas.microsoft.com/office/spreadsheetml/2009/9/main" uri="{CCE6A557-97BC-4b89-ADB6-D9C93CAAB3DF}">
      <x14:dataValidations xmlns:xm="http://schemas.microsoft.com/office/excel/2006/main" count="4">
        <x14:dataValidation type="list" showInputMessage="1" showErrorMessage="1" xr:uid="{C8762ECE-9564-46F4-B1B1-482F65AA07AD}">
          <x14:formula1>
            <xm:f>'(参考)リスト'!$B$52:$B$55</xm:f>
          </x14:formula1>
          <xm:sqref>D6 L6 T6 D23 L23 T23</xm:sqref>
        </x14:dataValidation>
        <x14:dataValidation type="list" allowBlank="1" showInputMessage="1" showErrorMessage="1" xr:uid="{2E1B1C6E-A317-4661-8E40-5E9B2605C366}">
          <x14:formula1>
            <xm:f>'(参考)リスト'!$E$52:$E$58</xm:f>
          </x14:formula1>
          <xm:sqref>H7:I7 P7:Q7 X7:Y7 H24:I24 P24:Q24 X24:Y24</xm:sqref>
        </x14:dataValidation>
        <x14:dataValidation type="list" allowBlank="1" showInputMessage="1" showErrorMessage="1" xr:uid="{11C77985-F9AF-4CC9-9584-AC1C3C3C8460}">
          <x14:formula1>
            <xm:f>'(参考)リスト'!$D$52:$D$54</xm:f>
          </x14:formula1>
          <xm:sqref>D7:E7 L7:M7 T7:U7 D24:E24 L24:M24 T24:U24</xm:sqref>
        </x14:dataValidation>
        <x14:dataValidation type="list" allowBlank="1" showInputMessage="1" showErrorMessage="1" xr:uid="{73AB65AB-30D2-4905-B29E-C1A626B761C3}">
          <x14:formula1>
            <xm:f>'(参考)リスト'!$F$52:$F$54</xm:f>
          </x14:formula1>
          <xm:sqref>D8 L8 T8 T25 L25 D25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AI19"/>
  <sheetViews>
    <sheetView showGridLines="0" showZeros="0" view="pageBreakPreview" topLeftCell="B1" zoomScaleNormal="85" zoomScaleSheetLayoutView="100" workbookViewId="0">
      <selection activeCell="AF4" sqref="B4:AI5"/>
    </sheetView>
  </sheetViews>
  <sheetFormatPr defaultColWidth="9" defaultRowHeight="12" x14ac:dyDescent="0.15"/>
  <cols>
    <col min="1" max="1" width="1.625" style="6" customWidth="1"/>
    <col min="2" max="2" width="3.25" style="6" customWidth="1"/>
    <col min="3" max="35" width="4.125" style="6" customWidth="1"/>
    <col min="36" max="36" width="1.375" style="6" customWidth="1"/>
    <col min="37" max="16384" width="9" style="6"/>
  </cols>
  <sheetData>
    <row r="2" spans="2:35" ht="8.25" customHeight="1" x14ac:dyDescent="0.15"/>
    <row r="3" spans="2:35" ht="24.95" customHeight="1" x14ac:dyDescent="0.15">
      <c r="B3" s="473" t="s">
        <v>531</v>
      </c>
      <c r="C3" s="473"/>
      <c r="D3" s="473"/>
      <c r="E3" s="958"/>
      <c r="F3" s="958"/>
      <c r="G3" s="958"/>
      <c r="H3" s="958"/>
      <c r="I3" s="958"/>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row>
    <row r="4" spans="2:35" ht="20.100000000000001" customHeight="1" x14ac:dyDescent="0.15">
      <c r="B4" s="959" t="s">
        <v>62</v>
      </c>
      <c r="C4" s="960"/>
      <c r="D4" s="961"/>
      <c r="E4" s="962" t="s">
        <v>63</v>
      </c>
      <c r="F4" s="963"/>
      <c r="G4" s="963"/>
      <c r="H4" s="963"/>
      <c r="I4" s="964"/>
      <c r="J4" s="965" t="s">
        <v>64</v>
      </c>
      <c r="K4" s="966"/>
      <c r="L4" s="967"/>
      <c r="M4" s="952" t="s">
        <v>476</v>
      </c>
      <c r="N4" s="953"/>
      <c r="O4" s="953"/>
      <c r="P4" s="953"/>
      <c r="Q4" s="953"/>
      <c r="R4" s="954"/>
      <c r="S4" s="877" t="s">
        <v>458</v>
      </c>
      <c r="T4" s="881"/>
      <c r="U4" s="881"/>
      <c r="V4" s="878"/>
      <c r="W4" s="968" t="s">
        <v>306</v>
      </c>
      <c r="X4" s="969"/>
      <c r="Y4" s="969"/>
      <c r="Z4" s="969"/>
      <c r="AA4" s="969"/>
      <c r="AB4" s="970"/>
      <c r="AC4" s="522" t="s">
        <v>345</v>
      </c>
      <c r="AD4" s="523"/>
      <c r="AE4" s="524"/>
      <c r="AF4" s="971" t="s">
        <v>79</v>
      </c>
      <c r="AG4" s="972"/>
      <c r="AH4" s="972"/>
      <c r="AI4" s="973"/>
    </row>
    <row r="5" spans="2:35" ht="20.100000000000001" customHeight="1" x14ac:dyDescent="0.15">
      <c r="B5" s="943" t="s">
        <v>215</v>
      </c>
      <c r="C5" s="944"/>
      <c r="D5" s="945"/>
      <c r="E5" s="946" t="s">
        <v>63</v>
      </c>
      <c r="F5" s="947"/>
      <c r="G5" s="947"/>
      <c r="H5" s="947"/>
      <c r="I5" s="948"/>
      <c r="J5" s="949" t="s">
        <v>216</v>
      </c>
      <c r="K5" s="950"/>
      <c r="L5" s="951"/>
      <c r="M5" s="952" t="s">
        <v>67</v>
      </c>
      <c r="N5" s="953"/>
      <c r="O5" s="953"/>
      <c r="P5" s="953"/>
      <c r="Q5" s="953"/>
      <c r="R5" s="954"/>
      <c r="S5" s="882"/>
      <c r="T5" s="883"/>
      <c r="U5" s="883"/>
      <c r="V5" s="884"/>
      <c r="W5" s="955" t="s">
        <v>82</v>
      </c>
      <c r="X5" s="956"/>
      <c r="Y5" s="956"/>
      <c r="Z5" s="956"/>
      <c r="AA5" s="956"/>
      <c r="AB5" s="957"/>
      <c r="AC5" s="525"/>
      <c r="AD5" s="526"/>
      <c r="AE5" s="527"/>
      <c r="AF5" s="974"/>
      <c r="AG5" s="975"/>
      <c r="AH5" s="975"/>
      <c r="AI5" s="976"/>
    </row>
    <row r="6" spans="2:35" ht="26.25" customHeight="1" x14ac:dyDescent="0.2">
      <c r="B6" s="935" t="s">
        <v>532</v>
      </c>
      <c r="C6" s="938" t="s">
        <v>533</v>
      </c>
      <c r="D6" s="939"/>
      <c r="E6" s="939"/>
      <c r="F6" s="939"/>
      <c r="G6" s="939"/>
      <c r="H6" s="939"/>
      <c r="I6" s="939"/>
      <c r="J6" s="939"/>
      <c r="K6" s="939"/>
      <c r="L6" s="939"/>
      <c r="M6" s="939"/>
      <c r="N6" s="939"/>
      <c r="O6" s="939"/>
      <c r="P6" s="939"/>
      <c r="Q6" s="939"/>
      <c r="R6" s="939"/>
      <c r="S6" s="939"/>
      <c r="T6" s="939"/>
      <c r="U6" s="939"/>
      <c r="V6" s="939"/>
      <c r="W6" s="939"/>
      <c r="X6" s="939"/>
      <c r="Y6" s="939"/>
      <c r="Z6" s="939"/>
      <c r="AA6" s="939"/>
      <c r="AB6" s="939"/>
      <c r="AC6" s="939"/>
      <c r="AD6" s="939"/>
      <c r="AE6" s="939"/>
      <c r="AF6" s="939"/>
      <c r="AG6" s="939"/>
      <c r="AH6" s="939"/>
      <c r="AI6" s="940"/>
    </row>
    <row r="7" spans="2:35" ht="35.450000000000003" customHeight="1" x14ac:dyDescent="0.15">
      <c r="B7" s="936"/>
      <c r="C7" s="4"/>
      <c r="D7" s="4"/>
      <c r="E7" s="4"/>
      <c r="F7" s="4"/>
      <c r="G7" s="4"/>
      <c r="H7" s="4"/>
      <c r="I7" s="92"/>
      <c r="J7" s="4"/>
      <c r="K7" s="4"/>
      <c r="L7" s="4"/>
      <c r="M7" s="4"/>
      <c r="N7" s="4"/>
      <c r="O7" s="4"/>
      <c r="P7" s="4"/>
      <c r="Q7" s="93"/>
      <c r="R7" s="92"/>
      <c r="S7" s="4"/>
      <c r="T7" s="4"/>
      <c r="U7" s="4"/>
      <c r="V7" s="4"/>
      <c r="W7" s="92"/>
      <c r="X7" s="92"/>
      <c r="Y7" s="92"/>
      <c r="Z7" s="92"/>
      <c r="AA7" s="92"/>
      <c r="AB7" s="4"/>
      <c r="AC7" s="4"/>
      <c r="AD7" s="4"/>
      <c r="AE7" s="4"/>
      <c r="AF7" s="4"/>
      <c r="AG7" s="4"/>
      <c r="AH7" s="4"/>
      <c r="AI7" s="94"/>
    </row>
    <row r="8" spans="2:35" ht="35.450000000000003" customHeight="1" x14ac:dyDescent="0.15">
      <c r="B8" s="936"/>
      <c r="C8" s="4"/>
      <c r="D8" s="4"/>
      <c r="E8" s="4"/>
      <c r="F8" s="4"/>
      <c r="G8" s="4"/>
      <c r="H8" s="4"/>
      <c r="I8" s="92"/>
      <c r="J8" s="4"/>
      <c r="K8" s="4"/>
      <c r="L8" s="4"/>
      <c r="M8" s="4"/>
      <c r="N8" s="4"/>
      <c r="O8" s="4"/>
      <c r="P8" s="4"/>
      <c r="Q8" s="93"/>
      <c r="R8" s="92"/>
      <c r="S8" s="4"/>
      <c r="T8" s="4"/>
      <c r="U8" s="4"/>
      <c r="V8" s="4"/>
      <c r="W8" s="92"/>
      <c r="X8" s="92"/>
      <c r="Y8" s="92"/>
      <c r="Z8" s="92"/>
      <c r="AA8" s="92"/>
      <c r="AB8" s="4"/>
      <c r="AC8" s="4"/>
      <c r="AD8" s="4"/>
      <c r="AE8" s="4"/>
      <c r="AF8" s="4"/>
      <c r="AG8" s="4"/>
      <c r="AH8" s="4"/>
      <c r="AI8" s="94"/>
    </row>
    <row r="9" spans="2:35" ht="35.450000000000003" customHeight="1" x14ac:dyDescent="0.15">
      <c r="B9" s="936"/>
      <c r="C9" s="4"/>
      <c r="D9" s="4"/>
      <c r="E9" s="4"/>
      <c r="F9" s="4"/>
      <c r="G9" s="4"/>
      <c r="H9" s="4"/>
      <c r="I9" s="92"/>
      <c r="J9" s="4"/>
      <c r="K9" s="4"/>
      <c r="L9" s="4"/>
      <c r="M9" s="4"/>
      <c r="N9" s="4"/>
      <c r="O9" s="4"/>
      <c r="P9" s="4"/>
      <c r="Q9" s="93"/>
      <c r="R9" s="92"/>
      <c r="S9" s="4"/>
      <c r="T9" s="4"/>
      <c r="U9" s="4"/>
      <c r="V9" s="4"/>
      <c r="W9" s="92"/>
      <c r="X9" s="92"/>
      <c r="Y9" s="92"/>
      <c r="Z9" s="92"/>
      <c r="AA9" s="92"/>
      <c r="AB9" s="4"/>
      <c r="AC9" s="4"/>
      <c r="AD9" s="4"/>
      <c r="AE9" s="4"/>
      <c r="AF9" s="4"/>
      <c r="AG9" s="4"/>
      <c r="AH9" s="4"/>
      <c r="AI9" s="94"/>
    </row>
    <row r="10" spans="2:35" ht="35.450000000000003" customHeight="1" x14ac:dyDescent="0.15">
      <c r="B10" s="936"/>
      <c r="C10" s="4"/>
      <c r="D10" s="4"/>
      <c r="E10" s="4"/>
      <c r="F10" s="4"/>
      <c r="G10" s="4"/>
      <c r="H10" s="4"/>
      <c r="I10" s="92"/>
      <c r="J10" s="4"/>
      <c r="K10" s="4"/>
      <c r="L10" s="4"/>
      <c r="M10" s="4"/>
      <c r="N10" s="4"/>
      <c r="O10" s="4"/>
      <c r="P10" s="4"/>
      <c r="Q10" s="93"/>
      <c r="R10" s="92"/>
      <c r="S10" s="4"/>
      <c r="T10" s="4"/>
      <c r="U10" s="4"/>
      <c r="V10" s="4"/>
      <c r="W10" s="92"/>
      <c r="X10" s="92"/>
      <c r="Y10" s="92"/>
      <c r="Z10" s="92"/>
      <c r="AA10" s="92"/>
      <c r="AB10" s="4"/>
      <c r="AC10" s="4"/>
      <c r="AD10" s="4"/>
      <c r="AE10" s="4"/>
      <c r="AF10" s="4"/>
      <c r="AG10" s="4"/>
      <c r="AH10" s="4"/>
      <c r="AI10" s="94"/>
    </row>
    <row r="11" spans="2:35" ht="35.450000000000003" customHeight="1" x14ac:dyDescent="0.15">
      <c r="B11" s="936"/>
      <c r="C11" s="4"/>
      <c r="D11" s="4"/>
      <c r="E11" s="4"/>
      <c r="F11" s="4"/>
      <c r="G11" s="4"/>
      <c r="H11" s="4"/>
      <c r="I11" s="92"/>
      <c r="J11" s="4"/>
      <c r="K11" s="4"/>
      <c r="L11" s="4"/>
      <c r="M11" s="4"/>
      <c r="N11" s="4"/>
      <c r="O11" s="4"/>
      <c r="P11" s="4"/>
      <c r="Q11" s="92"/>
      <c r="R11" s="92"/>
      <c r="S11" s="4"/>
      <c r="T11" s="4"/>
      <c r="U11" s="4"/>
      <c r="V11" s="4"/>
      <c r="W11" s="92"/>
      <c r="X11" s="92"/>
      <c r="Y11" s="92"/>
      <c r="Z11" s="92"/>
      <c r="AA11" s="92"/>
      <c r="AB11" s="4"/>
      <c r="AC11" s="4"/>
      <c r="AD11" s="4"/>
      <c r="AE11" s="4"/>
      <c r="AF11" s="4"/>
      <c r="AG11" s="4"/>
      <c r="AH11" s="4"/>
      <c r="AI11" s="94"/>
    </row>
    <row r="12" spans="2:35" ht="35.450000000000003" customHeight="1" x14ac:dyDescent="0.15">
      <c r="B12" s="936"/>
      <c r="C12" s="4"/>
      <c r="D12" s="4"/>
      <c r="E12" s="4"/>
      <c r="F12" s="92"/>
      <c r="G12" s="92"/>
      <c r="H12" s="4"/>
      <c r="I12" s="4"/>
      <c r="J12" s="4"/>
      <c r="K12" s="4"/>
      <c r="L12" s="4"/>
      <c r="M12" s="4"/>
      <c r="N12" s="4"/>
      <c r="O12" s="4"/>
      <c r="P12" s="4"/>
      <c r="Q12" s="92"/>
      <c r="R12" s="4"/>
      <c r="S12" s="4"/>
      <c r="T12" s="4"/>
      <c r="U12" s="4"/>
      <c r="V12" s="4"/>
      <c r="W12" s="92"/>
      <c r="X12" s="92"/>
      <c r="Y12" s="92"/>
      <c r="Z12" s="92"/>
      <c r="AA12" s="92"/>
      <c r="AB12" s="4"/>
      <c r="AC12" s="4"/>
      <c r="AD12" s="4"/>
      <c r="AE12" s="4"/>
      <c r="AF12" s="4"/>
      <c r="AG12" s="4"/>
      <c r="AH12" s="4"/>
      <c r="AI12" s="94"/>
    </row>
    <row r="13" spans="2:35" ht="35.450000000000003" customHeight="1" x14ac:dyDescent="0.15">
      <c r="B13" s="936"/>
      <c r="C13" s="4"/>
      <c r="D13" s="4"/>
      <c r="E13" s="4"/>
      <c r="F13" s="92"/>
      <c r="G13" s="92"/>
      <c r="H13" s="92"/>
      <c r="I13" s="4"/>
      <c r="J13" s="4"/>
      <c r="K13" s="4"/>
      <c r="L13" s="4"/>
      <c r="M13" s="4"/>
      <c r="N13" s="4"/>
      <c r="O13" s="4"/>
      <c r="P13" s="4"/>
      <c r="Q13" s="92"/>
      <c r="R13" s="4"/>
      <c r="S13" s="4"/>
      <c r="T13" s="4"/>
      <c r="U13" s="4"/>
      <c r="V13" s="4"/>
      <c r="W13" s="92"/>
      <c r="X13" s="92"/>
      <c r="Y13" s="92"/>
      <c r="Z13" s="92"/>
      <c r="AA13" s="92"/>
      <c r="AB13" s="4"/>
      <c r="AC13" s="4"/>
      <c r="AD13" s="4"/>
      <c r="AE13" s="4"/>
      <c r="AF13" s="4"/>
      <c r="AG13" s="4"/>
      <c r="AH13" s="4"/>
      <c r="AI13" s="94"/>
    </row>
    <row r="14" spans="2:35" ht="35.450000000000003" customHeight="1" x14ac:dyDescent="0.15">
      <c r="B14" s="936"/>
      <c r="C14" s="92"/>
      <c r="D14" s="4"/>
      <c r="E14" s="4"/>
      <c r="F14" s="92"/>
      <c r="G14" s="92"/>
      <c r="H14" s="92"/>
      <c r="I14" s="4"/>
      <c r="J14" s="4"/>
      <c r="K14" s="4"/>
      <c r="L14" s="4"/>
      <c r="M14" s="4"/>
      <c r="N14" s="4"/>
      <c r="O14" s="4"/>
      <c r="P14" s="4"/>
      <c r="Q14" s="92"/>
      <c r="R14" s="92"/>
      <c r="S14" s="4"/>
      <c r="T14" s="4"/>
      <c r="U14" s="4"/>
      <c r="V14" s="4"/>
      <c r="W14" s="92"/>
      <c r="X14" s="92"/>
      <c r="Y14" s="92"/>
      <c r="Z14" s="92"/>
      <c r="AA14" s="92"/>
      <c r="AB14" s="4"/>
      <c r="AC14" s="4"/>
      <c r="AD14" s="4"/>
      <c r="AE14" s="4"/>
      <c r="AF14" s="4"/>
      <c r="AG14" s="4"/>
      <c r="AH14" s="4"/>
      <c r="AI14" s="94"/>
    </row>
    <row r="15" spans="2:35" ht="35.450000000000003" customHeight="1" x14ac:dyDescent="0.15">
      <c r="B15" s="936"/>
      <c r="C15" s="92"/>
      <c r="D15" s="4"/>
      <c r="E15" s="4"/>
      <c r="F15" s="92"/>
      <c r="G15" s="92"/>
      <c r="H15" s="92"/>
      <c r="I15" s="4"/>
      <c r="J15" s="4"/>
      <c r="K15" s="4"/>
      <c r="L15" s="4"/>
      <c r="M15" s="4"/>
      <c r="N15" s="4"/>
      <c r="O15" s="4"/>
      <c r="P15" s="4"/>
      <c r="Q15" s="92"/>
      <c r="R15" s="92"/>
      <c r="S15" s="4"/>
      <c r="T15" s="4"/>
      <c r="U15" s="4"/>
      <c r="V15" s="4"/>
      <c r="W15" s="92"/>
      <c r="X15" s="92"/>
      <c r="Y15" s="92"/>
      <c r="Z15" s="92"/>
      <c r="AA15" s="92"/>
      <c r="AB15" s="4"/>
      <c r="AC15" s="4"/>
      <c r="AD15" s="4"/>
      <c r="AE15" s="4"/>
      <c r="AF15" s="4"/>
      <c r="AG15" s="4"/>
      <c r="AH15" s="4"/>
      <c r="AI15" s="94"/>
    </row>
    <row r="16" spans="2:35" ht="35.450000000000003" customHeight="1" x14ac:dyDescent="0.15">
      <c r="B16" s="936"/>
      <c r="C16" s="92"/>
      <c r="D16" s="4"/>
      <c r="E16" s="4"/>
      <c r="F16" s="92"/>
      <c r="G16" s="92"/>
      <c r="H16" s="92"/>
      <c r="I16" s="4"/>
      <c r="J16" s="4"/>
      <c r="K16" s="4"/>
      <c r="L16" s="4"/>
      <c r="M16" s="4"/>
      <c r="N16" s="4"/>
      <c r="O16" s="4"/>
      <c r="P16" s="4"/>
      <c r="Q16" s="92"/>
      <c r="R16" s="92"/>
      <c r="S16" s="4"/>
      <c r="T16" s="4"/>
      <c r="U16" s="4"/>
      <c r="V16" s="4"/>
      <c r="W16" s="92"/>
      <c r="X16" s="92"/>
      <c r="Y16" s="92"/>
      <c r="Z16" s="92"/>
      <c r="AA16" s="92"/>
      <c r="AB16" s="4"/>
      <c r="AC16" s="4"/>
      <c r="AD16" s="4"/>
      <c r="AE16" s="4"/>
      <c r="AF16" s="4"/>
      <c r="AG16" s="4"/>
      <c r="AH16" s="4"/>
      <c r="AI16" s="94"/>
    </row>
    <row r="17" spans="2:35" ht="22.5" customHeight="1" x14ac:dyDescent="0.15">
      <c r="B17" s="936"/>
      <c r="C17" s="92"/>
      <c r="D17" s="4"/>
      <c r="E17" s="95"/>
      <c r="H17" s="96"/>
      <c r="I17" s="96"/>
      <c r="J17" s="96"/>
      <c r="K17" s="96"/>
      <c r="L17" s="96"/>
      <c r="M17" s="4"/>
      <c r="N17" s="4"/>
      <c r="O17" s="4"/>
      <c r="P17" s="4"/>
      <c r="Q17" s="92"/>
      <c r="R17" s="92"/>
      <c r="S17" s="4"/>
      <c r="T17" s="4"/>
      <c r="U17" s="4"/>
      <c r="V17" s="4"/>
      <c r="W17" s="92"/>
      <c r="X17" s="92"/>
      <c r="Y17" s="92"/>
      <c r="Z17" s="92"/>
      <c r="AA17" s="92"/>
      <c r="AI17" s="97"/>
    </row>
    <row r="18" spans="2:35" ht="71.25" customHeight="1" x14ac:dyDescent="0.15">
      <c r="B18" s="937"/>
      <c r="C18" s="98"/>
      <c r="D18" s="99"/>
      <c r="E18" s="100"/>
      <c r="F18" s="101"/>
      <c r="G18" s="101"/>
      <c r="H18" s="99"/>
      <c r="I18" s="99"/>
      <c r="J18" s="99"/>
      <c r="K18" s="99"/>
      <c r="L18" s="99"/>
      <c r="M18" s="99"/>
      <c r="N18" s="99"/>
      <c r="O18" s="99"/>
      <c r="P18" s="99"/>
      <c r="Q18" s="99"/>
      <c r="R18" s="99"/>
      <c r="S18" s="102"/>
      <c r="T18" s="102"/>
      <c r="U18" s="102"/>
      <c r="V18" s="941" t="s">
        <v>534</v>
      </c>
      <c r="W18" s="941"/>
      <c r="X18" s="941"/>
      <c r="Y18" s="941"/>
      <c r="Z18" s="941"/>
      <c r="AA18" s="941"/>
      <c r="AB18" s="941"/>
      <c r="AC18" s="941"/>
      <c r="AD18" s="941"/>
      <c r="AE18" s="941"/>
      <c r="AF18" s="941"/>
      <c r="AG18" s="941"/>
      <c r="AH18" s="941"/>
      <c r="AI18" s="942"/>
    </row>
    <row r="19" spans="2:35" ht="15" customHeight="1" x14ac:dyDescent="0.15"/>
  </sheetData>
  <mergeCells count="17">
    <mergeCell ref="B3:AI3"/>
    <mergeCell ref="B4:D4"/>
    <mergeCell ref="E4:I4"/>
    <mergeCell ref="J4:L4"/>
    <mergeCell ref="M4:R4"/>
    <mergeCell ref="W4:AB4"/>
    <mergeCell ref="AC4:AE5"/>
    <mergeCell ref="AF4:AI5"/>
    <mergeCell ref="B6:B18"/>
    <mergeCell ref="C6:AI6"/>
    <mergeCell ref="V18:AI18"/>
    <mergeCell ref="B5:D5"/>
    <mergeCell ref="E5:I5"/>
    <mergeCell ref="J5:L5"/>
    <mergeCell ref="M5:R5"/>
    <mergeCell ref="W5:AB5"/>
    <mergeCell ref="S4:V5"/>
  </mergeCells>
  <phoneticPr fontId="11"/>
  <printOptions horizontalCentered="1" verticalCentered="1"/>
  <pageMargins left="0.23622047244094491" right="0.23622047244094491" top="0.74803149606299213" bottom="0.74803149606299213" header="0.31496062992125984" footer="0.31496062992125984"/>
  <pageSetup paperSize="9" scale="99" fitToWidth="0" orientation="landscape" copies="2"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AI19"/>
  <sheetViews>
    <sheetView showGridLines="0" showZeros="0" view="pageBreakPreview" zoomScaleNormal="85" zoomScaleSheetLayoutView="100" workbookViewId="0">
      <selection activeCell="AL9" sqref="AL9"/>
    </sheetView>
  </sheetViews>
  <sheetFormatPr defaultColWidth="9" defaultRowHeight="12" x14ac:dyDescent="0.15"/>
  <cols>
    <col min="1" max="1" width="1.625" style="6" customWidth="1"/>
    <col min="2" max="2" width="3.25" style="6" customWidth="1"/>
    <col min="3" max="35" width="4.125" style="6" customWidth="1"/>
    <col min="36" max="36" width="1.375" style="6" customWidth="1"/>
    <col min="37" max="16384" width="9" style="6"/>
  </cols>
  <sheetData>
    <row r="2" spans="2:35" ht="8.25" customHeight="1" x14ac:dyDescent="0.15"/>
    <row r="3" spans="2:35" ht="24.95" customHeight="1" x14ac:dyDescent="0.15">
      <c r="B3" s="473" t="s">
        <v>535</v>
      </c>
      <c r="C3" s="473"/>
      <c r="D3" s="473"/>
      <c r="E3" s="958"/>
      <c r="F3" s="958"/>
      <c r="G3" s="958"/>
      <c r="H3" s="958"/>
      <c r="I3" s="958"/>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row>
    <row r="4" spans="2:35" ht="20.100000000000001" customHeight="1" x14ac:dyDescent="0.15">
      <c r="B4" s="959" t="s">
        <v>62</v>
      </c>
      <c r="C4" s="960"/>
      <c r="D4" s="961"/>
      <c r="E4" s="962" t="s">
        <v>63</v>
      </c>
      <c r="F4" s="963"/>
      <c r="G4" s="963"/>
      <c r="H4" s="963"/>
      <c r="I4" s="964"/>
      <c r="J4" s="965" t="s">
        <v>64</v>
      </c>
      <c r="K4" s="966"/>
      <c r="L4" s="967"/>
      <c r="M4" s="952" t="s">
        <v>476</v>
      </c>
      <c r="N4" s="953"/>
      <c r="O4" s="953"/>
      <c r="P4" s="953"/>
      <c r="Q4" s="953"/>
      <c r="R4" s="954"/>
      <c r="S4" s="877" t="s">
        <v>458</v>
      </c>
      <c r="T4" s="881"/>
      <c r="U4" s="881"/>
      <c r="V4" s="878"/>
      <c r="W4" s="968" t="s">
        <v>306</v>
      </c>
      <c r="X4" s="969"/>
      <c r="Y4" s="969"/>
      <c r="Z4" s="969"/>
      <c r="AA4" s="969"/>
      <c r="AB4" s="970"/>
      <c r="AC4" s="522" t="s">
        <v>345</v>
      </c>
      <c r="AD4" s="523"/>
      <c r="AE4" s="524"/>
      <c r="AF4" s="971" t="s">
        <v>79</v>
      </c>
      <c r="AG4" s="972"/>
      <c r="AH4" s="972"/>
      <c r="AI4" s="973"/>
    </row>
    <row r="5" spans="2:35" ht="20.100000000000001" customHeight="1" x14ac:dyDescent="0.15">
      <c r="B5" s="943" t="s">
        <v>215</v>
      </c>
      <c r="C5" s="944"/>
      <c r="D5" s="945"/>
      <c r="E5" s="946" t="s">
        <v>63</v>
      </c>
      <c r="F5" s="947"/>
      <c r="G5" s="947"/>
      <c r="H5" s="947"/>
      <c r="I5" s="948"/>
      <c r="J5" s="949" t="s">
        <v>216</v>
      </c>
      <c r="K5" s="950"/>
      <c r="L5" s="951"/>
      <c r="M5" s="952" t="s">
        <v>67</v>
      </c>
      <c r="N5" s="953"/>
      <c r="O5" s="953"/>
      <c r="P5" s="953"/>
      <c r="Q5" s="953"/>
      <c r="R5" s="954"/>
      <c r="S5" s="882"/>
      <c r="T5" s="883"/>
      <c r="U5" s="883"/>
      <c r="V5" s="884"/>
      <c r="W5" s="955" t="s">
        <v>82</v>
      </c>
      <c r="X5" s="956"/>
      <c r="Y5" s="956"/>
      <c r="Z5" s="956"/>
      <c r="AA5" s="956"/>
      <c r="AB5" s="957"/>
      <c r="AC5" s="525"/>
      <c r="AD5" s="526"/>
      <c r="AE5" s="527"/>
      <c r="AF5" s="974"/>
      <c r="AG5" s="975"/>
      <c r="AH5" s="975"/>
      <c r="AI5" s="976"/>
    </row>
    <row r="6" spans="2:35" ht="26.25" customHeight="1" x14ac:dyDescent="0.2">
      <c r="B6" s="936" t="s">
        <v>532</v>
      </c>
      <c r="C6" s="977" t="s">
        <v>533</v>
      </c>
      <c r="D6" s="978"/>
      <c r="E6" s="978"/>
      <c r="F6" s="978"/>
      <c r="G6" s="978"/>
      <c r="H6" s="978"/>
      <c r="I6" s="978"/>
      <c r="J6" s="978"/>
      <c r="K6" s="978"/>
      <c r="L6" s="978"/>
      <c r="M6" s="978"/>
      <c r="N6" s="978"/>
      <c r="O6" s="978"/>
      <c r="P6" s="978"/>
      <c r="Q6" s="978"/>
      <c r="R6" s="978"/>
      <c r="S6" s="978"/>
      <c r="T6" s="978"/>
      <c r="U6" s="978"/>
      <c r="V6" s="978"/>
      <c r="W6" s="978"/>
      <c r="X6" s="978"/>
      <c r="Y6" s="978"/>
      <c r="Z6" s="978"/>
      <c r="AA6" s="978"/>
      <c r="AB6" s="978"/>
      <c r="AC6" s="978"/>
      <c r="AD6" s="978"/>
      <c r="AE6" s="978"/>
      <c r="AF6" s="978"/>
      <c r="AG6" s="978"/>
      <c r="AH6" s="978"/>
      <c r="AI6" s="979"/>
    </row>
    <row r="7" spans="2:35" ht="35.450000000000003" customHeight="1" x14ac:dyDescent="0.15">
      <c r="B7" s="936"/>
      <c r="C7" s="4"/>
      <c r="D7" s="4"/>
      <c r="E7" s="4"/>
      <c r="F7" s="4"/>
      <c r="G7" s="4"/>
      <c r="H7" s="4"/>
      <c r="I7" s="92"/>
      <c r="J7" s="4"/>
      <c r="K7" s="4"/>
      <c r="L7" s="4"/>
      <c r="M7" s="4"/>
      <c r="N7" s="4"/>
      <c r="O7" s="4"/>
      <c r="P7" s="4"/>
      <c r="Q7" s="93"/>
      <c r="R7" s="92"/>
      <c r="S7" s="4"/>
      <c r="T7" s="4"/>
      <c r="U7" s="4"/>
      <c r="V7" s="4"/>
      <c r="W7" s="92"/>
      <c r="X7" s="92"/>
      <c r="Y7" s="92"/>
      <c r="Z7" s="92"/>
      <c r="AA7" s="92"/>
      <c r="AB7" s="4"/>
      <c r="AC7" s="4"/>
      <c r="AD7" s="4"/>
      <c r="AE7" s="4"/>
      <c r="AF7" s="4"/>
      <c r="AG7" s="4"/>
      <c r="AH7" s="4"/>
      <c r="AI7" s="94"/>
    </row>
    <row r="8" spans="2:35" ht="35.450000000000003" customHeight="1" x14ac:dyDescent="0.15">
      <c r="B8" s="936"/>
      <c r="C8" s="4"/>
      <c r="D8" s="4"/>
      <c r="E8" s="4"/>
      <c r="F8" s="4"/>
      <c r="G8" s="4"/>
      <c r="H8" s="4"/>
      <c r="I8" s="92"/>
      <c r="J8" s="4"/>
      <c r="K8" s="4"/>
      <c r="L8" s="4"/>
      <c r="M8" s="4"/>
      <c r="N8" s="4"/>
      <c r="O8" s="4"/>
      <c r="P8" s="4"/>
      <c r="Q8" s="93"/>
      <c r="R8" s="92"/>
      <c r="S8" s="4"/>
      <c r="T8" s="4"/>
      <c r="U8" s="4"/>
      <c r="V8" s="4"/>
      <c r="W8" s="92"/>
      <c r="X8" s="92"/>
      <c r="Y8" s="92"/>
      <c r="Z8" s="92"/>
      <c r="AA8" s="92"/>
      <c r="AB8" s="4"/>
      <c r="AC8" s="4"/>
      <c r="AD8" s="4"/>
      <c r="AE8" s="4"/>
      <c r="AF8" s="4"/>
      <c r="AG8" s="4"/>
      <c r="AH8" s="4"/>
      <c r="AI8" s="94"/>
    </row>
    <row r="9" spans="2:35" ht="35.450000000000003" customHeight="1" x14ac:dyDescent="0.15">
      <c r="B9" s="936"/>
      <c r="C9" s="4"/>
      <c r="D9" s="4"/>
      <c r="E9" s="4"/>
      <c r="F9" s="4"/>
      <c r="G9" s="4"/>
      <c r="H9" s="4"/>
      <c r="I9" s="92"/>
      <c r="J9" s="4"/>
      <c r="K9" s="4"/>
      <c r="L9" s="4"/>
      <c r="M9" s="4"/>
      <c r="N9" s="4"/>
      <c r="O9" s="4"/>
      <c r="P9" s="4"/>
      <c r="Q9" s="93"/>
      <c r="R9" s="92"/>
      <c r="S9" s="4"/>
      <c r="T9" s="4"/>
      <c r="U9" s="4"/>
      <c r="V9" s="4"/>
      <c r="W9" s="92"/>
      <c r="X9" s="92"/>
      <c r="Y9" s="92"/>
      <c r="Z9" s="92"/>
      <c r="AA9" s="92"/>
      <c r="AB9" s="4"/>
      <c r="AC9" s="4"/>
      <c r="AD9" s="4"/>
      <c r="AE9" s="4"/>
      <c r="AF9" s="4"/>
      <c r="AG9" s="4"/>
      <c r="AH9" s="4"/>
      <c r="AI9" s="94"/>
    </row>
    <row r="10" spans="2:35" ht="35.450000000000003" customHeight="1" x14ac:dyDescent="0.15">
      <c r="B10" s="936"/>
      <c r="C10" s="4"/>
      <c r="D10" s="4"/>
      <c r="E10" s="4"/>
      <c r="F10" s="4"/>
      <c r="G10" s="4"/>
      <c r="H10" s="4"/>
      <c r="I10" s="92"/>
      <c r="J10" s="4"/>
      <c r="K10" s="4"/>
      <c r="L10" s="4"/>
      <c r="M10" s="4"/>
      <c r="N10" s="4"/>
      <c r="O10" s="4"/>
      <c r="P10" s="4"/>
      <c r="Q10" s="93"/>
      <c r="R10" s="92"/>
      <c r="S10" s="4"/>
      <c r="T10" s="4"/>
      <c r="U10" s="4"/>
      <c r="V10" s="4"/>
      <c r="W10" s="92"/>
      <c r="X10" s="92"/>
      <c r="Y10" s="92"/>
      <c r="Z10" s="92"/>
      <c r="AA10" s="92"/>
      <c r="AB10" s="4"/>
      <c r="AC10" s="4"/>
      <c r="AD10" s="4"/>
      <c r="AE10" s="4"/>
      <c r="AF10" s="4"/>
      <c r="AG10" s="4"/>
      <c r="AH10" s="4"/>
      <c r="AI10" s="94"/>
    </row>
    <row r="11" spans="2:35" ht="35.450000000000003" customHeight="1" x14ac:dyDescent="0.15">
      <c r="B11" s="936"/>
      <c r="C11" s="4"/>
      <c r="D11" s="4"/>
      <c r="E11" s="4"/>
      <c r="F11" s="4"/>
      <c r="G11" s="4"/>
      <c r="H11" s="4"/>
      <c r="I11" s="92"/>
      <c r="J11" s="4"/>
      <c r="K11" s="4"/>
      <c r="L11" s="4"/>
      <c r="M11" s="4"/>
      <c r="N11" s="4"/>
      <c r="O11" s="4"/>
      <c r="P11" s="4"/>
      <c r="Q11" s="92"/>
      <c r="R11" s="92"/>
      <c r="S11" s="4"/>
      <c r="T11" s="4"/>
      <c r="U11" s="4"/>
      <c r="V11" s="4"/>
      <c r="W11" s="92"/>
      <c r="X11" s="92"/>
      <c r="Y11" s="92"/>
      <c r="Z11" s="92"/>
      <c r="AA11" s="92"/>
      <c r="AB11" s="4"/>
      <c r="AC11" s="4"/>
      <c r="AD11" s="4"/>
      <c r="AE11" s="4"/>
      <c r="AF11" s="4"/>
      <c r="AG11" s="4"/>
      <c r="AH11" s="4"/>
      <c r="AI11" s="94"/>
    </row>
    <row r="12" spans="2:35" ht="35.450000000000003" customHeight="1" x14ac:dyDescent="0.15">
      <c r="B12" s="936"/>
      <c r="C12" s="4"/>
      <c r="D12" s="4"/>
      <c r="E12" s="4"/>
      <c r="F12" s="92"/>
      <c r="G12" s="92"/>
      <c r="H12" s="4"/>
      <c r="I12" s="4"/>
      <c r="J12" s="4"/>
      <c r="K12" s="4"/>
      <c r="L12" s="4"/>
      <c r="M12" s="4"/>
      <c r="N12" s="4"/>
      <c r="O12" s="4"/>
      <c r="P12" s="4"/>
      <c r="Q12" s="92"/>
      <c r="R12" s="4"/>
      <c r="S12" s="4"/>
      <c r="T12" s="4"/>
      <c r="U12" s="4"/>
      <c r="V12" s="4"/>
      <c r="W12" s="92"/>
      <c r="X12" s="92"/>
      <c r="Y12" s="92"/>
      <c r="Z12" s="92"/>
      <c r="AA12" s="92"/>
      <c r="AB12" s="4"/>
      <c r="AC12" s="4"/>
      <c r="AD12" s="4"/>
      <c r="AE12" s="4"/>
      <c r="AF12" s="4"/>
      <c r="AG12" s="4"/>
      <c r="AH12" s="4"/>
      <c r="AI12" s="94"/>
    </row>
    <row r="13" spans="2:35" ht="35.450000000000003" customHeight="1" x14ac:dyDescent="0.15">
      <c r="B13" s="936"/>
      <c r="C13" s="4"/>
      <c r="D13" s="4"/>
      <c r="E13" s="4"/>
      <c r="F13" s="92"/>
      <c r="G13" s="92"/>
      <c r="H13" s="92"/>
      <c r="I13" s="4"/>
      <c r="J13" s="4"/>
      <c r="K13" s="4"/>
      <c r="L13" s="4"/>
      <c r="M13" s="4"/>
      <c r="N13" s="4"/>
      <c r="O13" s="4"/>
      <c r="P13" s="4"/>
      <c r="Q13" s="92"/>
      <c r="R13" s="4"/>
      <c r="S13" s="4"/>
      <c r="T13" s="4"/>
      <c r="U13" s="4"/>
      <c r="V13" s="4"/>
      <c r="W13" s="92"/>
      <c r="X13" s="92"/>
      <c r="Y13" s="92"/>
      <c r="Z13" s="92"/>
      <c r="AA13" s="92"/>
      <c r="AB13" s="4"/>
      <c r="AC13" s="4"/>
      <c r="AD13" s="4"/>
      <c r="AE13" s="4"/>
      <c r="AF13" s="4"/>
      <c r="AG13" s="4"/>
      <c r="AH13" s="4"/>
      <c r="AI13" s="94"/>
    </row>
    <row r="14" spans="2:35" ht="35.450000000000003" customHeight="1" x14ac:dyDescent="0.15">
      <c r="B14" s="936"/>
      <c r="C14" s="92"/>
      <c r="D14" s="4"/>
      <c r="E14" s="4"/>
      <c r="F14" s="92"/>
      <c r="G14" s="92"/>
      <c r="H14" s="92"/>
      <c r="I14" s="4"/>
      <c r="J14" s="4"/>
      <c r="K14" s="4"/>
      <c r="L14" s="4"/>
      <c r="M14" s="4"/>
      <c r="N14" s="4"/>
      <c r="O14" s="4"/>
      <c r="P14" s="4"/>
      <c r="Q14" s="92"/>
      <c r="R14" s="92"/>
      <c r="S14" s="4"/>
      <c r="T14" s="4"/>
      <c r="U14" s="4"/>
      <c r="V14" s="4"/>
      <c r="W14" s="92"/>
      <c r="X14" s="92"/>
      <c r="Y14" s="92"/>
      <c r="Z14" s="92"/>
      <c r="AA14" s="92"/>
      <c r="AB14" s="4"/>
      <c r="AC14" s="4"/>
      <c r="AD14" s="4"/>
      <c r="AE14" s="4"/>
      <c r="AF14" s="4"/>
      <c r="AG14" s="4"/>
      <c r="AH14" s="4"/>
      <c r="AI14" s="94"/>
    </row>
    <row r="15" spans="2:35" ht="35.450000000000003" customHeight="1" x14ac:dyDescent="0.15">
      <c r="B15" s="936"/>
      <c r="C15" s="92"/>
      <c r="D15" s="4"/>
      <c r="E15" s="4"/>
      <c r="F15" s="92"/>
      <c r="G15" s="92"/>
      <c r="H15" s="92"/>
      <c r="I15" s="4"/>
      <c r="J15" s="4"/>
      <c r="K15" s="4"/>
      <c r="L15" s="4"/>
      <c r="M15" s="4"/>
      <c r="N15" s="4"/>
      <c r="O15" s="4"/>
      <c r="P15" s="4"/>
      <c r="Q15" s="92"/>
      <c r="R15" s="92"/>
      <c r="S15" s="4"/>
      <c r="T15" s="4"/>
      <c r="U15" s="4"/>
      <c r="V15" s="4"/>
      <c r="W15" s="92"/>
      <c r="X15" s="92"/>
      <c r="Y15" s="92"/>
      <c r="Z15" s="92"/>
      <c r="AA15" s="92"/>
      <c r="AB15" s="4"/>
      <c r="AC15" s="4"/>
      <c r="AD15" s="4"/>
      <c r="AE15" s="4"/>
      <c r="AF15" s="4"/>
      <c r="AG15" s="4"/>
      <c r="AH15" s="4"/>
      <c r="AI15" s="94"/>
    </row>
    <row r="16" spans="2:35" ht="35.450000000000003" customHeight="1" x14ac:dyDescent="0.15">
      <c r="B16" s="936"/>
      <c r="C16" s="92"/>
      <c r="D16" s="4"/>
      <c r="E16" s="4"/>
      <c r="F16" s="92"/>
      <c r="G16" s="92"/>
      <c r="H16" s="92"/>
      <c r="I16" s="4"/>
      <c r="J16" s="4"/>
      <c r="K16" s="4"/>
      <c r="L16" s="4"/>
      <c r="M16" s="4"/>
      <c r="N16" s="4"/>
      <c r="O16" s="4"/>
      <c r="P16" s="4"/>
      <c r="Q16" s="92"/>
      <c r="R16" s="92"/>
      <c r="S16" s="4"/>
      <c r="T16" s="4"/>
      <c r="U16" s="4"/>
      <c r="V16" s="4"/>
      <c r="W16" s="92"/>
      <c r="X16" s="92"/>
      <c r="Y16" s="92"/>
      <c r="Z16" s="92"/>
      <c r="AA16" s="92"/>
      <c r="AB16" s="4"/>
      <c r="AC16" s="4"/>
      <c r="AD16" s="4"/>
      <c r="AE16" s="4"/>
      <c r="AF16" s="4"/>
      <c r="AG16" s="4"/>
      <c r="AH16" s="4"/>
      <c r="AI16" s="94"/>
    </row>
    <row r="17" spans="2:35" ht="22.5" customHeight="1" x14ac:dyDescent="0.15">
      <c r="B17" s="936"/>
      <c r="C17" s="92"/>
      <c r="D17" s="4"/>
      <c r="E17" s="95"/>
      <c r="H17" s="96"/>
      <c r="I17" s="96"/>
      <c r="J17" s="96"/>
      <c r="K17" s="96"/>
      <c r="L17" s="96"/>
      <c r="M17" s="4"/>
      <c r="N17" s="4"/>
      <c r="O17" s="4"/>
      <c r="P17" s="4"/>
      <c r="Q17" s="92"/>
      <c r="R17" s="92"/>
      <c r="S17" s="4"/>
      <c r="T17" s="4"/>
      <c r="U17" s="4"/>
      <c r="V17" s="4"/>
      <c r="W17" s="92"/>
      <c r="X17" s="92"/>
      <c r="Y17" s="92"/>
      <c r="Z17" s="92"/>
      <c r="AA17" s="92"/>
      <c r="AI17" s="97"/>
    </row>
    <row r="18" spans="2:35" ht="78.75" customHeight="1" x14ac:dyDescent="0.15">
      <c r="B18" s="937"/>
      <c r="C18" s="98"/>
      <c r="D18" s="99"/>
      <c r="E18" s="100"/>
      <c r="F18" s="101"/>
      <c r="G18" s="101"/>
      <c r="H18" s="99"/>
      <c r="I18" s="99"/>
      <c r="J18" s="99"/>
      <c r="K18" s="99"/>
      <c r="L18" s="99"/>
      <c r="M18" s="99"/>
      <c r="N18" s="99"/>
      <c r="O18" s="99"/>
      <c r="P18" s="99"/>
      <c r="Q18" s="99"/>
      <c r="R18" s="99"/>
      <c r="S18" s="102"/>
      <c r="T18" s="102"/>
      <c r="U18" s="102"/>
      <c r="V18" s="941" t="s">
        <v>534</v>
      </c>
      <c r="W18" s="941"/>
      <c r="X18" s="941"/>
      <c r="Y18" s="941"/>
      <c r="Z18" s="941"/>
      <c r="AA18" s="941"/>
      <c r="AB18" s="941"/>
      <c r="AC18" s="941"/>
      <c r="AD18" s="941"/>
      <c r="AE18" s="941"/>
      <c r="AF18" s="941"/>
      <c r="AG18" s="941"/>
      <c r="AH18" s="941"/>
      <c r="AI18" s="942"/>
    </row>
    <row r="19" spans="2:35" ht="15" customHeight="1" x14ac:dyDescent="0.15"/>
  </sheetData>
  <mergeCells count="17">
    <mergeCell ref="B3:AI3"/>
    <mergeCell ref="B4:D4"/>
    <mergeCell ref="E4:I4"/>
    <mergeCell ref="J4:L4"/>
    <mergeCell ref="M4:R4"/>
    <mergeCell ref="W4:AB4"/>
    <mergeCell ref="AC4:AE5"/>
    <mergeCell ref="AF4:AI5"/>
    <mergeCell ref="B6:B18"/>
    <mergeCell ref="C6:AI6"/>
    <mergeCell ref="B5:D5"/>
    <mergeCell ref="E5:I5"/>
    <mergeCell ref="J5:L5"/>
    <mergeCell ref="M5:R5"/>
    <mergeCell ref="W5:AB5"/>
    <mergeCell ref="V18:AI18"/>
    <mergeCell ref="S4:V5"/>
  </mergeCells>
  <phoneticPr fontId="11"/>
  <printOptions horizontalCentered="1" verticalCentered="1"/>
  <pageMargins left="0.23622047244094488" right="0.23622047244094488" top="0.74803149606299213" bottom="0.74803149606299213" header="0.31496062992125984" footer="0.31496062992125984"/>
  <pageSetup paperSize="9" scale="98" fitToWidth="0" orientation="landscape" copies="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E3DAC-D9E6-4C8C-ACBE-567C096EC47E}">
  <sheetPr>
    <pageSetUpPr fitToPage="1"/>
  </sheetPr>
  <dimension ref="B1:CH53"/>
  <sheetViews>
    <sheetView showGridLines="0" showZeros="0" view="pageBreakPreview" zoomScale="95" zoomScaleNormal="85" zoomScaleSheetLayoutView="95" workbookViewId="0">
      <selection activeCell="AV38" sqref="AV38"/>
    </sheetView>
  </sheetViews>
  <sheetFormatPr defaultColWidth="9" defaultRowHeight="12" x14ac:dyDescent="0.15"/>
  <cols>
    <col min="1" max="1" width="1.625" style="2" customWidth="1"/>
    <col min="2" max="11" width="4.125" style="2" customWidth="1"/>
    <col min="12" max="20" width="4" style="2" customWidth="1"/>
    <col min="21" max="22" width="2.875" style="2" customWidth="1"/>
    <col min="23" max="24" width="3" style="2" customWidth="1"/>
    <col min="25" max="36" width="3.75" style="2" customWidth="1"/>
    <col min="37" max="39" width="5" style="2" customWidth="1"/>
    <col min="40" max="41" width="3.375" style="2" customWidth="1"/>
    <col min="42" max="42" width="7" style="55" customWidth="1"/>
    <col min="43" max="86" width="4.125" style="43" customWidth="1"/>
    <col min="87" max="99" width="8" style="2" customWidth="1"/>
    <col min="100" max="110" width="9" style="2"/>
    <col min="111" max="111" width="14" style="2" bestFit="1" customWidth="1"/>
    <col min="112" max="16384" width="9" style="2"/>
  </cols>
  <sheetData>
    <row r="1" spans="2:86" ht="12" customHeight="1" x14ac:dyDescent="0.15">
      <c r="AU1" s="1052" t="s">
        <v>536</v>
      </c>
      <c r="AV1" s="1060" t="s">
        <v>537</v>
      </c>
      <c r="AW1" s="1060"/>
      <c r="AX1" s="1060"/>
      <c r="AY1" s="980" t="s">
        <v>538</v>
      </c>
      <c r="AZ1" s="980"/>
      <c r="BA1" s="980"/>
      <c r="BB1" s="980"/>
      <c r="BC1" s="980"/>
      <c r="BD1" s="980"/>
      <c r="BE1" s="980"/>
      <c r="BF1" s="980"/>
      <c r="BG1" s="980"/>
      <c r="BH1" s="980"/>
      <c r="BI1" s="980"/>
      <c r="BJ1" s="980"/>
      <c r="BK1" s="980" t="s">
        <v>539</v>
      </c>
      <c r="BL1" s="980"/>
      <c r="BM1" s="980"/>
      <c r="BN1" s="980"/>
      <c r="BO1" s="980"/>
      <c r="BP1" s="980"/>
      <c r="BQ1" s="980"/>
      <c r="BR1" s="980"/>
      <c r="BS1" s="980"/>
      <c r="BT1" s="980"/>
      <c r="BU1" s="980"/>
      <c r="BV1" s="980"/>
      <c r="BW1" s="1051"/>
      <c r="BX1" s="1051"/>
      <c r="BY1" s="1051"/>
      <c r="BZ1" s="1051"/>
      <c r="CA1" s="1051"/>
      <c r="CB1" s="1051"/>
      <c r="CC1" s="1051"/>
      <c r="CD1" s="1051"/>
      <c r="CE1" s="1051"/>
      <c r="CF1" s="1051"/>
      <c r="CG1" s="1051"/>
      <c r="CH1" s="1051"/>
    </row>
    <row r="2" spans="2:86" ht="8.25" customHeight="1" x14ac:dyDescent="0.15">
      <c r="AU2" s="1052"/>
      <c r="AV2" s="1060" t="s">
        <v>540</v>
      </c>
      <c r="AW2" s="1045" t="s">
        <v>541</v>
      </c>
      <c r="AX2" s="1045" t="s">
        <v>542</v>
      </c>
      <c r="AY2" s="980" t="s">
        <v>543</v>
      </c>
      <c r="AZ2" s="980"/>
      <c r="BA2" s="980"/>
      <c r="BB2" s="980"/>
      <c r="BC2" s="980"/>
      <c r="BD2" s="980"/>
      <c r="BE2" s="980"/>
      <c r="BF2" s="980"/>
      <c r="BG2" s="980"/>
      <c r="BH2" s="980"/>
      <c r="BI2" s="980"/>
      <c r="BJ2" s="980"/>
      <c r="BK2" s="980" t="s">
        <v>544</v>
      </c>
      <c r="BL2" s="980"/>
      <c r="BM2" s="980"/>
      <c r="BN2" s="980"/>
      <c r="BO2" s="980" t="s">
        <v>545</v>
      </c>
      <c r="BP2" s="980"/>
      <c r="BQ2" s="980"/>
      <c r="BR2" s="980"/>
      <c r="BS2" s="980"/>
      <c r="BT2" s="980"/>
      <c r="BU2" s="980"/>
      <c r="BV2" s="980"/>
      <c r="BW2" s="1061"/>
      <c r="BX2" s="1061"/>
      <c r="BY2" s="1061"/>
      <c r="BZ2" s="1061"/>
      <c r="CA2" s="1051"/>
      <c r="CB2" s="1051"/>
      <c r="CC2" s="1051"/>
      <c r="CD2" s="1051"/>
      <c r="CE2" s="1051"/>
      <c r="CF2" s="1051"/>
      <c r="CG2" s="1051"/>
      <c r="CH2" s="1051"/>
    </row>
    <row r="3" spans="2:86" ht="24.95" customHeight="1" x14ac:dyDescent="0.15">
      <c r="B3" s="710" t="s">
        <v>546</v>
      </c>
      <c r="C3" s="1046"/>
      <c r="D3" s="1046"/>
      <c r="E3" s="1047"/>
      <c r="F3" s="1047"/>
      <c r="G3" s="1047"/>
      <c r="H3" s="1047"/>
      <c r="I3" s="1047"/>
      <c r="J3" s="1047"/>
      <c r="K3" s="1046"/>
      <c r="L3" s="1046"/>
      <c r="M3" s="1046"/>
      <c r="N3" s="1046"/>
      <c r="O3" s="1046"/>
      <c r="P3" s="1046"/>
      <c r="Q3" s="1046"/>
      <c r="R3" s="1046"/>
      <c r="S3" s="1046"/>
      <c r="T3" s="1046"/>
      <c r="U3" s="1046"/>
      <c r="V3" s="1046"/>
      <c r="W3" s="1046"/>
      <c r="X3" s="1046"/>
      <c r="Y3" s="1046"/>
      <c r="Z3" s="1046"/>
      <c r="AA3" s="1046"/>
      <c r="AB3" s="1046"/>
      <c r="AC3" s="1046"/>
      <c r="AD3" s="1046"/>
      <c r="AE3" s="1046"/>
      <c r="AF3" s="1046"/>
      <c r="AG3" s="1046"/>
      <c r="AH3" s="1046"/>
      <c r="AI3" s="1046"/>
      <c r="AJ3" s="1046"/>
      <c r="AK3" s="1046"/>
      <c r="AL3" s="1046"/>
      <c r="AM3" s="1046"/>
      <c r="AN3" s="1046"/>
      <c r="AO3" s="1046"/>
      <c r="AU3" s="1052"/>
      <c r="AV3" s="1060"/>
      <c r="AW3" s="1045"/>
      <c r="AX3" s="1045"/>
      <c r="AY3" s="980" t="s">
        <v>547</v>
      </c>
      <c r="AZ3" s="980"/>
      <c r="BA3" s="980"/>
      <c r="BB3" s="980"/>
      <c r="BC3" s="980" t="s">
        <v>548</v>
      </c>
      <c r="BD3" s="980"/>
      <c r="BE3" s="980"/>
      <c r="BF3" s="980"/>
      <c r="BG3" s="980" t="s">
        <v>549</v>
      </c>
      <c r="BH3" s="980"/>
      <c r="BI3" s="980"/>
      <c r="BJ3" s="980"/>
      <c r="BK3" s="980" t="s">
        <v>550</v>
      </c>
      <c r="BL3" s="980"/>
      <c r="BM3" s="980"/>
      <c r="BN3" s="980"/>
      <c r="BO3" s="980" t="s">
        <v>548</v>
      </c>
      <c r="BP3" s="980"/>
      <c r="BQ3" s="980"/>
      <c r="BR3" s="980"/>
      <c r="BS3" s="980" t="s">
        <v>549</v>
      </c>
      <c r="BT3" s="980"/>
      <c r="BU3" s="980"/>
      <c r="BV3" s="980"/>
      <c r="BW3" s="1051"/>
      <c r="BX3" s="1051"/>
      <c r="BY3" s="1051"/>
      <c r="BZ3" s="1051"/>
      <c r="CA3" s="1051"/>
      <c r="CB3" s="1051"/>
      <c r="CC3" s="1051"/>
      <c r="CD3" s="1051"/>
      <c r="CE3" s="1051"/>
      <c r="CF3" s="1051"/>
      <c r="CG3" s="1051"/>
      <c r="CH3" s="1051"/>
    </row>
    <row r="4" spans="2:86" ht="18" customHeight="1" x14ac:dyDescent="0.15">
      <c r="B4" s="474" t="s">
        <v>62</v>
      </c>
      <c r="C4" s="474"/>
      <c r="D4" s="474"/>
      <c r="E4" s="1022" t="s">
        <v>63</v>
      </c>
      <c r="F4" s="1023"/>
      <c r="G4" s="1023"/>
      <c r="H4" s="1023"/>
      <c r="I4" s="1023"/>
      <c r="J4" s="1024"/>
      <c r="K4" s="575" t="s">
        <v>64</v>
      </c>
      <c r="L4" s="575"/>
      <c r="M4" s="575"/>
      <c r="N4" s="1020" t="s">
        <v>65</v>
      </c>
      <c r="O4" s="1020"/>
      <c r="P4" s="1020"/>
      <c r="Q4" s="1020"/>
      <c r="R4" s="1020"/>
      <c r="S4" s="1020"/>
      <c r="T4" s="594" t="s">
        <v>344</v>
      </c>
      <c r="U4" s="595"/>
      <c r="V4" s="595"/>
      <c r="W4" s="595"/>
      <c r="X4" s="596"/>
      <c r="Y4" s="1025" t="s">
        <v>306</v>
      </c>
      <c r="Z4" s="1025"/>
      <c r="AA4" s="1025"/>
      <c r="AB4" s="1025"/>
      <c r="AC4" s="1025"/>
      <c r="AD4" s="1025"/>
      <c r="AE4" s="1025"/>
      <c r="AF4" s="1025"/>
      <c r="AG4" s="594" t="s">
        <v>345</v>
      </c>
      <c r="AH4" s="595"/>
      <c r="AI4" s="595"/>
      <c r="AJ4" s="596"/>
      <c r="AK4" s="1054" t="s">
        <v>346</v>
      </c>
      <c r="AL4" s="1055"/>
      <c r="AM4" s="1055"/>
      <c r="AN4" s="1055"/>
      <c r="AO4" s="1056"/>
      <c r="AU4" s="1052"/>
      <c r="AV4" s="1060"/>
      <c r="AW4" s="1045"/>
      <c r="AX4" s="1045"/>
      <c r="AY4" s="183" t="s">
        <v>551</v>
      </c>
      <c r="AZ4" s="183" t="s">
        <v>552</v>
      </c>
      <c r="BA4" s="183" t="s">
        <v>553</v>
      </c>
      <c r="BB4" s="183" t="s">
        <v>554</v>
      </c>
      <c r="BC4" s="183" t="s">
        <v>551</v>
      </c>
      <c r="BD4" s="183" t="s">
        <v>552</v>
      </c>
      <c r="BE4" s="183" t="s">
        <v>553</v>
      </c>
      <c r="BF4" s="183" t="s">
        <v>554</v>
      </c>
      <c r="BG4" s="183" t="s">
        <v>551</v>
      </c>
      <c r="BH4" s="183" t="s">
        <v>552</v>
      </c>
      <c r="BI4" s="183" t="s">
        <v>553</v>
      </c>
      <c r="BJ4" s="183" t="s">
        <v>554</v>
      </c>
      <c r="BK4" s="183" t="s">
        <v>551</v>
      </c>
      <c r="BL4" s="183" t="s">
        <v>552</v>
      </c>
      <c r="BM4" s="183" t="s">
        <v>553</v>
      </c>
      <c r="BN4" s="183" t="s">
        <v>554</v>
      </c>
      <c r="BO4" s="183" t="s">
        <v>551</v>
      </c>
      <c r="BP4" s="183" t="s">
        <v>552</v>
      </c>
      <c r="BQ4" s="183" t="s">
        <v>553</v>
      </c>
      <c r="BR4" s="183" t="s">
        <v>554</v>
      </c>
      <c r="BS4" s="183" t="s">
        <v>551</v>
      </c>
      <c r="BT4" s="183" t="s">
        <v>552</v>
      </c>
      <c r="BU4" s="183" t="s">
        <v>553</v>
      </c>
      <c r="BV4" s="183" t="s">
        <v>554</v>
      </c>
      <c r="BW4" s="5"/>
      <c r="BX4" s="5"/>
      <c r="BY4" s="5"/>
      <c r="BZ4" s="5"/>
      <c r="CA4" s="5"/>
      <c r="CB4" s="5"/>
      <c r="CC4" s="5"/>
      <c r="CD4" s="5"/>
      <c r="CE4" s="5"/>
      <c r="CF4" s="5"/>
      <c r="CG4" s="5"/>
      <c r="CH4" s="5"/>
    </row>
    <row r="5" spans="2:86" ht="18" customHeight="1" x14ac:dyDescent="0.15">
      <c r="B5" s="482" t="s">
        <v>215</v>
      </c>
      <c r="C5" s="482"/>
      <c r="D5" s="482"/>
      <c r="E5" s="1048" t="s">
        <v>63</v>
      </c>
      <c r="F5" s="1049"/>
      <c r="G5" s="1049"/>
      <c r="H5" s="1049"/>
      <c r="I5" s="1049"/>
      <c r="J5" s="1050"/>
      <c r="K5" s="589" t="s">
        <v>216</v>
      </c>
      <c r="L5" s="589"/>
      <c r="M5" s="589"/>
      <c r="N5" s="1020" t="s">
        <v>67</v>
      </c>
      <c r="O5" s="1020"/>
      <c r="P5" s="1020"/>
      <c r="Q5" s="1020"/>
      <c r="R5" s="1020"/>
      <c r="S5" s="1020"/>
      <c r="T5" s="597"/>
      <c r="U5" s="598"/>
      <c r="V5" s="598"/>
      <c r="W5" s="598"/>
      <c r="X5" s="599"/>
      <c r="Y5" s="1021" t="s">
        <v>82</v>
      </c>
      <c r="Z5" s="1021"/>
      <c r="AA5" s="1021"/>
      <c r="AB5" s="1021"/>
      <c r="AC5" s="1021"/>
      <c r="AD5" s="1021"/>
      <c r="AE5" s="1021"/>
      <c r="AF5" s="1021"/>
      <c r="AG5" s="905"/>
      <c r="AH5" s="1053"/>
      <c r="AI5" s="1053"/>
      <c r="AJ5" s="906"/>
      <c r="AK5" s="1057"/>
      <c r="AL5" s="1058"/>
      <c r="AM5" s="1058"/>
      <c r="AN5" s="1058"/>
      <c r="AO5" s="1059"/>
      <c r="AU5" s="1052"/>
      <c r="AV5" s="53">
        <f>N7</f>
        <v>0</v>
      </c>
      <c r="AW5" s="44">
        <f>R7</f>
        <v>0</v>
      </c>
      <c r="AX5" s="58" t="str">
        <f>AM35</f>
        <v>Ⅱ</v>
      </c>
      <c r="AY5" s="58" t="str">
        <f>Y37</f>
        <v xml:space="preserve">  </v>
      </c>
      <c r="AZ5" s="58" t="str">
        <f t="shared" ref="AZ5:BJ5" si="0">Z37</f>
        <v xml:space="preserve">  </v>
      </c>
      <c r="BA5" s="58" t="str">
        <f t="shared" si="0"/>
        <v xml:space="preserve">  </v>
      </c>
      <c r="BB5" s="58" t="str">
        <f>AB37</f>
        <v>1</v>
      </c>
      <c r="BC5" s="58">
        <f t="shared" si="0"/>
        <v>0</v>
      </c>
      <c r="BD5" s="58">
        <f>AD37</f>
        <v>0</v>
      </c>
      <c r="BE5" s="58">
        <f>AE37</f>
        <v>0</v>
      </c>
      <c r="BF5" s="58">
        <f t="shared" si="0"/>
        <v>1</v>
      </c>
      <c r="BG5" s="58">
        <f t="shared" si="0"/>
        <v>0</v>
      </c>
      <c r="BH5" s="58">
        <f t="shared" si="0"/>
        <v>0</v>
      </c>
      <c r="BI5" s="58">
        <f>AI37</f>
        <v>0</v>
      </c>
      <c r="BJ5" s="58">
        <f t="shared" si="0"/>
        <v>1</v>
      </c>
      <c r="BK5" s="58">
        <f>IF(Y37&gt;0,R7,"")</f>
        <v>0</v>
      </c>
      <c r="BL5" s="45" t="str">
        <f>IF(Y37&gt;0,"",IF(Z37&gt;0,R7,""))</f>
        <v/>
      </c>
      <c r="BM5" s="45" t="e">
        <f>IF(Y37+Z37&gt;0,"",IF(AA37&gt;0,R7,""))</f>
        <v>#VALUE!</v>
      </c>
      <c r="BN5" s="45" t="e">
        <f>IF(Y37+Z37+AA37&gt;0,"",IF(AB37&gt;0,R7,""))</f>
        <v>#VALUE!</v>
      </c>
      <c r="BO5" s="58">
        <f>AC35</f>
        <v>0</v>
      </c>
      <c r="BP5" s="58">
        <f t="shared" ref="BP5:BQ5" si="1">AD35</f>
        <v>0</v>
      </c>
      <c r="BQ5" s="58">
        <f t="shared" si="1"/>
        <v>0</v>
      </c>
      <c r="BR5" s="58">
        <f>AF35</f>
        <v>0.9</v>
      </c>
      <c r="BS5" s="58">
        <f>AG35</f>
        <v>0</v>
      </c>
      <c r="BT5" s="58">
        <f>AH35</f>
        <v>0</v>
      </c>
      <c r="BU5" s="58">
        <f>AI35</f>
        <v>0</v>
      </c>
      <c r="BV5" s="58">
        <f>AJ35</f>
        <v>1.3</v>
      </c>
      <c r="BW5" s="180"/>
      <c r="BX5" s="181"/>
      <c r="BY5" s="181"/>
      <c r="BZ5" s="181"/>
      <c r="CA5" s="182"/>
      <c r="CB5" s="182"/>
      <c r="CC5" s="182"/>
      <c r="CD5" s="182"/>
      <c r="CE5" s="182"/>
      <c r="CF5" s="182"/>
      <c r="CG5" s="182"/>
      <c r="CH5" s="182"/>
    </row>
    <row r="6" spans="2:86" ht="12" customHeight="1" x14ac:dyDescent="0.15">
      <c r="B6" s="1026" t="s">
        <v>555</v>
      </c>
      <c r="C6" s="1028"/>
      <c r="D6" s="1029"/>
      <c r="E6" s="1030"/>
      <c r="F6" s="1030"/>
      <c r="G6" s="1030"/>
      <c r="H6" s="1030"/>
      <c r="I6" s="1030"/>
      <c r="J6" s="1031"/>
      <c r="K6" s="1036" t="s">
        <v>556</v>
      </c>
      <c r="L6" s="1037"/>
      <c r="M6" s="1037"/>
      <c r="N6" s="1037"/>
      <c r="O6" s="1037"/>
      <c r="P6" s="1037"/>
      <c r="Q6" s="1037"/>
      <c r="R6" s="1037"/>
      <c r="S6" s="1037"/>
      <c r="T6" s="1037"/>
      <c r="U6" s="1037"/>
      <c r="V6" s="1037"/>
      <c r="W6" s="1037"/>
      <c r="X6" s="1037"/>
      <c r="Y6" s="1037"/>
      <c r="Z6" s="1037"/>
      <c r="AA6" s="1037"/>
      <c r="AB6" s="1037"/>
      <c r="AC6" s="1037"/>
      <c r="AD6" s="1037"/>
      <c r="AE6" s="1037"/>
      <c r="AF6" s="1037"/>
      <c r="AG6" s="1037"/>
      <c r="AH6" s="1037"/>
      <c r="AI6" s="1037"/>
      <c r="AJ6" s="1037"/>
      <c r="AK6" s="1037"/>
      <c r="AL6" s="1037"/>
      <c r="AM6" s="1037"/>
      <c r="AN6" s="1037"/>
      <c r="AO6" s="1038"/>
      <c r="AP6" s="2"/>
    </row>
    <row r="7" spans="2:86" ht="12" customHeight="1" x14ac:dyDescent="0.15">
      <c r="B7" s="1027"/>
      <c r="C7" s="1032"/>
      <c r="D7" s="1030"/>
      <c r="E7" s="1030"/>
      <c r="F7" s="1030"/>
      <c r="G7" s="1030"/>
      <c r="H7" s="1030"/>
      <c r="I7" s="1030"/>
      <c r="J7" s="1031"/>
      <c r="K7" s="986" t="s">
        <v>557</v>
      </c>
      <c r="L7" s="987"/>
      <c r="M7" s="988"/>
      <c r="N7" s="989"/>
      <c r="O7" s="990"/>
      <c r="P7" s="986" t="s">
        <v>558</v>
      </c>
      <c r="Q7" s="988"/>
      <c r="R7" s="1039"/>
      <c r="S7" s="1040"/>
      <c r="T7" s="1041"/>
      <c r="U7" s="1008" t="s">
        <v>559</v>
      </c>
      <c r="V7" s="1042"/>
      <c r="W7" s="1008" t="s">
        <v>560</v>
      </c>
      <c r="X7" s="1042"/>
      <c r="Y7" s="988" t="s">
        <v>561</v>
      </c>
      <c r="Z7" s="985"/>
      <c r="AA7" s="985"/>
      <c r="AB7" s="985"/>
      <c r="AC7" s="1008" t="s">
        <v>562</v>
      </c>
      <c r="AD7" s="1009"/>
      <c r="AE7" s="1009"/>
      <c r="AF7" s="1009"/>
      <c r="AG7" s="1009"/>
      <c r="AH7" s="1009"/>
      <c r="AI7" s="1009"/>
      <c r="AJ7" s="1042"/>
      <c r="AK7" s="1008" t="s">
        <v>563</v>
      </c>
      <c r="AL7" s="1009"/>
      <c r="AM7" s="1009"/>
      <c r="AN7" s="1010"/>
      <c r="AO7" s="1011"/>
      <c r="AP7" s="2"/>
      <c r="AW7" s="61"/>
    </row>
    <row r="8" spans="2:86" ht="12" customHeight="1" x14ac:dyDescent="0.15">
      <c r="B8" s="1027"/>
      <c r="C8" s="1032"/>
      <c r="D8" s="1030"/>
      <c r="E8" s="1030"/>
      <c r="F8" s="1030"/>
      <c r="G8" s="1030"/>
      <c r="H8" s="1030"/>
      <c r="I8" s="1030"/>
      <c r="J8" s="1031"/>
      <c r="K8" s="985" t="s">
        <v>482</v>
      </c>
      <c r="L8" s="985" t="s">
        <v>357</v>
      </c>
      <c r="M8" s="985"/>
      <c r="N8" s="985" t="s">
        <v>358</v>
      </c>
      <c r="O8" s="985"/>
      <c r="P8" s="985" t="s">
        <v>564</v>
      </c>
      <c r="Q8" s="985"/>
      <c r="R8" s="985" t="s">
        <v>565</v>
      </c>
      <c r="S8" s="985"/>
      <c r="T8" s="985"/>
      <c r="U8" s="1012"/>
      <c r="V8" s="1043"/>
      <c r="W8" s="1012"/>
      <c r="X8" s="1043"/>
      <c r="Y8" s="988"/>
      <c r="Z8" s="985"/>
      <c r="AA8" s="985"/>
      <c r="AB8" s="985"/>
      <c r="AC8" s="1016"/>
      <c r="AD8" s="1017"/>
      <c r="AE8" s="1017"/>
      <c r="AF8" s="1017"/>
      <c r="AG8" s="1017"/>
      <c r="AH8" s="1017"/>
      <c r="AI8" s="1017"/>
      <c r="AJ8" s="1044"/>
      <c r="AK8" s="1012"/>
      <c r="AL8" s="1013"/>
      <c r="AM8" s="1013"/>
      <c r="AN8" s="1014"/>
      <c r="AO8" s="1015"/>
      <c r="AP8" s="2"/>
    </row>
    <row r="9" spans="2:86" ht="12" customHeight="1" x14ac:dyDescent="0.15">
      <c r="B9" s="1027"/>
      <c r="C9" s="1032"/>
      <c r="D9" s="1030"/>
      <c r="E9" s="1030"/>
      <c r="F9" s="1030"/>
      <c r="G9" s="1030"/>
      <c r="H9" s="1030"/>
      <c r="I9" s="1030"/>
      <c r="J9" s="1031"/>
      <c r="K9" s="985"/>
      <c r="L9" s="985"/>
      <c r="M9" s="985"/>
      <c r="N9" s="985"/>
      <c r="O9" s="985"/>
      <c r="P9" s="985"/>
      <c r="Q9" s="985"/>
      <c r="R9" s="985"/>
      <c r="S9" s="985"/>
      <c r="T9" s="985"/>
      <c r="U9" s="1012"/>
      <c r="V9" s="1043"/>
      <c r="W9" s="1012"/>
      <c r="X9" s="1043"/>
      <c r="Y9" s="988" t="s">
        <v>566</v>
      </c>
      <c r="Z9" s="985"/>
      <c r="AA9" s="985"/>
      <c r="AB9" s="985"/>
      <c r="AC9" s="985" t="s">
        <v>567</v>
      </c>
      <c r="AD9" s="985"/>
      <c r="AE9" s="985"/>
      <c r="AF9" s="985"/>
      <c r="AG9" s="985" t="s">
        <v>568</v>
      </c>
      <c r="AH9" s="985"/>
      <c r="AI9" s="985"/>
      <c r="AJ9" s="985"/>
      <c r="AK9" s="1012"/>
      <c r="AL9" s="1013"/>
      <c r="AM9" s="1013"/>
      <c r="AN9" s="1014"/>
      <c r="AO9" s="1015"/>
      <c r="AP9" s="2"/>
    </row>
    <row r="10" spans="2:86" ht="12" customHeight="1" x14ac:dyDescent="0.15">
      <c r="B10" s="1027"/>
      <c r="C10" s="1032"/>
      <c r="D10" s="1030"/>
      <c r="E10" s="1030"/>
      <c r="F10" s="1030"/>
      <c r="G10" s="1030"/>
      <c r="H10" s="1030"/>
      <c r="I10" s="1030"/>
      <c r="J10" s="1031"/>
      <c r="K10" s="985"/>
      <c r="L10" s="985"/>
      <c r="M10" s="985"/>
      <c r="N10" s="985"/>
      <c r="O10" s="985"/>
      <c r="P10" s="985"/>
      <c r="Q10" s="985"/>
      <c r="R10" s="985"/>
      <c r="S10" s="985"/>
      <c r="T10" s="985"/>
      <c r="U10" s="1016"/>
      <c r="V10" s="1044"/>
      <c r="W10" s="1016"/>
      <c r="X10" s="1044"/>
      <c r="Y10" s="56" t="s">
        <v>329</v>
      </c>
      <c r="Z10" s="52" t="s">
        <v>327</v>
      </c>
      <c r="AA10" s="52" t="s">
        <v>569</v>
      </c>
      <c r="AB10" s="52" t="s">
        <v>570</v>
      </c>
      <c r="AC10" s="52" t="s">
        <v>329</v>
      </c>
      <c r="AD10" s="52" t="s">
        <v>327</v>
      </c>
      <c r="AE10" s="52" t="s">
        <v>569</v>
      </c>
      <c r="AF10" s="52" t="s">
        <v>570</v>
      </c>
      <c r="AG10" s="52" t="s">
        <v>329</v>
      </c>
      <c r="AH10" s="52" t="s">
        <v>327</v>
      </c>
      <c r="AI10" s="52" t="s">
        <v>569</v>
      </c>
      <c r="AJ10" s="52" t="s">
        <v>570</v>
      </c>
      <c r="AK10" s="1016"/>
      <c r="AL10" s="1017"/>
      <c r="AM10" s="1017"/>
      <c r="AN10" s="1018"/>
      <c r="AO10" s="1019"/>
      <c r="AP10" s="2"/>
    </row>
    <row r="11" spans="2:86" ht="12" customHeight="1" x14ac:dyDescent="0.15">
      <c r="B11" s="1027"/>
      <c r="C11" s="1032"/>
      <c r="D11" s="1030"/>
      <c r="E11" s="1030"/>
      <c r="F11" s="1030"/>
      <c r="G11" s="1030"/>
      <c r="H11" s="1030"/>
      <c r="I11" s="1030"/>
      <c r="J11" s="1031"/>
      <c r="K11" s="103">
        <v>1</v>
      </c>
      <c r="L11" s="992" t="s">
        <v>116</v>
      </c>
      <c r="M11" s="993"/>
      <c r="N11" s="992" t="s">
        <v>571</v>
      </c>
      <c r="O11" s="993"/>
      <c r="P11" s="992" t="s">
        <v>396</v>
      </c>
      <c r="Q11" s="993"/>
      <c r="R11" s="907" t="s">
        <v>397</v>
      </c>
      <c r="S11" s="907"/>
      <c r="T11" s="907"/>
      <c r="U11" s="992" t="s">
        <v>400</v>
      </c>
      <c r="V11" s="993"/>
      <c r="W11" s="992" t="s">
        <v>400</v>
      </c>
      <c r="X11" s="993"/>
      <c r="Y11" s="57"/>
      <c r="Z11" s="57"/>
      <c r="AA11" s="57"/>
      <c r="AB11" s="57"/>
      <c r="AC11" s="63"/>
      <c r="AD11" s="63"/>
      <c r="AE11" s="63"/>
      <c r="AF11" s="63"/>
      <c r="AG11" s="63"/>
      <c r="AH11" s="63"/>
      <c r="AI11" s="63"/>
      <c r="AJ11" s="63">
        <v>1.3</v>
      </c>
      <c r="AK11" s="989"/>
      <c r="AL11" s="990"/>
      <c r="AM11" s="990"/>
      <c r="AN11" s="990"/>
      <c r="AO11" s="991"/>
      <c r="AP11" s="2"/>
      <c r="AQ11" s="62">
        <f>IF(P11="材質劣化",2,IF(P11="漏水",3,1))</f>
        <v>3</v>
      </c>
      <c r="AS11" s="43" t="str">
        <f>IF(Y11&lt;&gt;"",1,"")</f>
        <v/>
      </c>
    </row>
    <row r="12" spans="2:86" ht="12" customHeight="1" x14ac:dyDescent="0.15">
      <c r="B12" s="1027"/>
      <c r="C12" s="1032"/>
      <c r="D12" s="1030"/>
      <c r="E12" s="1030"/>
      <c r="F12" s="1030"/>
      <c r="G12" s="1030"/>
      <c r="H12" s="1030"/>
      <c r="I12" s="1030"/>
      <c r="J12" s="1031"/>
      <c r="K12" s="103">
        <v>2</v>
      </c>
      <c r="L12" s="992" t="s">
        <v>116</v>
      </c>
      <c r="M12" s="993"/>
      <c r="N12" s="992" t="s">
        <v>372</v>
      </c>
      <c r="O12" s="993"/>
      <c r="P12" s="992" t="s">
        <v>385</v>
      </c>
      <c r="Q12" s="993"/>
      <c r="R12" s="907" t="s">
        <v>404</v>
      </c>
      <c r="S12" s="907"/>
      <c r="T12" s="907"/>
      <c r="U12" s="992" t="s">
        <v>407</v>
      </c>
      <c r="V12" s="993"/>
      <c r="W12" s="992" t="s">
        <v>400</v>
      </c>
      <c r="X12" s="993"/>
      <c r="Y12" s="57"/>
      <c r="Z12" s="57"/>
      <c r="AA12" s="57"/>
      <c r="AB12" s="57"/>
      <c r="AC12" s="63"/>
      <c r="AD12" s="63"/>
      <c r="AE12" s="63"/>
      <c r="AF12" s="63">
        <v>0.9</v>
      </c>
      <c r="AG12" s="63"/>
      <c r="AH12" s="63"/>
      <c r="AI12" s="63"/>
      <c r="AJ12" s="63"/>
      <c r="AK12" s="989"/>
      <c r="AL12" s="990"/>
      <c r="AM12" s="990"/>
      <c r="AN12" s="990"/>
      <c r="AO12" s="991"/>
      <c r="AP12" s="2"/>
      <c r="AQ12" s="62">
        <f>IF(P12="材質劣化",2,IF(P12="漏水",3,1))</f>
        <v>2</v>
      </c>
    </row>
    <row r="13" spans="2:86" ht="12" customHeight="1" x14ac:dyDescent="0.15">
      <c r="B13" s="1027"/>
      <c r="C13" s="1032"/>
      <c r="D13" s="1030"/>
      <c r="E13" s="1030"/>
      <c r="F13" s="1030"/>
      <c r="G13" s="1030"/>
      <c r="H13" s="1030"/>
      <c r="I13" s="1030"/>
      <c r="J13" s="1031"/>
      <c r="K13" s="103">
        <v>3</v>
      </c>
      <c r="L13" s="992" t="s">
        <v>116</v>
      </c>
      <c r="M13" s="993"/>
      <c r="N13" s="992" t="s">
        <v>571</v>
      </c>
      <c r="O13" s="993"/>
      <c r="P13" s="992" t="s">
        <v>373</v>
      </c>
      <c r="Q13" s="993"/>
      <c r="R13" s="749" t="s">
        <v>374</v>
      </c>
      <c r="S13" s="750"/>
      <c r="T13" s="751"/>
      <c r="U13" s="992" t="s">
        <v>400</v>
      </c>
      <c r="V13" s="993"/>
      <c r="W13" s="992" t="s">
        <v>400</v>
      </c>
      <c r="X13" s="993"/>
      <c r="Y13" s="57"/>
      <c r="Z13" s="57"/>
      <c r="AA13" s="57"/>
      <c r="AB13" s="57" t="s">
        <v>572</v>
      </c>
      <c r="AC13" s="63"/>
      <c r="AD13" s="63"/>
      <c r="AE13" s="63"/>
      <c r="AF13" s="63"/>
      <c r="AG13" s="63"/>
      <c r="AH13" s="63"/>
      <c r="AI13" s="63"/>
      <c r="AJ13" s="63"/>
      <c r="AK13" s="989"/>
      <c r="AL13" s="990"/>
      <c r="AM13" s="990"/>
      <c r="AN13" s="990"/>
      <c r="AO13" s="991"/>
      <c r="AP13" s="2"/>
      <c r="AQ13" s="62">
        <f t="shared" ref="AQ13:AQ27" si="2">IF(P13="材質劣化",2,IF(P13="漏水",3,1))</f>
        <v>1</v>
      </c>
    </row>
    <row r="14" spans="2:86" ht="12" customHeight="1" x14ac:dyDescent="0.15">
      <c r="B14" s="1027"/>
      <c r="C14" s="1032"/>
      <c r="D14" s="1030"/>
      <c r="E14" s="1030"/>
      <c r="F14" s="1030"/>
      <c r="G14" s="1030"/>
      <c r="H14" s="1030"/>
      <c r="I14" s="1030"/>
      <c r="J14" s="1031"/>
      <c r="K14" s="103">
        <v>4</v>
      </c>
      <c r="L14" s="992" t="s">
        <v>116</v>
      </c>
      <c r="M14" s="993"/>
      <c r="N14" s="992" t="s">
        <v>573</v>
      </c>
      <c r="O14" s="993"/>
      <c r="P14" s="992" t="s">
        <v>385</v>
      </c>
      <c r="Q14" s="993"/>
      <c r="R14" s="749" t="s">
        <v>386</v>
      </c>
      <c r="S14" s="750"/>
      <c r="T14" s="751"/>
      <c r="U14" s="992" t="s">
        <v>321</v>
      </c>
      <c r="V14" s="993"/>
      <c r="W14" s="992" t="s">
        <v>389</v>
      </c>
      <c r="X14" s="993"/>
      <c r="Y14" s="57"/>
      <c r="Z14" s="57"/>
      <c r="AA14" s="57"/>
      <c r="AB14" s="57"/>
      <c r="AC14" s="63"/>
      <c r="AD14" s="63"/>
      <c r="AE14" s="63"/>
      <c r="AF14" s="63"/>
      <c r="AG14" s="63"/>
      <c r="AH14" s="63"/>
      <c r="AI14" s="63"/>
      <c r="AJ14" s="63"/>
      <c r="AK14" s="989" t="s">
        <v>574</v>
      </c>
      <c r="AL14" s="990"/>
      <c r="AM14" s="990"/>
      <c r="AN14" s="990"/>
      <c r="AO14" s="991"/>
      <c r="AP14" s="2"/>
      <c r="AQ14" s="62">
        <f t="shared" si="2"/>
        <v>2</v>
      </c>
    </row>
    <row r="15" spans="2:86" ht="12" customHeight="1" x14ac:dyDescent="0.15">
      <c r="B15" s="1027"/>
      <c r="C15" s="1032"/>
      <c r="D15" s="1030"/>
      <c r="E15" s="1030"/>
      <c r="F15" s="1030"/>
      <c r="G15" s="1030"/>
      <c r="H15" s="1030"/>
      <c r="I15" s="1030"/>
      <c r="J15" s="1031"/>
      <c r="K15" s="103">
        <v>5</v>
      </c>
      <c r="L15" s="992"/>
      <c r="M15" s="993"/>
      <c r="N15" s="992"/>
      <c r="O15" s="993"/>
      <c r="P15" s="992"/>
      <c r="Q15" s="993"/>
      <c r="R15" s="749"/>
      <c r="S15" s="750"/>
      <c r="T15" s="751"/>
      <c r="U15" s="992"/>
      <c r="V15" s="993"/>
      <c r="W15" s="992"/>
      <c r="X15" s="993"/>
      <c r="Y15" s="57"/>
      <c r="Z15" s="57"/>
      <c r="AA15" s="57"/>
      <c r="AB15" s="57"/>
      <c r="AC15" s="63"/>
      <c r="AD15" s="63"/>
      <c r="AE15" s="63"/>
      <c r="AF15" s="63"/>
      <c r="AG15" s="63"/>
      <c r="AH15" s="63"/>
      <c r="AI15" s="63"/>
      <c r="AJ15" s="63"/>
      <c r="AK15" s="989"/>
      <c r="AL15" s="990"/>
      <c r="AM15" s="990"/>
      <c r="AN15" s="990"/>
      <c r="AO15" s="991"/>
      <c r="AP15" s="2"/>
      <c r="AQ15" s="62">
        <f t="shared" si="2"/>
        <v>1</v>
      </c>
    </row>
    <row r="16" spans="2:86" ht="12" customHeight="1" x14ac:dyDescent="0.15">
      <c r="B16" s="1027"/>
      <c r="C16" s="1032"/>
      <c r="D16" s="1030"/>
      <c r="E16" s="1030"/>
      <c r="F16" s="1030"/>
      <c r="G16" s="1030"/>
      <c r="H16" s="1030"/>
      <c r="I16" s="1030"/>
      <c r="J16" s="1031"/>
      <c r="K16" s="103">
        <v>6</v>
      </c>
      <c r="L16" s="992"/>
      <c r="M16" s="993"/>
      <c r="N16" s="992"/>
      <c r="O16" s="993"/>
      <c r="P16" s="992"/>
      <c r="Q16" s="993"/>
      <c r="R16" s="749"/>
      <c r="S16" s="750"/>
      <c r="T16" s="751"/>
      <c r="U16" s="992"/>
      <c r="V16" s="993"/>
      <c r="W16" s="992"/>
      <c r="X16" s="993"/>
      <c r="Y16" s="57"/>
      <c r="Z16" s="57"/>
      <c r="AA16" s="57"/>
      <c r="AB16" s="57"/>
      <c r="AC16" s="63"/>
      <c r="AD16" s="63"/>
      <c r="AE16" s="63"/>
      <c r="AF16" s="63"/>
      <c r="AG16" s="63"/>
      <c r="AH16" s="63"/>
      <c r="AI16" s="63"/>
      <c r="AJ16" s="63"/>
      <c r="AK16" s="989"/>
      <c r="AL16" s="990"/>
      <c r="AM16" s="990"/>
      <c r="AN16" s="990"/>
      <c r="AO16" s="991"/>
      <c r="AP16" s="2"/>
      <c r="AQ16" s="62">
        <f t="shared" si="2"/>
        <v>1</v>
      </c>
    </row>
    <row r="17" spans="2:46" ht="12" customHeight="1" x14ac:dyDescent="0.15">
      <c r="B17" s="1027"/>
      <c r="C17" s="1032"/>
      <c r="D17" s="1030"/>
      <c r="E17" s="1030"/>
      <c r="F17" s="1030"/>
      <c r="G17" s="1030"/>
      <c r="H17" s="1030"/>
      <c r="I17" s="1030"/>
      <c r="J17" s="1031"/>
      <c r="K17" s="103">
        <v>7</v>
      </c>
      <c r="L17" s="992"/>
      <c r="M17" s="993"/>
      <c r="N17" s="992"/>
      <c r="O17" s="993"/>
      <c r="P17" s="992"/>
      <c r="Q17" s="993"/>
      <c r="R17" s="749"/>
      <c r="S17" s="750"/>
      <c r="T17" s="751"/>
      <c r="U17" s="992"/>
      <c r="V17" s="993"/>
      <c r="W17" s="992"/>
      <c r="X17" s="993"/>
      <c r="Y17" s="57"/>
      <c r="Z17" s="57"/>
      <c r="AA17" s="57"/>
      <c r="AB17" s="57"/>
      <c r="AC17" s="63"/>
      <c r="AD17" s="63"/>
      <c r="AE17" s="63"/>
      <c r="AF17" s="63"/>
      <c r="AG17" s="63"/>
      <c r="AH17" s="63"/>
      <c r="AI17" s="63"/>
      <c r="AJ17" s="63"/>
      <c r="AK17" s="989"/>
      <c r="AL17" s="990"/>
      <c r="AM17" s="990"/>
      <c r="AN17" s="990"/>
      <c r="AO17" s="991"/>
      <c r="AP17" s="2"/>
      <c r="AQ17" s="62">
        <f t="shared" si="2"/>
        <v>1</v>
      </c>
    </row>
    <row r="18" spans="2:46" ht="12" customHeight="1" x14ac:dyDescent="0.15">
      <c r="B18" s="1027"/>
      <c r="C18" s="1032"/>
      <c r="D18" s="1030"/>
      <c r="E18" s="1030"/>
      <c r="F18" s="1030"/>
      <c r="G18" s="1030"/>
      <c r="H18" s="1030"/>
      <c r="I18" s="1030"/>
      <c r="J18" s="1031"/>
      <c r="K18" s="103">
        <v>8</v>
      </c>
      <c r="L18" s="992"/>
      <c r="M18" s="993"/>
      <c r="N18" s="992"/>
      <c r="O18" s="993"/>
      <c r="P18" s="992"/>
      <c r="Q18" s="993"/>
      <c r="R18" s="749"/>
      <c r="S18" s="750"/>
      <c r="T18" s="751"/>
      <c r="U18" s="992"/>
      <c r="V18" s="993"/>
      <c r="W18" s="992"/>
      <c r="X18" s="993"/>
      <c r="Y18" s="57"/>
      <c r="Z18" s="57"/>
      <c r="AA18" s="57"/>
      <c r="AB18" s="57"/>
      <c r="AC18" s="63"/>
      <c r="AD18" s="63"/>
      <c r="AE18" s="63"/>
      <c r="AF18" s="63"/>
      <c r="AG18" s="63"/>
      <c r="AH18" s="63"/>
      <c r="AI18" s="63"/>
      <c r="AJ18" s="63"/>
      <c r="AK18" s="989"/>
      <c r="AL18" s="990"/>
      <c r="AM18" s="990"/>
      <c r="AN18" s="990"/>
      <c r="AO18" s="991"/>
      <c r="AP18" s="2"/>
      <c r="AQ18" s="62">
        <f t="shared" si="2"/>
        <v>1</v>
      </c>
    </row>
    <row r="19" spans="2:46" ht="12" customHeight="1" x14ac:dyDescent="0.15">
      <c r="B19" s="1027"/>
      <c r="C19" s="1032"/>
      <c r="D19" s="1030"/>
      <c r="E19" s="1030"/>
      <c r="F19" s="1030"/>
      <c r="G19" s="1030"/>
      <c r="H19" s="1030"/>
      <c r="I19" s="1030"/>
      <c r="J19" s="1031"/>
      <c r="K19" s="103">
        <v>9</v>
      </c>
      <c r="L19" s="992"/>
      <c r="M19" s="993"/>
      <c r="N19" s="992"/>
      <c r="O19" s="993"/>
      <c r="P19" s="992"/>
      <c r="Q19" s="993"/>
      <c r="R19" s="749"/>
      <c r="S19" s="750"/>
      <c r="T19" s="751"/>
      <c r="U19" s="992"/>
      <c r="V19" s="993"/>
      <c r="W19" s="992"/>
      <c r="X19" s="993"/>
      <c r="Y19" s="57"/>
      <c r="Z19" s="57"/>
      <c r="AA19" s="57"/>
      <c r="AB19" s="57"/>
      <c r="AC19" s="63"/>
      <c r="AD19" s="63"/>
      <c r="AE19" s="63"/>
      <c r="AF19" s="63"/>
      <c r="AG19" s="63"/>
      <c r="AH19" s="63"/>
      <c r="AI19" s="63"/>
      <c r="AJ19" s="63"/>
      <c r="AK19" s="989"/>
      <c r="AL19" s="990"/>
      <c r="AM19" s="990"/>
      <c r="AN19" s="990"/>
      <c r="AO19" s="991"/>
      <c r="AP19" s="2"/>
      <c r="AQ19" s="62">
        <f t="shared" si="2"/>
        <v>1</v>
      </c>
    </row>
    <row r="20" spans="2:46" ht="12" customHeight="1" x14ac:dyDescent="0.15">
      <c r="B20" s="1027"/>
      <c r="C20" s="1032"/>
      <c r="D20" s="1030"/>
      <c r="E20" s="1030"/>
      <c r="F20" s="1030"/>
      <c r="G20" s="1030"/>
      <c r="H20" s="1030"/>
      <c r="I20" s="1030"/>
      <c r="J20" s="1031"/>
      <c r="K20" s="103">
        <v>10</v>
      </c>
      <c r="L20" s="992"/>
      <c r="M20" s="993"/>
      <c r="N20" s="992"/>
      <c r="O20" s="993"/>
      <c r="P20" s="992"/>
      <c r="Q20" s="993"/>
      <c r="R20" s="749"/>
      <c r="S20" s="750"/>
      <c r="T20" s="751"/>
      <c r="U20" s="992"/>
      <c r="V20" s="993"/>
      <c r="W20" s="992"/>
      <c r="X20" s="993"/>
      <c r="Y20" s="57"/>
      <c r="Z20" s="57"/>
      <c r="AA20" s="57"/>
      <c r="AB20" s="57"/>
      <c r="AC20" s="63"/>
      <c r="AD20" s="63"/>
      <c r="AE20" s="63"/>
      <c r="AF20" s="63"/>
      <c r="AG20" s="63"/>
      <c r="AH20" s="63"/>
      <c r="AI20" s="63"/>
      <c r="AJ20" s="63"/>
      <c r="AK20" s="989"/>
      <c r="AL20" s="990"/>
      <c r="AM20" s="990"/>
      <c r="AN20" s="990"/>
      <c r="AO20" s="991"/>
      <c r="AP20" s="2"/>
      <c r="AQ20" s="62">
        <f t="shared" si="2"/>
        <v>1</v>
      </c>
    </row>
    <row r="21" spans="2:46" ht="12" customHeight="1" x14ac:dyDescent="0.15">
      <c r="B21" s="1027"/>
      <c r="C21" s="1032"/>
      <c r="D21" s="1030"/>
      <c r="E21" s="1030"/>
      <c r="F21" s="1030"/>
      <c r="G21" s="1030"/>
      <c r="H21" s="1030"/>
      <c r="I21" s="1030"/>
      <c r="J21" s="1031"/>
      <c r="K21" s="103">
        <v>11</v>
      </c>
      <c r="L21" s="992"/>
      <c r="M21" s="993"/>
      <c r="N21" s="992"/>
      <c r="O21" s="993"/>
      <c r="P21" s="992"/>
      <c r="Q21" s="993"/>
      <c r="R21" s="749"/>
      <c r="S21" s="750"/>
      <c r="T21" s="751"/>
      <c r="U21" s="992"/>
      <c r="V21" s="993"/>
      <c r="W21" s="992"/>
      <c r="X21" s="993"/>
      <c r="Y21" s="57"/>
      <c r="Z21" s="57"/>
      <c r="AA21" s="57"/>
      <c r="AB21" s="57"/>
      <c r="AC21" s="63"/>
      <c r="AD21" s="63"/>
      <c r="AE21" s="63"/>
      <c r="AF21" s="63"/>
      <c r="AG21" s="63"/>
      <c r="AH21" s="63"/>
      <c r="AI21" s="63"/>
      <c r="AJ21" s="63"/>
      <c r="AK21" s="989"/>
      <c r="AL21" s="990"/>
      <c r="AM21" s="990"/>
      <c r="AN21" s="990"/>
      <c r="AO21" s="991"/>
      <c r="AP21" s="2"/>
      <c r="AQ21" s="62">
        <f>IF(P21="材質劣化",2,IF(P21="漏水",3,1))</f>
        <v>1</v>
      </c>
    </row>
    <row r="22" spans="2:46" ht="12" customHeight="1" x14ac:dyDescent="0.15">
      <c r="B22" s="1027"/>
      <c r="C22" s="1032"/>
      <c r="D22" s="1030"/>
      <c r="E22" s="1030"/>
      <c r="F22" s="1030"/>
      <c r="G22" s="1030"/>
      <c r="H22" s="1030"/>
      <c r="I22" s="1030"/>
      <c r="J22" s="1031"/>
      <c r="K22" s="103">
        <v>12</v>
      </c>
      <c r="L22" s="992"/>
      <c r="M22" s="993"/>
      <c r="N22" s="992"/>
      <c r="O22" s="993"/>
      <c r="P22" s="992"/>
      <c r="Q22" s="993"/>
      <c r="R22" s="749"/>
      <c r="S22" s="750"/>
      <c r="T22" s="751"/>
      <c r="U22" s="992"/>
      <c r="V22" s="993"/>
      <c r="W22" s="992"/>
      <c r="X22" s="993"/>
      <c r="Y22" s="57"/>
      <c r="Z22" s="57"/>
      <c r="AA22" s="57"/>
      <c r="AB22" s="57"/>
      <c r="AC22" s="63"/>
      <c r="AD22" s="63"/>
      <c r="AE22" s="63"/>
      <c r="AF22" s="63"/>
      <c r="AG22" s="63"/>
      <c r="AH22" s="63"/>
      <c r="AI22" s="63"/>
      <c r="AJ22" s="63"/>
      <c r="AK22" s="989"/>
      <c r="AL22" s="990"/>
      <c r="AM22" s="990"/>
      <c r="AN22" s="990"/>
      <c r="AO22" s="991"/>
      <c r="AP22" s="2"/>
      <c r="AQ22" s="62">
        <f t="shared" si="2"/>
        <v>1</v>
      </c>
    </row>
    <row r="23" spans="2:46" ht="12" customHeight="1" x14ac:dyDescent="0.15">
      <c r="B23" s="1027"/>
      <c r="C23" s="1032"/>
      <c r="D23" s="1030"/>
      <c r="E23" s="1030"/>
      <c r="F23" s="1030"/>
      <c r="G23" s="1030"/>
      <c r="H23" s="1030"/>
      <c r="I23" s="1030"/>
      <c r="J23" s="1031"/>
      <c r="K23" s="103">
        <v>13</v>
      </c>
      <c r="L23" s="992"/>
      <c r="M23" s="993"/>
      <c r="N23" s="992"/>
      <c r="O23" s="993"/>
      <c r="P23" s="992"/>
      <c r="Q23" s="993"/>
      <c r="R23" s="749"/>
      <c r="S23" s="750"/>
      <c r="T23" s="751"/>
      <c r="U23" s="992"/>
      <c r="V23" s="993"/>
      <c r="W23" s="992"/>
      <c r="X23" s="993"/>
      <c r="Y23" s="57"/>
      <c r="Z23" s="57"/>
      <c r="AA23" s="57"/>
      <c r="AB23" s="57"/>
      <c r="AC23" s="63"/>
      <c r="AD23" s="63"/>
      <c r="AE23" s="63"/>
      <c r="AF23" s="63"/>
      <c r="AG23" s="63"/>
      <c r="AH23" s="63"/>
      <c r="AI23" s="63"/>
      <c r="AJ23" s="63"/>
      <c r="AK23" s="989"/>
      <c r="AL23" s="990"/>
      <c r="AM23" s="990"/>
      <c r="AN23" s="990"/>
      <c r="AO23" s="991"/>
      <c r="AP23" s="2"/>
      <c r="AQ23" s="62">
        <f t="shared" si="2"/>
        <v>1</v>
      </c>
    </row>
    <row r="24" spans="2:46" ht="12" customHeight="1" x14ac:dyDescent="0.15">
      <c r="B24" s="1027"/>
      <c r="C24" s="1032"/>
      <c r="D24" s="1030"/>
      <c r="E24" s="1030"/>
      <c r="F24" s="1030"/>
      <c r="G24" s="1030"/>
      <c r="H24" s="1030"/>
      <c r="I24" s="1030"/>
      <c r="J24" s="1031"/>
      <c r="K24" s="103">
        <v>14</v>
      </c>
      <c r="L24" s="992"/>
      <c r="M24" s="993"/>
      <c r="N24" s="992"/>
      <c r="O24" s="993"/>
      <c r="P24" s="992"/>
      <c r="Q24" s="993"/>
      <c r="R24" s="749"/>
      <c r="S24" s="750"/>
      <c r="T24" s="751"/>
      <c r="U24" s="992"/>
      <c r="V24" s="993"/>
      <c r="W24" s="992"/>
      <c r="X24" s="993"/>
      <c r="Y24" s="57"/>
      <c r="Z24" s="57"/>
      <c r="AA24" s="57"/>
      <c r="AB24" s="57"/>
      <c r="AC24" s="63"/>
      <c r="AD24" s="63"/>
      <c r="AE24" s="63"/>
      <c r="AF24" s="63"/>
      <c r="AG24" s="63"/>
      <c r="AH24" s="63"/>
      <c r="AI24" s="63"/>
      <c r="AJ24" s="63"/>
      <c r="AK24" s="989"/>
      <c r="AL24" s="990"/>
      <c r="AM24" s="990"/>
      <c r="AN24" s="990"/>
      <c r="AO24" s="991"/>
      <c r="AP24" s="2"/>
      <c r="AQ24" s="62">
        <f t="shared" si="2"/>
        <v>1</v>
      </c>
    </row>
    <row r="25" spans="2:46" ht="12" customHeight="1" x14ac:dyDescent="0.15">
      <c r="B25" s="1027"/>
      <c r="C25" s="1032"/>
      <c r="D25" s="1030"/>
      <c r="E25" s="1030"/>
      <c r="F25" s="1030"/>
      <c r="G25" s="1030"/>
      <c r="H25" s="1030"/>
      <c r="I25" s="1030"/>
      <c r="J25" s="1031"/>
      <c r="K25" s="103">
        <v>15</v>
      </c>
      <c r="L25" s="992"/>
      <c r="M25" s="993"/>
      <c r="N25" s="992"/>
      <c r="O25" s="993"/>
      <c r="P25" s="992"/>
      <c r="Q25" s="993"/>
      <c r="R25" s="749"/>
      <c r="S25" s="750"/>
      <c r="T25" s="751"/>
      <c r="U25" s="992"/>
      <c r="V25" s="993"/>
      <c r="W25" s="992"/>
      <c r="X25" s="993"/>
      <c r="Y25" s="57"/>
      <c r="Z25" s="57"/>
      <c r="AA25" s="57"/>
      <c r="AB25" s="57"/>
      <c r="AC25" s="63"/>
      <c r="AD25" s="63"/>
      <c r="AE25" s="63"/>
      <c r="AF25" s="63"/>
      <c r="AG25" s="63"/>
      <c r="AH25" s="63"/>
      <c r="AI25" s="63"/>
      <c r="AJ25" s="63"/>
      <c r="AK25" s="989"/>
      <c r="AL25" s="990"/>
      <c r="AM25" s="990"/>
      <c r="AN25" s="990"/>
      <c r="AO25" s="991"/>
      <c r="AP25" s="2"/>
      <c r="AQ25" s="62">
        <f t="shared" si="2"/>
        <v>1</v>
      </c>
    </row>
    <row r="26" spans="2:46" ht="12" customHeight="1" x14ac:dyDescent="0.15">
      <c r="B26" s="1027"/>
      <c r="C26" s="1032"/>
      <c r="D26" s="1030"/>
      <c r="E26" s="1030"/>
      <c r="F26" s="1030"/>
      <c r="G26" s="1030"/>
      <c r="H26" s="1030"/>
      <c r="I26" s="1030"/>
      <c r="J26" s="1031"/>
      <c r="K26" s="103">
        <v>16</v>
      </c>
      <c r="L26" s="992"/>
      <c r="M26" s="993"/>
      <c r="N26" s="992"/>
      <c r="O26" s="993"/>
      <c r="P26" s="992"/>
      <c r="Q26" s="993"/>
      <c r="R26" s="749"/>
      <c r="S26" s="750"/>
      <c r="T26" s="751"/>
      <c r="U26" s="992"/>
      <c r="V26" s="993"/>
      <c r="W26" s="992"/>
      <c r="X26" s="993"/>
      <c r="Y26" s="57"/>
      <c r="Z26" s="57"/>
      <c r="AA26" s="57"/>
      <c r="AB26" s="57"/>
      <c r="AC26" s="63"/>
      <c r="AD26" s="63"/>
      <c r="AE26" s="63"/>
      <c r="AF26" s="63"/>
      <c r="AG26" s="63"/>
      <c r="AH26" s="63"/>
      <c r="AI26" s="63"/>
      <c r="AJ26" s="63"/>
      <c r="AK26" s="989"/>
      <c r="AL26" s="990"/>
      <c r="AM26" s="990"/>
      <c r="AN26" s="990"/>
      <c r="AO26" s="991"/>
      <c r="AP26" s="2"/>
      <c r="AQ26" s="62">
        <f>IF(P26="材質劣化",2,IF(P26="漏水",3,1))</f>
        <v>1</v>
      </c>
    </row>
    <row r="27" spans="2:46" ht="12" customHeight="1" x14ac:dyDescent="0.15">
      <c r="B27" s="1027"/>
      <c r="C27" s="1032"/>
      <c r="D27" s="1030"/>
      <c r="E27" s="1030"/>
      <c r="F27" s="1030"/>
      <c r="G27" s="1030"/>
      <c r="H27" s="1030"/>
      <c r="I27" s="1030"/>
      <c r="J27" s="1031"/>
      <c r="K27" s="103">
        <v>17</v>
      </c>
      <c r="L27" s="992"/>
      <c r="M27" s="993"/>
      <c r="N27" s="992"/>
      <c r="O27" s="993"/>
      <c r="P27" s="992"/>
      <c r="Q27" s="993"/>
      <c r="R27" s="749"/>
      <c r="S27" s="750"/>
      <c r="T27" s="751"/>
      <c r="U27" s="992"/>
      <c r="V27" s="993"/>
      <c r="W27" s="992"/>
      <c r="X27" s="993"/>
      <c r="Y27" s="57"/>
      <c r="Z27" s="57"/>
      <c r="AA27" s="57"/>
      <c r="AB27" s="57"/>
      <c r="AC27" s="63"/>
      <c r="AD27" s="63"/>
      <c r="AE27" s="63"/>
      <c r="AF27" s="63"/>
      <c r="AG27" s="63"/>
      <c r="AH27" s="63"/>
      <c r="AI27" s="63"/>
      <c r="AJ27" s="63"/>
      <c r="AK27" s="989"/>
      <c r="AL27" s="990"/>
      <c r="AM27" s="990"/>
      <c r="AN27" s="990"/>
      <c r="AO27" s="991"/>
      <c r="AP27" s="2"/>
      <c r="AQ27" s="62">
        <f t="shared" si="2"/>
        <v>1</v>
      </c>
    </row>
    <row r="28" spans="2:46" ht="12" customHeight="1" x14ac:dyDescent="0.15">
      <c r="B28" s="1027"/>
      <c r="C28" s="1032"/>
      <c r="D28" s="1030"/>
      <c r="E28" s="1030"/>
      <c r="F28" s="1030"/>
      <c r="G28" s="1030"/>
      <c r="H28" s="1030"/>
      <c r="I28" s="1030"/>
      <c r="J28" s="1031"/>
      <c r="K28" s="103">
        <v>18</v>
      </c>
      <c r="L28" s="992"/>
      <c r="M28" s="993"/>
      <c r="N28" s="992"/>
      <c r="O28" s="993"/>
      <c r="P28" s="992"/>
      <c r="Q28" s="993"/>
      <c r="R28" s="749"/>
      <c r="S28" s="750"/>
      <c r="T28" s="751"/>
      <c r="U28" s="992"/>
      <c r="V28" s="993"/>
      <c r="W28" s="992"/>
      <c r="X28" s="993"/>
      <c r="Y28" s="57"/>
      <c r="Z28" s="57"/>
      <c r="AA28" s="57"/>
      <c r="AB28" s="57"/>
      <c r="AC28" s="63"/>
      <c r="AD28" s="63"/>
      <c r="AE28" s="63"/>
      <c r="AF28" s="63"/>
      <c r="AG28" s="63"/>
      <c r="AH28" s="63"/>
      <c r="AI28" s="63"/>
      <c r="AJ28" s="63"/>
      <c r="AK28" s="989"/>
      <c r="AL28" s="990"/>
      <c r="AM28" s="990"/>
      <c r="AN28" s="990"/>
      <c r="AO28" s="991"/>
      <c r="AP28" s="2"/>
      <c r="AQ28" s="62">
        <f>IF(P30="材質劣化",2,IF(P30="漏水",3,1))</f>
        <v>1</v>
      </c>
    </row>
    <row r="29" spans="2:46" ht="12" customHeight="1" x14ac:dyDescent="0.15">
      <c r="B29" s="1027"/>
      <c r="C29" s="1032"/>
      <c r="D29" s="1030"/>
      <c r="E29" s="1030"/>
      <c r="F29" s="1030"/>
      <c r="G29" s="1030"/>
      <c r="H29" s="1030"/>
      <c r="I29" s="1030"/>
      <c r="J29" s="1031"/>
      <c r="K29" s="103">
        <v>19</v>
      </c>
      <c r="L29" s="992"/>
      <c r="M29" s="993"/>
      <c r="N29" s="992"/>
      <c r="O29" s="993"/>
      <c r="P29" s="992"/>
      <c r="Q29" s="993"/>
      <c r="R29" s="749"/>
      <c r="S29" s="750"/>
      <c r="T29" s="751"/>
      <c r="U29" s="992"/>
      <c r="V29" s="993"/>
      <c r="W29" s="992"/>
      <c r="X29" s="993"/>
      <c r="Y29" s="57"/>
      <c r="Z29" s="57"/>
      <c r="AA29" s="57"/>
      <c r="AB29" s="57"/>
      <c r="AC29" s="63"/>
      <c r="AD29" s="63"/>
      <c r="AE29" s="63"/>
      <c r="AF29" s="63"/>
      <c r="AG29" s="63"/>
      <c r="AH29" s="63"/>
      <c r="AI29" s="63"/>
      <c r="AJ29" s="63"/>
      <c r="AK29" s="989"/>
      <c r="AL29" s="990"/>
      <c r="AM29" s="990"/>
      <c r="AN29" s="990"/>
      <c r="AO29" s="991"/>
      <c r="AP29" s="2"/>
      <c r="AQ29" s="62">
        <f>IF(P34="材質劣化",2,IF(P34="漏水",3,1))</f>
        <v>1</v>
      </c>
    </row>
    <row r="30" spans="2:46" ht="12" customHeight="1" x14ac:dyDescent="0.15">
      <c r="B30" s="1027"/>
      <c r="C30" s="1032"/>
      <c r="D30" s="1030"/>
      <c r="E30" s="1030"/>
      <c r="F30" s="1030"/>
      <c r="G30" s="1030"/>
      <c r="H30" s="1030"/>
      <c r="I30" s="1030"/>
      <c r="J30" s="1031"/>
      <c r="K30" s="103">
        <v>20</v>
      </c>
      <c r="L30" s="992"/>
      <c r="M30" s="993"/>
      <c r="N30" s="992"/>
      <c r="O30" s="993"/>
      <c r="P30" s="992"/>
      <c r="Q30" s="993"/>
      <c r="R30" s="749"/>
      <c r="S30" s="750"/>
      <c r="T30" s="751"/>
      <c r="U30" s="992"/>
      <c r="V30" s="993"/>
      <c r="W30" s="992"/>
      <c r="X30" s="993"/>
      <c r="Y30" s="57"/>
      <c r="Z30" s="57"/>
      <c r="AA30" s="57"/>
      <c r="AB30" s="57"/>
      <c r="AC30" s="63"/>
      <c r="AD30" s="63"/>
      <c r="AE30" s="63"/>
      <c r="AF30" s="63"/>
      <c r="AG30" s="63"/>
      <c r="AH30" s="63"/>
      <c r="AI30" s="63"/>
      <c r="AJ30" s="63"/>
      <c r="AK30" s="989"/>
      <c r="AL30" s="990"/>
      <c r="AM30" s="990"/>
      <c r="AN30" s="990"/>
      <c r="AO30" s="991"/>
      <c r="AP30" s="2"/>
      <c r="AQ30" s="62">
        <f t="shared" ref="AQ30:AQ33" si="3">IF(P30="材質劣化",2,IF(P30="漏水",3,1))</f>
        <v>1</v>
      </c>
    </row>
    <row r="31" spans="2:46" ht="12" customHeight="1" x14ac:dyDescent="0.15">
      <c r="B31" s="1027"/>
      <c r="C31" s="1032"/>
      <c r="D31" s="1030"/>
      <c r="E31" s="1030"/>
      <c r="F31" s="1030"/>
      <c r="G31" s="1030"/>
      <c r="H31" s="1030"/>
      <c r="I31" s="1030"/>
      <c r="J31" s="1031"/>
      <c r="K31" s="103">
        <v>21</v>
      </c>
      <c r="L31" s="992"/>
      <c r="M31" s="993"/>
      <c r="N31" s="992"/>
      <c r="O31" s="993"/>
      <c r="P31" s="992"/>
      <c r="Q31" s="993"/>
      <c r="R31" s="749"/>
      <c r="S31" s="750"/>
      <c r="T31" s="751"/>
      <c r="U31" s="992"/>
      <c r="V31" s="993"/>
      <c r="W31" s="992"/>
      <c r="X31" s="993"/>
      <c r="Y31" s="57"/>
      <c r="Z31" s="57"/>
      <c r="AA31" s="57"/>
      <c r="AB31" s="57"/>
      <c r="AC31" s="63"/>
      <c r="AD31" s="63"/>
      <c r="AE31" s="63"/>
      <c r="AF31" s="63"/>
      <c r="AG31" s="63"/>
      <c r="AH31" s="63"/>
      <c r="AI31" s="63"/>
      <c r="AJ31" s="63"/>
      <c r="AK31" s="989"/>
      <c r="AL31" s="990"/>
      <c r="AM31" s="990"/>
      <c r="AN31" s="990"/>
      <c r="AO31" s="991"/>
      <c r="AP31" s="2"/>
      <c r="AQ31" s="62">
        <f t="shared" ref="AQ31" si="4">IF(P33="材質劣化",2,IF(P33="漏水",3,1))</f>
        <v>1</v>
      </c>
    </row>
    <row r="32" spans="2:46" ht="12" customHeight="1" x14ac:dyDescent="0.15">
      <c r="B32" s="1027"/>
      <c r="C32" s="1032"/>
      <c r="D32" s="1030"/>
      <c r="E32" s="1030"/>
      <c r="F32" s="1030"/>
      <c r="G32" s="1030"/>
      <c r="H32" s="1030"/>
      <c r="I32" s="1030"/>
      <c r="J32" s="1031"/>
      <c r="K32" s="103">
        <v>22</v>
      </c>
      <c r="L32" s="992"/>
      <c r="M32" s="993"/>
      <c r="N32" s="992"/>
      <c r="O32" s="993"/>
      <c r="P32" s="992"/>
      <c r="Q32" s="993"/>
      <c r="R32" s="749"/>
      <c r="S32" s="750"/>
      <c r="T32" s="751"/>
      <c r="U32" s="992"/>
      <c r="V32" s="993"/>
      <c r="W32" s="992"/>
      <c r="X32" s="993"/>
      <c r="Y32" s="57"/>
      <c r="Z32" s="57"/>
      <c r="AA32" s="57"/>
      <c r="AB32" s="57"/>
      <c r="AC32" s="63"/>
      <c r="AD32" s="63"/>
      <c r="AE32" s="63"/>
      <c r="AF32" s="63"/>
      <c r="AG32" s="63"/>
      <c r="AH32" s="63"/>
      <c r="AI32" s="63"/>
      <c r="AJ32" s="63"/>
      <c r="AK32" s="989"/>
      <c r="AL32" s="990"/>
      <c r="AM32" s="990"/>
      <c r="AN32" s="990"/>
      <c r="AO32" s="991"/>
      <c r="AP32" s="2"/>
      <c r="AQ32" s="62">
        <f t="shared" ref="AQ32" si="5">IF(P37="材質劣化",2,IF(P37="漏水",3,1))</f>
        <v>1</v>
      </c>
      <c r="AS32" s="3"/>
      <c r="AT32" s="3"/>
    </row>
    <row r="33" spans="2:86" ht="12" customHeight="1" x14ac:dyDescent="0.15">
      <c r="B33" s="1027"/>
      <c r="C33" s="1032"/>
      <c r="D33" s="1030"/>
      <c r="E33" s="1030"/>
      <c r="F33" s="1030"/>
      <c r="G33" s="1030"/>
      <c r="H33" s="1030"/>
      <c r="I33" s="1030"/>
      <c r="J33" s="1031"/>
      <c r="K33" s="103">
        <v>23</v>
      </c>
      <c r="L33" s="992"/>
      <c r="M33" s="993"/>
      <c r="N33" s="992"/>
      <c r="O33" s="993"/>
      <c r="P33" s="992"/>
      <c r="Q33" s="993"/>
      <c r="R33" s="749"/>
      <c r="S33" s="750"/>
      <c r="T33" s="751"/>
      <c r="U33" s="992"/>
      <c r="V33" s="993"/>
      <c r="W33" s="992"/>
      <c r="X33" s="993"/>
      <c r="Y33" s="57"/>
      <c r="Z33" s="57"/>
      <c r="AA33" s="57"/>
      <c r="AB33" s="57"/>
      <c r="AC33" s="63"/>
      <c r="AD33" s="63"/>
      <c r="AE33" s="63"/>
      <c r="AF33" s="63"/>
      <c r="AG33" s="63"/>
      <c r="AH33" s="63"/>
      <c r="AI33" s="63"/>
      <c r="AJ33" s="63"/>
      <c r="AK33" s="989"/>
      <c r="AL33" s="990"/>
      <c r="AM33" s="990"/>
      <c r="AN33" s="990"/>
      <c r="AO33" s="991"/>
      <c r="AP33" s="2"/>
      <c r="AQ33" s="62">
        <f t="shared" si="3"/>
        <v>1</v>
      </c>
      <c r="AS33" s="202"/>
      <c r="AT33" s="202"/>
    </row>
    <row r="34" spans="2:86" ht="12" customHeight="1" x14ac:dyDescent="0.15">
      <c r="B34" s="1027"/>
      <c r="C34" s="1032"/>
      <c r="D34" s="1030"/>
      <c r="E34" s="1030"/>
      <c r="F34" s="1030"/>
      <c r="G34" s="1030"/>
      <c r="H34" s="1030"/>
      <c r="I34" s="1030"/>
      <c r="J34" s="1031"/>
      <c r="K34" s="103">
        <v>24</v>
      </c>
      <c r="L34" s="992"/>
      <c r="M34" s="993"/>
      <c r="N34" s="992"/>
      <c r="O34" s="993"/>
      <c r="P34" s="992"/>
      <c r="Q34" s="993"/>
      <c r="R34" s="749"/>
      <c r="S34" s="750"/>
      <c r="T34" s="751"/>
      <c r="U34" s="992"/>
      <c r="V34" s="993"/>
      <c r="W34" s="992"/>
      <c r="X34" s="993"/>
      <c r="Y34" s="57"/>
      <c r="Z34" s="57"/>
      <c r="AA34" s="57"/>
      <c r="AB34" s="57"/>
      <c r="AC34" s="63"/>
      <c r="AD34" s="63"/>
      <c r="AE34" s="63"/>
      <c r="AF34" s="63"/>
      <c r="AG34" s="63"/>
      <c r="AH34" s="63"/>
      <c r="AI34" s="63"/>
      <c r="AJ34" s="63"/>
      <c r="AK34" s="989"/>
      <c r="AL34" s="990"/>
      <c r="AM34" s="990"/>
      <c r="AN34" s="990"/>
      <c r="AO34" s="991"/>
      <c r="AP34" s="2"/>
      <c r="AQ34" s="62">
        <f t="shared" ref="AQ34" si="6">IF(P36="材質劣化",2,IF(P36="漏水",3,1))</f>
        <v>1</v>
      </c>
      <c r="AS34" s="203"/>
      <c r="AT34" s="203"/>
    </row>
    <row r="35" spans="2:86" ht="12" customHeight="1" x14ac:dyDescent="0.15">
      <c r="B35" s="1027"/>
      <c r="C35" s="1032"/>
      <c r="D35" s="1030"/>
      <c r="E35" s="1030"/>
      <c r="F35" s="1030"/>
      <c r="G35" s="1030"/>
      <c r="H35" s="1030"/>
      <c r="I35" s="1030"/>
      <c r="J35" s="1031"/>
      <c r="K35" s="999" t="s">
        <v>575</v>
      </c>
      <c r="L35" s="985" t="s">
        <v>576</v>
      </c>
      <c r="M35" s="985"/>
      <c r="N35" s="985"/>
      <c r="O35" s="985"/>
      <c r="P35" s="985"/>
      <c r="Q35" s="985"/>
      <c r="R35" s="985"/>
      <c r="S35" s="985"/>
      <c r="T35" s="985"/>
      <c r="U35" s="985"/>
      <c r="V35" s="985"/>
      <c r="W35" s="985"/>
      <c r="X35" s="985"/>
      <c r="Y35" s="986" t="s">
        <v>577</v>
      </c>
      <c r="Z35" s="987"/>
      <c r="AA35" s="987"/>
      <c r="AB35" s="988"/>
      <c r="AC35" s="129">
        <f t="shared" ref="AC35:AJ35" si="7">SUM(AC11:AC34)</f>
        <v>0</v>
      </c>
      <c r="AD35" s="129">
        <f t="shared" si="7"/>
        <v>0</v>
      </c>
      <c r="AE35" s="129">
        <f>SUM(AE11:AE34)</f>
        <v>0</v>
      </c>
      <c r="AF35" s="129">
        <f t="shared" si="7"/>
        <v>0.9</v>
      </c>
      <c r="AG35" s="129">
        <f t="shared" si="7"/>
        <v>0</v>
      </c>
      <c r="AH35" s="129">
        <f t="shared" si="7"/>
        <v>0</v>
      </c>
      <c r="AI35" s="129">
        <f t="shared" si="7"/>
        <v>0</v>
      </c>
      <c r="AJ35" s="130">
        <f t="shared" si="7"/>
        <v>1.3</v>
      </c>
      <c r="AK35" s="985" t="s">
        <v>578</v>
      </c>
      <c r="AL35" s="985"/>
      <c r="AM35" s="1007" t="s">
        <v>579</v>
      </c>
      <c r="AN35" s="1007"/>
      <c r="AO35" s="1007"/>
      <c r="AP35" s="2"/>
    </row>
    <row r="36" spans="2:86" ht="12" customHeight="1" x14ac:dyDescent="0.15">
      <c r="B36" s="1027"/>
      <c r="C36" s="1032"/>
      <c r="D36" s="1030"/>
      <c r="E36" s="1030"/>
      <c r="F36" s="1030"/>
      <c r="G36" s="1030"/>
      <c r="H36" s="1030"/>
      <c r="I36" s="1030"/>
      <c r="J36" s="1031"/>
      <c r="K36" s="1000"/>
      <c r="L36" s="1008" t="s">
        <v>580</v>
      </c>
      <c r="M36" s="1009"/>
      <c r="N36" s="1042"/>
      <c r="O36" s="1008" t="s">
        <v>581</v>
      </c>
      <c r="P36" s="1009"/>
      <c r="Q36" s="1009"/>
      <c r="R36" s="1009"/>
      <c r="S36" s="1009"/>
      <c r="T36" s="1009"/>
      <c r="U36" s="1009"/>
      <c r="V36" s="1009"/>
      <c r="W36" s="1009"/>
      <c r="X36" s="1042"/>
      <c r="Y36" s="56" t="s">
        <v>329</v>
      </c>
      <c r="Z36" s="52" t="s">
        <v>327</v>
      </c>
      <c r="AA36" s="52" t="s">
        <v>569</v>
      </c>
      <c r="AB36" s="52" t="s">
        <v>570</v>
      </c>
      <c r="AC36" s="52" t="s">
        <v>329</v>
      </c>
      <c r="AD36" s="52" t="s">
        <v>327</v>
      </c>
      <c r="AE36" s="52" t="s">
        <v>569</v>
      </c>
      <c r="AF36" s="52" t="s">
        <v>570</v>
      </c>
      <c r="AG36" s="52" t="s">
        <v>329</v>
      </c>
      <c r="AH36" s="52" t="s">
        <v>327</v>
      </c>
      <c r="AI36" s="52" t="s">
        <v>569</v>
      </c>
      <c r="AJ36" s="85" t="s">
        <v>570</v>
      </c>
      <c r="AK36" s="985"/>
      <c r="AL36" s="985"/>
      <c r="AM36" s="1007"/>
      <c r="AN36" s="1007"/>
      <c r="AO36" s="1007"/>
      <c r="AP36" s="2"/>
    </row>
    <row r="37" spans="2:86" ht="14.25" customHeight="1" x14ac:dyDescent="0.15">
      <c r="B37" s="1027"/>
      <c r="C37" s="1032"/>
      <c r="D37" s="1030"/>
      <c r="E37" s="1030"/>
      <c r="F37" s="1030"/>
      <c r="G37" s="1030"/>
      <c r="H37" s="1030"/>
      <c r="I37" s="1030"/>
      <c r="J37" s="1031"/>
      <c r="K37" s="1000"/>
      <c r="L37" s="1012"/>
      <c r="M37" s="1013"/>
      <c r="N37" s="1043"/>
      <c r="O37" s="1012"/>
      <c r="P37" s="1013"/>
      <c r="Q37" s="1013"/>
      <c r="R37" s="1013"/>
      <c r="S37" s="1013"/>
      <c r="T37" s="1013"/>
      <c r="U37" s="1013"/>
      <c r="V37" s="1013"/>
      <c r="W37" s="1013"/>
      <c r="X37" s="1043"/>
      <c r="Y37" s="1006" t="str">
        <f>IF(COUNTIF(Y11:Y34,"〇")&gt;0,"1","  ")</f>
        <v xml:space="preserve">  </v>
      </c>
      <c r="Z37" s="1006" t="str">
        <f>IF(COUNTIF(Z11:Z34,"〇")&gt;0,"1","  ")</f>
        <v xml:space="preserve">  </v>
      </c>
      <c r="AA37" s="1006" t="str">
        <f>IF(COUNTIF(AA11:AA34,"〇")&gt;0,"1","  ")</f>
        <v xml:space="preserve">  </v>
      </c>
      <c r="AB37" s="1006" t="str">
        <f>IF(COUNTIF(AB11:AB34,"〇")&gt;0,"1","  ")</f>
        <v>1</v>
      </c>
      <c r="AC37" s="1006">
        <f>COUNTA(AC11:AC34)</f>
        <v>0</v>
      </c>
      <c r="AD37" s="1006">
        <f t="shared" ref="AD37:AI37" si="8">COUNTA(AD11:AD34)</f>
        <v>0</v>
      </c>
      <c r="AE37" s="1006">
        <f t="shared" si="8"/>
        <v>0</v>
      </c>
      <c r="AF37" s="1006">
        <f t="shared" si="8"/>
        <v>1</v>
      </c>
      <c r="AG37" s="1006">
        <f t="shared" si="8"/>
        <v>0</v>
      </c>
      <c r="AH37" s="1006">
        <f t="shared" si="8"/>
        <v>0</v>
      </c>
      <c r="AI37" s="1006">
        <f t="shared" si="8"/>
        <v>0</v>
      </c>
      <c r="AJ37" s="1006">
        <f>COUNTA(AJ11:AJ34)</f>
        <v>1</v>
      </c>
      <c r="AK37" s="985"/>
      <c r="AL37" s="985"/>
      <c r="AM37" s="1007"/>
      <c r="AN37" s="1007"/>
      <c r="AO37" s="1007"/>
      <c r="AP37" s="2"/>
    </row>
    <row r="38" spans="2:86" ht="14.25" customHeight="1" x14ac:dyDescent="0.15">
      <c r="B38" s="1027"/>
      <c r="C38" s="1032"/>
      <c r="D38" s="1030"/>
      <c r="E38" s="1030"/>
      <c r="F38" s="1030"/>
      <c r="G38" s="1030"/>
      <c r="H38" s="1030"/>
      <c r="I38" s="1030"/>
      <c r="J38" s="1031"/>
      <c r="K38" s="1000"/>
      <c r="L38" s="1016"/>
      <c r="M38" s="1017"/>
      <c r="N38" s="1044"/>
      <c r="O38" s="1016"/>
      <c r="P38" s="1017"/>
      <c r="Q38" s="1017"/>
      <c r="R38" s="1017"/>
      <c r="S38" s="1017"/>
      <c r="T38" s="1017"/>
      <c r="U38" s="1017"/>
      <c r="V38" s="1017"/>
      <c r="W38" s="1017"/>
      <c r="X38" s="1044"/>
      <c r="Y38" s="1006"/>
      <c r="Z38" s="1006"/>
      <c r="AA38" s="1006"/>
      <c r="AB38" s="1006"/>
      <c r="AC38" s="1006"/>
      <c r="AD38" s="1006"/>
      <c r="AE38" s="1006"/>
      <c r="AF38" s="1006"/>
      <c r="AG38" s="1006"/>
      <c r="AH38" s="1006"/>
      <c r="AI38" s="1006"/>
      <c r="AJ38" s="1006"/>
      <c r="AK38" s="985"/>
      <c r="AL38" s="985"/>
      <c r="AM38" s="1007"/>
      <c r="AN38" s="1007"/>
      <c r="AO38" s="1007"/>
      <c r="AP38" s="2"/>
    </row>
    <row r="39" spans="2:86" ht="12" customHeight="1" x14ac:dyDescent="0.15">
      <c r="B39" s="1027"/>
      <c r="C39" s="1032"/>
      <c r="D39" s="1030"/>
      <c r="E39" s="1030"/>
      <c r="F39" s="1030"/>
      <c r="G39" s="1030"/>
      <c r="H39" s="1030"/>
      <c r="I39" s="1030"/>
      <c r="J39" s="1030"/>
      <c r="K39" s="994" t="s">
        <v>582</v>
      </c>
      <c r="L39" s="1001"/>
      <c r="M39" s="1001"/>
      <c r="N39" s="1001"/>
      <c r="O39" s="1001"/>
      <c r="P39" s="1001"/>
      <c r="Q39" s="1001"/>
      <c r="R39" s="1001"/>
      <c r="S39" s="1001"/>
      <c r="T39" s="1001"/>
      <c r="U39" s="1001"/>
      <c r="V39" s="1001"/>
      <c r="W39" s="1001"/>
      <c r="X39" s="1001"/>
      <c r="Y39" s="1001"/>
      <c r="Z39" s="1001"/>
      <c r="AA39" s="1001"/>
      <c r="AB39" s="1001"/>
      <c r="AC39" s="1001"/>
      <c r="AD39" s="1001"/>
      <c r="AE39" s="1001"/>
      <c r="AF39" s="1001"/>
      <c r="AG39" s="1001"/>
      <c r="AH39" s="1001"/>
      <c r="AI39" s="1001"/>
      <c r="AJ39" s="1001"/>
      <c r="AK39" s="1002"/>
      <c r="AL39" s="1002"/>
      <c r="AM39" s="1002"/>
      <c r="AN39" s="1002"/>
      <c r="AO39" s="1003"/>
      <c r="AP39" s="2"/>
    </row>
    <row r="40" spans="2:86" ht="12" customHeight="1" x14ac:dyDescent="0.15">
      <c r="B40" s="1027"/>
      <c r="C40" s="1032"/>
      <c r="D40" s="1030"/>
      <c r="E40" s="1030"/>
      <c r="F40" s="1030"/>
      <c r="G40" s="1030"/>
      <c r="H40" s="1030"/>
      <c r="I40" s="1030"/>
      <c r="J40" s="1030"/>
      <c r="K40" s="995"/>
      <c r="L40" s="1002"/>
      <c r="M40" s="1002"/>
      <c r="N40" s="1002"/>
      <c r="O40" s="1002"/>
      <c r="P40" s="1002"/>
      <c r="Q40" s="1002"/>
      <c r="R40" s="1002"/>
      <c r="S40" s="1002"/>
      <c r="T40" s="1002"/>
      <c r="U40" s="1002"/>
      <c r="V40" s="1002"/>
      <c r="W40" s="1002"/>
      <c r="X40" s="1002"/>
      <c r="Y40" s="1002"/>
      <c r="Z40" s="1002"/>
      <c r="AA40" s="1002"/>
      <c r="AB40" s="1002"/>
      <c r="AC40" s="1002"/>
      <c r="AD40" s="1002"/>
      <c r="AE40" s="1002"/>
      <c r="AF40" s="1002"/>
      <c r="AG40" s="1002"/>
      <c r="AH40" s="1002"/>
      <c r="AI40" s="1002"/>
      <c r="AJ40" s="1002"/>
      <c r="AK40" s="1002"/>
      <c r="AL40" s="1002"/>
      <c r="AM40" s="1002"/>
      <c r="AN40" s="1002"/>
      <c r="AO40" s="1003"/>
      <c r="AP40" s="2"/>
    </row>
    <row r="41" spans="2:86" ht="12" customHeight="1" x14ac:dyDescent="0.15">
      <c r="B41" s="1027"/>
      <c r="C41" s="1032"/>
      <c r="D41" s="1030"/>
      <c r="E41" s="1030"/>
      <c r="F41" s="1030"/>
      <c r="G41" s="1030"/>
      <c r="H41" s="1030"/>
      <c r="I41" s="1030"/>
      <c r="J41" s="1030"/>
      <c r="K41" s="995"/>
      <c r="L41" s="1002"/>
      <c r="M41" s="1002"/>
      <c r="N41" s="1002"/>
      <c r="O41" s="1002"/>
      <c r="P41" s="1002"/>
      <c r="Q41" s="1002"/>
      <c r="R41" s="1002"/>
      <c r="S41" s="1002"/>
      <c r="T41" s="1002"/>
      <c r="U41" s="1002"/>
      <c r="V41" s="1002"/>
      <c r="W41" s="1002"/>
      <c r="X41" s="1002"/>
      <c r="Y41" s="1002"/>
      <c r="Z41" s="1002"/>
      <c r="AA41" s="1002"/>
      <c r="AB41" s="1002"/>
      <c r="AC41" s="1002"/>
      <c r="AD41" s="1002"/>
      <c r="AE41" s="1002"/>
      <c r="AF41" s="1002"/>
      <c r="AG41" s="1002"/>
      <c r="AH41" s="1002"/>
      <c r="AI41" s="1002"/>
      <c r="AJ41" s="1002"/>
      <c r="AK41" s="1002"/>
      <c r="AL41" s="1002"/>
      <c r="AM41" s="1002"/>
      <c r="AN41" s="1002"/>
      <c r="AO41" s="1003"/>
      <c r="AP41" s="2"/>
    </row>
    <row r="42" spans="2:86" ht="12" customHeight="1" x14ac:dyDescent="0.15">
      <c r="B42" s="1027"/>
      <c r="C42" s="1032"/>
      <c r="D42" s="1030"/>
      <c r="E42" s="1030"/>
      <c r="F42" s="1030"/>
      <c r="G42" s="1030"/>
      <c r="H42" s="1030"/>
      <c r="I42" s="1030"/>
      <c r="J42" s="1030"/>
      <c r="K42" s="995"/>
      <c r="L42" s="1004"/>
      <c r="M42" s="1004"/>
      <c r="N42" s="1004"/>
      <c r="O42" s="1004"/>
      <c r="P42" s="1004"/>
      <c r="Q42" s="1004"/>
      <c r="R42" s="1004"/>
      <c r="S42" s="1004"/>
      <c r="T42" s="1004"/>
      <c r="U42" s="1004"/>
      <c r="V42" s="1004"/>
      <c r="W42" s="1004"/>
      <c r="X42" s="1004"/>
      <c r="Y42" s="1004"/>
      <c r="Z42" s="1004"/>
      <c r="AA42" s="1004"/>
      <c r="AB42" s="1004"/>
      <c r="AC42" s="1004"/>
      <c r="AD42" s="1004"/>
      <c r="AE42" s="1004"/>
      <c r="AF42" s="1004"/>
      <c r="AG42" s="1004"/>
      <c r="AH42" s="1004"/>
      <c r="AI42" s="1004"/>
      <c r="AJ42" s="1004"/>
      <c r="AK42" s="1004"/>
      <c r="AL42" s="1004"/>
      <c r="AM42" s="1004"/>
      <c r="AN42" s="1004"/>
      <c r="AO42" s="1005"/>
      <c r="AP42" s="43"/>
      <c r="CD42" s="2"/>
      <c r="CE42" s="2"/>
      <c r="CF42" s="2"/>
      <c r="CG42" s="2"/>
      <c r="CH42" s="2"/>
    </row>
    <row r="43" spans="2:86" ht="12" customHeight="1" x14ac:dyDescent="0.15">
      <c r="B43" s="1027"/>
      <c r="C43" s="1032"/>
      <c r="D43" s="1030"/>
      <c r="E43" s="1030"/>
      <c r="F43" s="1030"/>
      <c r="G43" s="1030"/>
      <c r="H43" s="1030"/>
      <c r="I43" s="1030"/>
      <c r="J43" s="1031"/>
      <c r="K43" s="981" t="s">
        <v>583</v>
      </c>
      <c r="L43" s="981"/>
      <c r="M43" s="981"/>
      <c r="N43" s="981"/>
      <c r="O43" s="981"/>
      <c r="P43" s="981"/>
      <c r="Q43" s="981"/>
      <c r="R43" s="981"/>
      <c r="S43" s="981"/>
      <c r="T43" s="981"/>
      <c r="U43" s="981"/>
      <c r="V43" s="981"/>
      <c r="W43" s="981"/>
      <c r="X43" s="981"/>
      <c r="Y43" s="981"/>
      <c r="Z43" s="981"/>
      <c r="AA43" s="981"/>
      <c r="AB43" s="981"/>
      <c r="AC43" s="981"/>
      <c r="AD43" s="981"/>
      <c r="AE43" s="981"/>
      <c r="AF43" s="981"/>
      <c r="AG43" s="981"/>
      <c r="AH43" s="981"/>
      <c r="AI43" s="981"/>
      <c r="AJ43" s="981"/>
      <c r="AK43" s="981"/>
      <c r="AL43" s="981"/>
      <c r="AM43" s="981"/>
      <c r="AN43" s="981"/>
      <c r="AO43" s="981"/>
      <c r="AP43" s="43"/>
      <c r="CD43" s="2"/>
      <c r="CE43" s="2"/>
      <c r="CF43" s="2"/>
      <c r="CG43" s="2"/>
      <c r="CH43" s="2"/>
    </row>
    <row r="44" spans="2:86" ht="12" customHeight="1" x14ac:dyDescent="0.15">
      <c r="B44" s="1027"/>
      <c r="C44" s="1032"/>
      <c r="D44" s="1030"/>
      <c r="E44" s="1030"/>
      <c r="F44" s="1030"/>
      <c r="G44" s="1030"/>
      <c r="H44" s="1030"/>
      <c r="I44" s="1030"/>
      <c r="J44" s="1031"/>
      <c r="K44" s="996" t="s">
        <v>584</v>
      </c>
      <c r="L44" s="997"/>
      <c r="M44" s="997"/>
      <c r="N44" s="997"/>
      <c r="O44" s="997"/>
      <c r="P44" s="997"/>
      <c r="Q44" s="997"/>
      <c r="R44" s="997"/>
      <c r="S44" s="997"/>
      <c r="T44" s="997"/>
      <c r="U44" s="997"/>
      <c r="V44" s="997"/>
      <c r="W44" s="997"/>
      <c r="X44" s="997"/>
      <c r="Y44" s="997"/>
      <c r="Z44" s="997"/>
      <c r="AA44" s="997"/>
      <c r="AB44" s="997"/>
      <c r="AC44" s="997"/>
      <c r="AD44" s="997"/>
      <c r="AE44" s="997"/>
      <c r="AF44" s="997"/>
      <c r="AG44" s="997"/>
      <c r="AH44" s="997"/>
      <c r="AI44" s="997"/>
      <c r="AJ44" s="997"/>
      <c r="AK44" s="997"/>
      <c r="AL44" s="997"/>
      <c r="AM44" s="997"/>
      <c r="AN44" s="997"/>
      <c r="AO44" s="998"/>
      <c r="AP44" s="43"/>
      <c r="CD44" s="2"/>
      <c r="CE44" s="2"/>
      <c r="CF44" s="2"/>
      <c r="CG44" s="2"/>
      <c r="CH44" s="2"/>
    </row>
    <row r="45" spans="2:86" ht="12" customHeight="1" x14ac:dyDescent="0.15">
      <c r="B45" s="590"/>
      <c r="C45" s="1033"/>
      <c r="D45" s="1034"/>
      <c r="E45" s="1034"/>
      <c r="F45" s="1034"/>
      <c r="G45" s="1034"/>
      <c r="H45" s="1034"/>
      <c r="I45" s="1034"/>
      <c r="J45" s="1035"/>
      <c r="K45" s="982" t="s">
        <v>585</v>
      </c>
      <c r="L45" s="983"/>
      <c r="M45" s="983"/>
      <c r="N45" s="983"/>
      <c r="O45" s="983"/>
      <c r="P45" s="983"/>
      <c r="Q45" s="983"/>
      <c r="R45" s="983"/>
      <c r="S45" s="983"/>
      <c r="T45" s="983"/>
      <c r="U45" s="983"/>
      <c r="V45" s="983"/>
      <c r="W45" s="983"/>
      <c r="X45" s="983"/>
      <c r="Y45" s="983"/>
      <c r="Z45" s="983"/>
      <c r="AA45" s="983"/>
      <c r="AB45" s="983"/>
      <c r="AC45" s="983"/>
      <c r="AD45" s="983"/>
      <c r="AE45" s="983"/>
      <c r="AF45" s="983"/>
      <c r="AG45" s="983"/>
      <c r="AH45" s="983"/>
      <c r="AI45" s="983"/>
      <c r="AJ45" s="983"/>
      <c r="AK45" s="983"/>
      <c r="AL45" s="983"/>
      <c r="AM45" s="983"/>
      <c r="AN45" s="983"/>
      <c r="AO45" s="984"/>
      <c r="AP45" s="43"/>
      <c r="CD45" s="2"/>
      <c r="CE45" s="2"/>
      <c r="CF45" s="2"/>
      <c r="CG45" s="2"/>
      <c r="CH45" s="2"/>
    </row>
    <row r="46" spans="2:86" ht="12" customHeight="1" x14ac:dyDescent="0.2">
      <c r="B46" s="6" t="s">
        <v>586</v>
      </c>
      <c r="C46" s="116"/>
      <c r="D46" s="116"/>
      <c r="E46" s="116"/>
      <c r="F46" s="116"/>
      <c r="G46" s="116"/>
      <c r="H46" s="116"/>
      <c r="I46" s="116"/>
      <c r="J46" s="116"/>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43"/>
      <c r="CD46" s="2"/>
      <c r="CE46" s="2"/>
      <c r="CF46" s="2"/>
      <c r="CG46" s="2"/>
      <c r="CH46" s="2"/>
    </row>
    <row r="47" spans="2:86" s="6" customFormat="1" ht="12" customHeight="1" x14ac:dyDescent="0.15">
      <c r="B47" s="2" t="s">
        <v>587</v>
      </c>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row>
    <row r="48" spans="2:86" ht="12" customHeight="1" x14ac:dyDescent="0.15">
      <c r="B48" s="2" t="s">
        <v>588</v>
      </c>
      <c r="AP48" s="43"/>
      <c r="CD48" s="2"/>
      <c r="CE48" s="2"/>
      <c r="CF48" s="2"/>
      <c r="CG48" s="2"/>
      <c r="CH48" s="2"/>
    </row>
    <row r="49" spans="2:86" ht="12" customHeight="1" x14ac:dyDescent="0.15">
      <c r="B49" s="2" t="s">
        <v>589</v>
      </c>
      <c r="AP49" s="43"/>
      <c r="CD49" s="2"/>
      <c r="CE49" s="2"/>
      <c r="CF49" s="2"/>
      <c r="CG49" s="2"/>
      <c r="CH49" s="2"/>
    </row>
    <row r="50" spans="2:86" ht="12" customHeight="1" x14ac:dyDescent="0.15">
      <c r="B50" s="2" t="s">
        <v>590</v>
      </c>
    </row>
    <row r="51" spans="2:86" ht="12" customHeight="1" x14ac:dyDescent="0.15">
      <c r="B51" s="2" t="s">
        <v>591</v>
      </c>
    </row>
    <row r="52" spans="2:86" ht="12" customHeight="1" x14ac:dyDescent="0.15">
      <c r="B52" s="2" t="s">
        <v>592</v>
      </c>
    </row>
    <row r="53" spans="2:86" x14ac:dyDescent="0.15">
      <c r="B53" s="2" t="s">
        <v>593</v>
      </c>
    </row>
  </sheetData>
  <mergeCells count="248">
    <mergeCell ref="CE3:CH3"/>
    <mergeCell ref="CA3:CD3"/>
    <mergeCell ref="BW3:BZ3"/>
    <mergeCell ref="W31:X31"/>
    <mergeCell ref="W29:X29"/>
    <mergeCell ref="W28:X28"/>
    <mergeCell ref="W33:X33"/>
    <mergeCell ref="W32:X32"/>
    <mergeCell ref="AU1:AU5"/>
    <mergeCell ref="AG4:AJ5"/>
    <mergeCell ref="AK4:AO5"/>
    <mergeCell ref="AV1:AX1"/>
    <mergeCell ref="AY1:BJ1"/>
    <mergeCell ref="BK1:BV1"/>
    <mergeCell ref="AV2:AV4"/>
    <mergeCell ref="AW2:AW4"/>
    <mergeCell ref="BW1:CH1"/>
    <mergeCell ref="BW2:BZ2"/>
    <mergeCell ref="CA2:CH2"/>
    <mergeCell ref="AK13:AO13"/>
    <mergeCell ref="AK21:AO21"/>
    <mergeCell ref="AK23:AO23"/>
    <mergeCell ref="AK25:AO25"/>
    <mergeCell ref="AK27:AO27"/>
    <mergeCell ref="U31:V31"/>
    <mergeCell ref="U32:V32"/>
    <mergeCell ref="U33:V33"/>
    <mergeCell ref="AK28:AO28"/>
    <mergeCell ref="AK29:AO29"/>
    <mergeCell ref="AK31:AO31"/>
    <mergeCell ref="AK32:AO32"/>
    <mergeCell ref="AK33:AO33"/>
    <mergeCell ref="R30:T30"/>
    <mergeCell ref="U30:V30"/>
    <mergeCell ref="W30:X30"/>
    <mergeCell ref="AK30:AO30"/>
    <mergeCell ref="AX2:AX4"/>
    <mergeCell ref="B3:AO3"/>
    <mergeCell ref="B5:D5"/>
    <mergeCell ref="E5:J5"/>
    <mergeCell ref="K5:M5"/>
    <mergeCell ref="R31:T31"/>
    <mergeCell ref="R32:T32"/>
    <mergeCell ref="R33:T33"/>
    <mergeCell ref="O36:X38"/>
    <mergeCell ref="L36:N38"/>
    <mergeCell ref="AC7:AJ8"/>
    <mergeCell ref="AG9:AJ9"/>
    <mergeCell ref="AK11:AO11"/>
    <mergeCell ref="L12:M12"/>
    <mergeCell ref="N12:O12"/>
    <mergeCell ref="P12:Q12"/>
    <mergeCell ref="R12:T12"/>
    <mergeCell ref="Y37:Y38"/>
    <mergeCell ref="Z37:Z38"/>
    <mergeCell ref="AA37:AA38"/>
    <mergeCell ref="AB37:AB38"/>
    <mergeCell ref="AC37:AC38"/>
    <mergeCell ref="AD37:AD38"/>
    <mergeCell ref="AE37:AE38"/>
    <mergeCell ref="L31:M31"/>
    <mergeCell ref="L32:M32"/>
    <mergeCell ref="L33:M33"/>
    <mergeCell ref="N28:O28"/>
    <mergeCell ref="N29:O29"/>
    <mergeCell ref="N31:O31"/>
    <mergeCell ref="N32:O32"/>
    <mergeCell ref="N33:O33"/>
    <mergeCell ref="P28:Q28"/>
    <mergeCell ref="P29:Q29"/>
    <mergeCell ref="P31:Q31"/>
    <mergeCell ref="P32:Q32"/>
    <mergeCell ref="L30:M30"/>
    <mergeCell ref="N30:O30"/>
    <mergeCell ref="P30:Q30"/>
    <mergeCell ref="P33:Q33"/>
    <mergeCell ref="N5:S5"/>
    <mergeCell ref="Y5:AF5"/>
    <mergeCell ref="B4:D4"/>
    <mergeCell ref="E4:J4"/>
    <mergeCell ref="K4:M4"/>
    <mergeCell ref="N4:S4"/>
    <mergeCell ref="Y4:AF4"/>
    <mergeCell ref="T4:X5"/>
    <mergeCell ref="Y9:AB9"/>
    <mergeCell ref="AC9:AF9"/>
    <mergeCell ref="K8:K10"/>
    <mergeCell ref="L8:M10"/>
    <mergeCell ref="N8:O10"/>
    <mergeCell ref="P8:Q10"/>
    <mergeCell ref="R8:T10"/>
    <mergeCell ref="B6:B45"/>
    <mergeCell ref="C6:J45"/>
    <mergeCell ref="K6:AO6"/>
    <mergeCell ref="K7:M7"/>
    <mergeCell ref="N7:O7"/>
    <mergeCell ref="P7:Q7"/>
    <mergeCell ref="R7:T7"/>
    <mergeCell ref="U7:V10"/>
    <mergeCell ref="W7:X10"/>
    <mergeCell ref="U12:V12"/>
    <mergeCell ref="W12:X12"/>
    <mergeCell ref="L11:M11"/>
    <mergeCell ref="N11:O11"/>
    <mergeCell ref="P11:Q11"/>
    <mergeCell ref="R11:T11"/>
    <mergeCell ref="U11:V11"/>
    <mergeCell ref="W11:X11"/>
    <mergeCell ref="AK7:AO10"/>
    <mergeCell ref="Y7:AB8"/>
    <mergeCell ref="AK12:AO12"/>
    <mergeCell ref="L14:M14"/>
    <mergeCell ref="N14:O14"/>
    <mergeCell ref="P14:Q14"/>
    <mergeCell ref="R14:T14"/>
    <mergeCell ref="U14:V14"/>
    <mergeCell ref="W14:X14"/>
    <mergeCell ref="AK14:AO14"/>
    <mergeCell ref="L13:M13"/>
    <mergeCell ref="N13:O13"/>
    <mergeCell ref="P13:Q13"/>
    <mergeCell ref="R13:T13"/>
    <mergeCell ref="U13:V13"/>
    <mergeCell ref="W13:X13"/>
    <mergeCell ref="R16:T16"/>
    <mergeCell ref="U16:V16"/>
    <mergeCell ref="W16:X16"/>
    <mergeCell ref="AK16:AO16"/>
    <mergeCell ref="L15:M15"/>
    <mergeCell ref="N15:O15"/>
    <mergeCell ref="P15:Q15"/>
    <mergeCell ref="R15:T15"/>
    <mergeCell ref="U15:V15"/>
    <mergeCell ref="W15:X15"/>
    <mergeCell ref="L16:M16"/>
    <mergeCell ref="N16:O16"/>
    <mergeCell ref="P16:Q16"/>
    <mergeCell ref="AK15:AO15"/>
    <mergeCell ref="L18:M18"/>
    <mergeCell ref="N18:O18"/>
    <mergeCell ref="P18:Q18"/>
    <mergeCell ref="R18:T18"/>
    <mergeCell ref="U18:V18"/>
    <mergeCell ref="W18:X18"/>
    <mergeCell ref="AK18:AO18"/>
    <mergeCell ref="L17:M17"/>
    <mergeCell ref="N17:O17"/>
    <mergeCell ref="P17:Q17"/>
    <mergeCell ref="R17:T17"/>
    <mergeCell ref="U17:V17"/>
    <mergeCell ref="W17:X17"/>
    <mergeCell ref="AK17:AO17"/>
    <mergeCell ref="L20:M20"/>
    <mergeCell ref="N20:O20"/>
    <mergeCell ref="P20:Q20"/>
    <mergeCell ref="R20:T20"/>
    <mergeCell ref="U20:V20"/>
    <mergeCell ref="W20:X20"/>
    <mergeCell ref="AK20:AO20"/>
    <mergeCell ref="L19:M19"/>
    <mergeCell ref="N19:O19"/>
    <mergeCell ref="P19:Q19"/>
    <mergeCell ref="R19:T19"/>
    <mergeCell ref="U19:V19"/>
    <mergeCell ref="W19:X19"/>
    <mergeCell ref="AK19:AO19"/>
    <mergeCell ref="L22:M22"/>
    <mergeCell ref="N22:O22"/>
    <mergeCell ref="P22:Q22"/>
    <mergeCell ref="R22:T22"/>
    <mergeCell ref="U22:V22"/>
    <mergeCell ref="W22:X22"/>
    <mergeCell ref="AK22:AO22"/>
    <mergeCell ref="L21:M21"/>
    <mergeCell ref="N21:O21"/>
    <mergeCell ref="P21:Q21"/>
    <mergeCell ref="R21:T21"/>
    <mergeCell ref="U21:V21"/>
    <mergeCell ref="W21:X21"/>
    <mergeCell ref="L24:M24"/>
    <mergeCell ref="N24:O24"/>
    <mergeCell ref="P24:Q24"/>
    <mergeCell ref="R24:T24"/>
    <mergeCell ref="U24:V24"/>
    <mergeCell ref="W24:X24"/>
    <mergeCell ref="AK24:AO24"/>
    <mergeCell ref="L23:M23"/>
    <mergeCell ref="N23:O23"/>
    <mergeCell ref="P23:Q23"/>
    <mergeCell ref="R23:T23"/>
    <mergeCell ref="U23:V23"/>
    <mergeCell ref="W23:X23"/>
    <mergeCell ref="L26:M26"/>
    <mergeCell ref="N26:O26"/>
    <mergeCell ref="P26:Q26"/>
    <mergeCell ref="R26:T26"/>
    <mergeCell ref="U26:V26"/>
    <mergeCell ref="W26:X26"/>
    <mergeCell ref="AK26:AO26"/>
    <mergeCell ref="L25:M25"/>
    <mergeCell ref="N25:O25"/>
    <mergeCell ref="P25:Q25"/>
    <mergeCell ref="R25:T25"/>
    <mergeCell ref="U25:V25"/>
    <mergeCell ref="W25:X25"/>
    <mergeCell ref="L27:M27"/>
    <mergeCell ref="N27:O27"/>
    <mergeCell ref="P27:Q27"/>
    <mergeCell ref="R27:T27"/>
    <mergeCell ref="U27:V27"/>
    <mergeCell ref="W27:X27"/>
    <mergeCell ref="R29:T29"/>
    <mergeCell ref="R28:T28"/>
    <mergeCell ref="L28:M28"/>
    <mergeCell ref="L29:M29"/>
    <mergeCell ref="U28:V28"/>
    <mergeCell ref="U29:V29"/>
    <mergeCell ref="K43:AO43"/>
    <mergeCell ref="K45:AO45"/>
    <mergeCell ref="L35:X35"/>
    <mergeCell ref="Y35:AB35"/>
    <mergeCell ref="AK34:AO34"/>
    <mergeCell ref="L34:M34"/>
    <mergeCell ref="N34:O34"/>
    <mergeCell ref="P34:Q34"/>
    <mergeCell ref="R34:T34"/>
    <mergeCell ref="U34:V34"/>
    <mergeCell ref="W34:X34"/>
    <mergeCell ref="K39:K42"/>
    <mergeCell ref="K44:AO44"/>
    <mergeCell ref="K35:K38"/>
    <mergeCell ref="L39:AO42"/>
    <mergeCell ref="AH37:AH38"/>
    <mergeCell ref="AI37:AI38"/>
    <mergeCell ref="AJ37:AJ38"/>
    <mergeCell ref="AK35:AL38"/>
    <mergeCell ref="AM35:AO38"/>
    <mergeCell ref="AF37:AF38"/>
    <mergeCell ref="AG37:AG38"/>
    <mergeCell ref="AY2:BJ2"/>
    <mergeCell ref="BK2:BN2"/>
    <mergeCell ref="BO2:BV2"/>
    <mergeCell ref="AY3:BB3"/>
    <mergeCell ref="BC3:BF3"/>
    <mergeCell ref="BG3:BJ3"/>
    <mergeCell ref="BK3:BN3"/>
    <mergeCell ref="BO3:BR3"/>
    <mergeCell ref="BS3:BV3"/>
  </mergeCells>
  <phoneticPr fontId="11"/>
  <conditionalFormatting sqref="Y11:AB28">
    <cfRule type="expression" dxfId="26" priority="2">
      <formula>$AQ11=2</formula>
    </cfRule>
  </conditionalFormatting>
  <conditionalFormatting sqref="Y29:AB29">
    <cfRule type="expression" dxfId="25" priority="37">
      <formula>$AQ28=2</formula>
    </cfRule>
  </conditionalFormatting>
  <conditionalFormatting sqref="Y30:AB31">
    <cfRule type="expression" dxfId="24" priority="33">
      <formula>$AQ28=2</formula>
    </cfRule>
  </conditionalFormatting>
  <conditionalFormatting sqref="Y32:AB32">
    <cfRule type="expression" dxfId="23" priority="31">
      <formula>$AQ29=2</formula>
    </cfRule>
  </conditionalFormatting>
  <conditionalFormatting sqref="Y33:AB33">
    <cfRule type="expression" dxfId="22" priority="29">
      <formula>$AQ29=2</formula>
    </cfRule>
  </conditionalFormatting>
  <conditionalFormatting sqref="Y34:AB34">
    <cfRule type="expression" dxfId="21" priority="27">
      <formula>$AQ29=2</formula>
    </cfRule>
  </conditionalFormatting>
  <conditionalFormatting sqref="Y11:AF28">
    <cfRule type="expression" dxfId="20" priority="1">
      <formula>$AQ11=3</formula>
    </cfRule>
  </conditionalFormatting>
  <conditionalFormatting sqref="Y29:AF29">
    <cfRule type="expression" dxfId="19" priority="38">
      <formula>$AQ28=3</formula>
    </cfRule>
  </conditionalFormatting>
  <conditionalFormatting sqref="Y30:AF31">
    <cfRule type="expression" dxfId="18" priority="34">
      <formula>$AQ28=3</formula>
    </cfRule>
  </conditionalFormatting>
  <conditionalFormatting sqref="Y32:AF32">
    <cfRule type="expression" dxfId="17" priority="32">
      <formula>$AQ29=3</formula>
    </cfRule>
  </conditionalFormatting>
  <conditionalFormatting sqref="Y33:AF33">
    <cfRule type="expression" dxfId="16" priority="30">
      <formula>$AQ29=3</formula>
    </cfRule>
  </conditionalFormatting>
  <conditionalFormatting sqref="Y34:AF34">
    <cfRule type="expression" dxfId="15" priority="28">
      <formula>$AQ29=3</formula>
    </cfRule>
  </conditionalFormatting>
  <conditionalFormatting sqref="AC11:AJ28">
    <cfRule type="expression" dxfId="14" priority="43">
      <formula>$AQ11=1</formula>
    </cfRule>
  </conditionalFormatting>
  <conditionalFormatting sqref="AC29:AJ29">
    <cfRule type="expression" dxfId="13" priority="132">
      <formula>$AQ28=1</formula>
    </cfRule>
  </conditionalFormatting>
  <conditionalFormatting sqref="AC30:AJ31">
    <cfRule type="expression" dxfId="12" priority="116">
      <formula>$AQ28=1</formula>
    </cfRule>
  </conditionalFormatting>
  <conditionalFormatting sqref="AC32:AJ32">
    <cfRule type="expression" dxfId="11" priority="108">
      <formula>$AQ29=1</formula>
    </cfRule>
  </conditionalFormatting>
  <conditionalFormatting sqref="AC33:AJ33">
    <cfRule type="expression" dxfId="10" priority="100">
      <formula>$AQ29=1</formula>
    </cfRule>
  </conditionalFormatting>
  <conditionalFormatting sqref="AC34:AJ34">
    <cfRule type="expression" dxfId="9" priority="92">
      <formula>$AQ29=1</formula>
    </cfRule>
  </conditionalFormatting>
  <conditionalFormatting sqref="AG11:AJ28">
    <cfRule type="expression" dxfId="8" priority="45">
      <formula>$AQ11=2</formula>
    </cfRule>
  </conditionalFormatting>
  <conditionalFormatting sqref="AG29:AJ29">
    <cfRule type="expression" dxfId="7" priority="126">
      <formula>$AQ28=2</formula>
    </cfRule>
  </conditionalFormatting>
  <conditionalFormatting sqref="AG30:AJ31">
    <cfRule type="expression" dxfId="6" priority="110">
      <formula>$AQ28=2</formula>
    </cfRule>
  </conditionalFormatting>
  <conditionalFormatting sqref="AG32:AJ32">
    <cfRule type="expression" dxfId="5" priority="102">
      <formula>$AQ29=2</formula>
    </cfRule>
  </conditionalFormatting>
  <conditionalFormatting sqref="AG33:AJ33">
    <cfRule type="expression" dxfId="4" priority="94">
      <formula>$AQ29=2</formula>
    </cfRule>
  </conditionalFormatting>
  <conditionalFormatting sqref="AG34:AJ34">
    <cfRule type="expression" dxfId="3" priority="86">
      <formula>$AQ29=2</formula>
    </cfRule>
  </conditionalFormatting>
  <dataValidations count="2">
    <dataValidation type="list" allowBlank="1" showInputMessage="1" showErrorMessage="1" sqref="N11:O34" xr:uid="{B1197008-07B7-4EF6-BDAD-6564CCCE0F91}">
      <formula1>INDIRECT(L11)</formula1>
    </dataValidation>
    <dataValidation type="list" allowBlank="1" showInputMessage="1" showErrorMessage="1" sqref="Y11:AB34" xr:uid="{F5D5C62E-AC0B-4233-BE93-888074F74598}">
      <formula1>"〇,"</formula1>
    </dataValidation>
  </dataValidations>
  <printOptions horizontalCentered="1" verticalCentered="1"/>
  <pageMargins left="3.937007874015748E-2" right="3.937007874015748E-2" top="0.15748031496062992" bottom="0.15748031496062992" header="0.31496062992125984" footer="0.31496062992125984"/>
  <pageSetup paperSize="9" scale="89" fitToWidth="0" orientation="landscape" copies="2"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1DA2357-2913-41C1-93F4-E987E6CCE138}">
          <x14:formula1>
            <xm:f>'(参考)リスト'!$F$16:$F$21</xm:f>
          </x14:formula1>
          <xm:sqref>U11:X34</xm:sqref>
        </x14:dataValidation>
        <x14:dataValidation type="list" allowBlank="1" showInputMessage="1" showErrorMessage="1" xr:uid="{ED6E476D-1D35-45F5-89D2-9FF47AA79B13}">
          <x14:formula1>
            <xm:f>'(参考)リスト'!$D$16:$D$18</xm:f>
          </x14:formula1>
          <xm:sqref>P11:Q34</xm:sqref>
        </x14:dataValidation>
        <x14:dataValidation type="list" allowBlank="1" showInputMessage="1" showErrorMessage="1" xr:uid="{CDA4937E-4464-497D-A526-4285EEEC02C5}">
          <x14:formula1>
            <xm:f>'(参考)リスト'!$E$16:$E$27</xm:f>
          </x14:formula1>
          <xm:sqref>R11:T34</xm:sqref>
        </x14:dataValidation>
        <x14:dataValidation type="list" allowBlank="1" showInputMessage="1" showErrorMessage="1" xr:uid="{FE508FFD-E80B-4EED-A6FE-CB702D002955}">
          <x14:formula1>
            <xm:f>'(参考)リスト'!$B$16:$B$21</xm:f>
          </x14:formula1>
          <xm:sqref>L11:M34</xm:sqref>
        </x14:dataValidation>
        <x14:dataValidation type="list" allowBlank="1" showInputMessage="1" showErrorMessage="1" xr:uid="{84FA0650-FA11-4E32-B44F-2935C12E4553}">
          <x14:formula1>
            <xm:f>'(参考)リスト'!$G$16:$G$19</xm:f>
          </x14:formula1>
          <xm:sqref>AM35:AO38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21"/>
  <sheetViews>
    <sheetView showGridLines="0" view="pageBreakPreview" topLeftCell="B1" zoomScaleNormal="55" zoomScaleSheetLayoutView="100" workbookViewId="0">
      <selection activeCell="AN5" sqref="AN5:BK5"/>
    </sheetView>
  </sheetViews>
  <sheetFormatPr defaultColWidth="8.875" defaultRowHeight="13.5" x14ac:dyDescent="0.15"/>
  <cols>
    <col min="1" max="1" width="1.875" style="36" customWidth="1"/>
    <col min="2" max="60" width="2.125" style="131" customWidth="1"/>
    <col min="61" max="61" width="0.625" style="131" customWidth="1"/>
    <col min="62" max="62" width="2.125" style="131" customWidth="1"/>
    <col min="63" max="63" width="1" style="131" customWidth="1"/>
    <col min="64" max="65" width="2.125" style="131" customWidth="1"/>
    <col min="66" max="16384" width="8.875" style="36"/>
  </cols>
  <sheetData>
    <row r="2" spans="2:63" s="132" customFormat="1" ht="14.25" customHeight="1" x14ac:dyDescent="0.15">
      <c r="B2" s="133" t="s">
        <v>594</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row>
    <row r="3" spans="2:63" s="135" customFormat="1" ht="17.25" customHeight="1" x14ac:dyDescent="0.15">
      <c r="B3" s="1105" t="s">
        <v>62</v>
      </c>
      <c r="C3" s="1106"/>
      <c r="D3" s="1106"/>
      <c r="E3" s="1107"/>
      <c r="F3" s="1100" t="s">
        <v>63</v>
      </c>
      <c r="G3" s="1101"/>
      <c r="H3" s="1101"/>
      <c r="I3" s="1101"/>
      <c r="J3" s="1101"/>
      <c r="K3" s="1101"/>
      <c r="L3" s="1101"/>
      <c r="M3" s="1101"/>
      <c r="N3" s="1101"/>
      <c r="O3" s="1101"/>
      <c r="P3" s="1101"/>
      <c r="Q3" s="1101"/>
      <c r="R3" s="1101"/>
      <c r="S3" s="1101"/>
      <c r="T3" s="1102"/>
      <c r="U3" s="1091" t="s">
        <v>595</v>
      </c>
      <c r="V3" s="1092"/>
      <c r="W3" s="1092"/>
      <c r="X3" s="1093"/>
      <c r="Y3" s="1093"/>
      <c r="Z3" s="1114" t="s">
        <v>476</v>
      </c>
      <c r="AA3" s="1093"/>
      <c r="AB3" s="1093"/>
      <c r="AC3" s="1093"/>
      <c r="AD3" s="1093"/>
      <c r="AE3" s="1093"/>
      <c r="AF3" s="1093"/>
      <c r="AG3" s="1093"/>
      <c r="AH3" s="1115"/>
      <c r="AI3" s="1116" t="s">
        <v>344</v>
      </c>
      <c r="AJ3" s="1117"/>
      <c r="AK3" s="1117"/>
      <c r="AL3" s="1117"/>
      <c r="AM3" s="1117"/>
      <c r="AN3" s="1118"/>
      <c r="AO3" s="1094" t="s">
        <v>306</v>
      </c>
      <c r="AP3" s="1095"/>
      <c r="AQ3" s="1095"/>
      <c r="AR3" s="1095"/>
      <c r="AS3" s="1095"/>
      <c r="AT3" s="1095"/>
      <c r="AU3" s="1095"/>
      <c r="AV3" s="1096"/>
      <c r="AW3" s="1079" t="s">
        <v>345</v>
      </c>
      <c r="AX3" s="1080"/>
      <c r="AY3" s="1080"/>
      <c r="AZ3" s="1080"/>
      <c r="BA3" s="1080"/>
      <c r="BB3" s="1081"/>
      <c r="BC3" s="1085" t="s">
        <v>79</v>
      </c>
      <c r="BD3" s="1086"/>
      <c r="BE3" s="1086"/>
      <c r="BF3" s="1086"/>
      <c r="BG3" s="1086"/>
      <c r="BH3" s="1086"/>
      <c r="BI3" s="1086"/>
      <c r="BJ3" s="1086"/>
      <c r="BK3" s="1087"/>
    </row>
    <row r="4" spans="2:63" s="135" customFormat="1" ht="17.25" customHeight="1" x14ac:dyDescent="0.15">
      <c r="B4" s="1108" t="s">
        <v>596</v>
      </c>
      <c r="C4" s="1109"/>
      <c r="D4" s="1109"/>
      <c r="E4" s="1110"/>
      <c r="F4" s="1111" t="s">
        <v>63</v>
      </c>
      <c r="G4" s="1112"/>
      <c r="H4" s="1112"/>
      <c r="I4" s="1112"/>
      <c r="J4" s="1112"/>
      <c r="K4" s="1112"/>
      <c r="L4" s="1112"/>
      <c r="M4" s="1112"/>
      <c r="N4" s="1112"/>
      <c r="O4" s="1112"/>
      <c r="P4" s="1112"/>
      <c r="Q4" s="1112"/>
      <c r="R4" s="1112"/>
      <c r="S4" s="1112"/>
      <c r="T4" s="1113"/>
      <c r="U4" s="1091" t="s">
        <v>597</v>
      </c>
      <c r="V4" s="1092"/>
      <c r="W4" s="1092"/>
      <c r="X4" s="1093"/>
      <c r="Y4" s="1093"/>
      <c r="Z4" s="1114" t="s">
        <v>67</v>
      </c>
      <c r="AA4" s="1093"/>
      <c r="AB4" s="1093"/>
      <c r="AC4" s="1093"/>
      <c r="AD4" s="1093"/>
      <c r="AE4" s="1093"/>
      <c r="AF4" s="1093"/>
      <c r="AG4" s="1093"/>
      <c r="AH4" s="1115"/>
      <c r="AI4" s="1119"/>
      <c r="AJ4" s="1120"/>
      <c r="AK4" s="1120"/>
      <c r="AL4" s="1120"/>
      <c r="AM4" s="1120"/>
      <c r="AN4" s="1121"/>
      <c r="AO4" s="1097" t="s">
        <v>82</v>
      </c>
      <c r="AP4" s="1098"/>
      <c r="AQ4" s="1098"/>
      <c r="AR4" s="1098"/>
      <c r="AS4" s="1098"/>
      <c r="AT4" s="1098"/>
      <c r="AU4" s="1098"/>
      <c r="AV4" s="1099"/>
      <c r="AW4" s="1082"/>
      <c r="AX4" s="1083"/>
      <c r="AY4" s="1083"/>
      <c r="AZ4" s="1083"/>
      <c r="BA4" s="1083"/>
      <c r="BB4" s="1084"/>
      <c r="BC4" s="1088"/>
      <c r="BD4" s="1089"/>
      <c r="BE4" s="1089"/>
      <c r="BF4" s="1089"/>
      <c r="BG4" s="1089"/>
      <c r="BH4" s="1089"/>
      <c r="BI4" s="1089"/>
      <c r="BJ4" s="1089"/>
      <c r="BK4" s="1090"/>
    </row>
    <row r="5" spans="2:63" ht="42.75" customHeight="1" x14ac:dyDescent="0.15">
      <c r="B5" s="1078" t="s">
        <v>481</v>
      </c>
      <c r="C5" s="1066"/>
      <c r="D5" s="1066"/>
      <c r="E5" s="1066"/>
      <c r="F5" s="1066"/>
      <c r="G5" s="1067"/>
      <c r="H5" s="1065" t="s">
        <v>598</v>
      </c>
      <c r="I5" s="1066"/>
      <c r="J5" s="1066"/>
      <c r="K5" s="1066"/>
      <c r="L5" s="1066"/>
      <c r="M5" s="1066"/>
      <c r="N5" s="1066"/>
      <c r="O5" s="1067"/>
      <c r="P5" s="1068" t="s">
        <v>599</v>
      </c>
      <c r="Q5" s="1037"/>
      <c r="R5" s="1037"/>
      <c r="S5" s="1037"/>
      <c r="T5" s="1037"/>
      <c r="U5" s="1037"/>
      <c r="V5" s="1037"/>
      <c r="W5" s="1037"/>
      <c r="X5" s="1037"/>
      <c r="Y5" s="1037"/>
      <c r="Z5" s="1037"/>
      <c r="AA5" s="1037"/>
      <c r="AB5" s="1037"/>
      <c r="AC5" s="1037"/>
      <c r="AD5" s="1037"/>
      <c r="AE5" s="1037"/>
      <c r="AF5" s="1037"/>
      <c r="AG5" s="1037"/>
      <c r="AH5" s="1037"/>
      <c r="AI5" s="1037"/>
      <c r="AJ5" s="1037"/>
      <c r="AK5" s="1037"/>
      <c r="AL5" s="1037"/>
      <c r="AM5" s="1037"/>
      <c r="AN5" s="1068" t="s">
        <v>600</v>
      </c>
      <c r="AO5" s="1037"/>
      <c r="AP5" s="1037"/>
      <c r="AQ5" s="1037"/>
      <c r="AR5" s="1037"/>
      <c r="AS5" s="1037"/>
      <c r="AT5" s="1037"/>
      <c r="AU5" s="1037"/>
      <c r="AV5" s="1037"/>
      <c r="AW5" s="1037"/>
      <c r="AX5" s="1037"/>
      <c r="AY5" s="1037"/>
      <c r="AZ5" s="1037"/>
      <c r="BA5" s="1037"/>
      <c r="BB5" s="1037"/>
      <c r="BC5" s="1037"/>
      <c r="BD5" s="1037"/>
      <c r="BE5" s="1037"/>
      <c r="BF5" s="1037"/>
      <c r="BG5" s="1037"/>
      <c r="BH5" s="1037"/>
      <c r="BI5" s="1037"/>
      <c r="BJ5" s="1037"/>
      <c r="BK5" s="1038"/>
    </row>
    <row r="6" spans="2:63" ht="29.25" customHeight="1" x14ac:dyDescent="0.15">
      <c r="B6" s="1103" t="s">
        <v>601</v>
      </c>
      <c r="C6" s="776"/>
      <c r="D6" s="776"/>
      <c r="E6" s="776"/>
      <c r="F6" s="776"/>
      <c r="G6" s="777"/>
      <c r="H6" s="1104" t="s">
        <v>116</v>
      </c>
      <c r="I6" s="1104"/>
      <c r="J6" s="1104"/>
      <c r="K6" s="1104"/>
      <c r="L6" s="1104"/>
      <c r="M6" s="1104"/>
      <c r="N6" s="1104"/>
      <c r="O6" s="1104"/>
      <c r="P6" s="1069" t="s">
        <v>602</v>
      </c>
      <c r="Q6" s="1070"/>
      <c r="R6" s="1070"/>
      <c r="S6" s="1070"/>
      <c r="T6" s="1070"/>
      <c r="U6" s="1070"/>
      <c r="V6" s="1070"/>
      <c r="W6" s="1070"/>
      <c r="X6" s="1070"/>
      <c r="Y6" s="1070"/>
      <c r="Z6" s="1070"/>
      <c r="AA6" s="1070"/>
      <c r="AB6" s="1070"/>
      <c r="AC6" s="1070"/>
      <c r="AD6" s="1070"/>
      <c r="AE6" s="1070"/>
      <c r="AF6" s="1070"/>
      <c r="AG6" s="1070"/>
      <c r="AH6" s="1070"/>
      <c r="AI6" s="1070"/>
      <c r="AJ6" s="1070"/>
      <c r="AK6" s="1070"/>
      <c r="AL6" s="1070"/>
      <c r="AM6" s="1070"/>
      <c r="AN6" s="1071" t="s">
        <v>603</v>
      </c>
      <c r="AO6" s="1072"/>
      <c r="AP6" s="1072"/>
      <c r="AQ6" s="1072"/>
      <c r="AR6" s="1072"/>
      <c r="AS6" s="1072"/>
      <c r="AT6" s="1072"/>
      <c r="AU6" s="1072"/>
      <c r="AV6" s="1072"/>
      <c r="AW6" s="1072"/>
      <c r="AX6" s="1072"/>
      <c r="AY6" s="1072"/>
      <c r="AZ6" s="1072"/>
      <c r="BA6" s="1072"/>
      <c r="BB6" s="1072"/>
      <c r="BC6" s="1072"/>
      <c r="BD6" s="1072"/>
      <c r="BE6" s="1072"/>
      <c r="BF6" s="1072"/>
      <c r="BG6" s="1072"/>
      <c r="BH6" s="1072"/>
      <c r="BI6" s="1072"/>
      <c r="BJ6" s="1072"/>
      <c r="BK6" s="1073"/>
    </row>
    <row r="7" spans="2:63" ht="29.25" customHeight="1" x14ac:dyDescent="0.15">
      <c r="B7" s="1103" t="s">
        <v>601</v>
      </c>
      <c r="C7" s="776"/>
      <c r="D7" s="776"/>
      <c r="E7" s="776"/>
      <c r="F7" s="776"/>
      <c r="G7" s="777"/>
      <c r="H7" s="1104" t="s">
        <v>604</v>
      </c>
      <c r="I7" s="1104"/>
      <c r="J7" s="1104"/>
      <c r="K7" s="1104"/>
      <c r="L7" s="1104"/>
      <c r="M7" s="1104"/>
      <c r="N7" s="1104"/>
      <c r="O7" s="1104"/>
      <c r="P7" s="1069" t="s">
        <v>605</v>
      </c>
      <c r="Q7" s="1070"/>
      <c r="R7" s="1070"/>
      <c r="S7" s="1070"/>
      <c r="T7" s="1070"/>
      <c r="U7" s="1070"/>
      <c r="V7" s="1070"/>
      <c r="W7" s="1070"/>
      <c r="X7" s="1070"/>
      <c r="Y7" s="1070"/>
      <c r="Z7" s="1070"/>
      <c r="AA7" s="1070"/>
      <c r="AB7" s="1070"/>
      <c r="AC7" s="1070"/>
      <c r="AD7" s="1070"/>
      <c r="AE7" s="1070"/>
      <c r="AF7" s="1070"/>
      <c r="AG7" s="1070"/>
      <c r="AH7" s="1070"/>
      <c r="AI7" s="1070"/>
      <c r="AJ7" s="1070"/>
      <c r="AK7" s="1070"/>
      <c r="AL7" s="1070"/>
      <c r="AM7" s="1070"/>
      <c r="AN7" s="1071" t="s">
        <v>606</v>
      </c>
      <c r="AO7" s="1072"/>
      <c r="AP7" s="1072"/>
      <c r="AQ7" s="1072"/>
      <c r="AR7" s="1072"/>
      <c r="AS7" s="1072"/>
      <c r="AT7" s="1072"/>
      <c r="AU7" s="1072"/>
      <c r="AV7" s="1072"/>
      <c r="AW7" s="1072"/>
      <c r="AX7" s="1072"/>
      <c r="AY7" s="1072"/>
      <c r="AZ7" s="1072"/>
      <c r="BA7" s="1072"/>
      <c r="BB7" s="1072"/>
      <c r="BC7" s="1072"/>
      <c r="BD7" s="1072"/>
      <c r="BE7" s="1072"/>
      <c r="BF7" s="1072"/>
      <c r="BG7" s="1072"/>
      <c r="BH7" s="1072"/>
      <c r="BI7" s="1072"/>
      <c r="BJ7" s="1072"/>
      <c r="BK7" s="1073"/>
    </row>
    <row r="8" spans="2:63" ht="29.25" customHeight="1" x14ac:dyDescent="0.15">
      <c r="B8" s="1062"/>
      <c r="C8" s="1063"/>
      <c r="D8" s="1063"/>
      <c r="E8" s="1063"/>
      <c r="F8" s="1063"/>
      <c r="G8" s="1064"/>
      <c r="H8" s="1077"/>
      <c r="I8" s="1077"/>
      <c r="J8" s="1077"/>
      <c r="K8" s="1077"/>
      <c r="L8" s="1077"/>
      <c r="M8" s="1077"/>
      <c r="N8" s="1077"/>
      <c r="O8" s="1077"/>
      <c r="P8" s="1074"/>
      <c r="Q8" s="1075"/>
      <c r="R8" s="1075"/>
      <c r="S8" s="1075"/>
      <c r="T8" s="1075"/>
      <c r="U8" s="1075"/>
      <c r="V8" s="1075"/>
      <c r="W8" s="1075"/>
      <c r="X8" s="1075"/>
      <c r="Y8" s="1075"/>
      <c r="Z8" s="1075"/>
      <c r="AA8" s="1075"/>
      <c r="AB8" s="1075"/>
      <c r="AC8" s="1075"/>
      <c r="AD8" s="1075"/>
      <c r="AE8" s="1075"/>
      <c r="AF8" s="1075"/>
      <c r="AG8" s="1075"/>
      <c r="AH8" s="1075"/>
      <c r="AI8" s="1075"/>
      <c r="AJ8" s="1075"/>
      <c r="AK8" s="1075"/>
      <c r="AL8" s="1075"/>
      <c r="AM8" s="1075"/>
      <c r="AN8" s="1074"/>
      <c r="AO8" s="1075"/>
      <c r="AP8" s="1075"/>
      <c r="AQ8" s="1075"/>
      <c r="AR8" s="1075"/>
      <c r="AS8" s="1075"/>
      <c r="AT8" s="1075"/>
      <c r="AU8" s="1075"/>
      <c r="AV8" s="1075"/>
      <c r="AW8" s="1075"/>
      <c r="AX8" s="1075"/>
      <c r="AY8" s="1075"/>
      <c r="AZ8" s="1075"/>
      <c r="BA8" s="1075"/>
      <c r="BB8" s="1075"/>
      <c r="BC8" s="1075"/>
      <c r="BD8" s="1075"/>
      <c r="BE8" s="1075"/>
      <c r="BF8" s="1075"/>
      <c r="BG8" s="1075"/>
      <c r="BH8" s="1075"/>
      <c r="BI8" s="1075"/>
      <c r="BJ8" s="1075"/>
      <c r="BK8" s="1076"/>
    </row>
    <row r="9" spans="2:63" ht="29.25" customHeight="1" x14ac:dyDescent="0.15">
      <c r="B9" s="1062"/>
      <c r="C9" s="1063"/>
      <c r="D9" s="1063"/>
      <c r="E9" s="1063"/>
      <c r="F9" s="1063"/>
      <c r="G9" s="1064"/>
      <c r="H9" s="1077"/>
      <c r="I9" s="1077"/>
      <c r="J9" s="1077"/>
      <c r="K9" s="1077"/>
      <c r="L9" s="1077"/>
      <c r="M9" s="1077"/>
      <c r="N9" s="1077"/>
      <c r="O9" s="1077"/>
      <c r="P9" s="1074"/>
      <c r="Q9" s="1075"/>
      <c r="R9" s="1075"/>
      <c r="S9" s="1075"/>
      <c r="T9" s="1075"/>
      <c r="U9" s="1075"/>
      <c r="V9" s="1075"/>
      <c r="W9" s="1075"/>
      <c r="X9" s="1075"/>
      <c r="Y9" s="1075"/>
      <c r="Z9" s="1075"/>
      <c r="AA9" s="1075"/>
      <c r="AB9" s="1075"/>
      <c r="AC9" s="1075"/>
      <c r="AD9" s="1075"/>
      <c r="AE9" s="1075"/>
      <c r="AF9" s="1075"/>
      <c r="AG9" s="1075"/>
      <c r="AH9" s="1075"/>
      <c r="AI9" s="1075"/>
      <c r="AJ9" s="1075"/>
      <c r="AK9" s="1075"/>
      <c r="AL9" s="1075"/>
      <c r="AM9" s="1075"/>
      <c r="AN9" s="1074"/>
      <c r="AO9" s="1075"/>
      <c r="AP9" s="1075"/>
      <c r="AQ9" s="1075"/>
      <c r="AR9" s="1075"/>
      <c r="AS9" s="1075"/>
      <c r="AT9" s="1075"/>
      <c r="AU9" s="1075"/>
      <c r="AV9" s="1075"/>
      <c r="AW9" s="1075"/>
      <c r="AX9" s="1075"/>
      <c r="AY9" s="1075"/>
      <c r="AZ9" s="1075"/>
      <c r="BA9" s="1075"/>
      <c r="BB9" s="1075"/>
      <c r="BC9" s="1075"/>
      <c r="BD9" s="1075"/>
      <c r="BE9" s="1075"/>
      <c r="BF9" s="1075"/>
      <c r="BG9" s="1075"/>
      <c r="BH9" s="1075"/>
      <c r="BI9" s="1075"/>
      <c r="BJ9" s="1075"/>
      <c r="BK9" s="1076"/>
    </row>
    <row r="10" spans="2:63" ht="29.25" customHeight="1" x14ac:dyDescent="0.15">
      <c r="B10" s="1062"/>
      <c r="C10" s="1063"/>
      <c r="D10" s="1063"/>
      <c r="E10" s="1063"/>
      <c r="F10" s="1063"/>
      <c r="G10" s="1064"/>
      <c r="H10" s="1077"/>
      <c r="I10" s="1077"/>
      <c r="J10" s="1077"/>
      <c r="K10" s="1077"/>
      <c r="L10" s="1077"/>
      <c r="M10" s="1077"/>
      <c r="N10" s="1077"/>
      <c r="O10" s="1077"/>
      <c r="P10" s="1074"/>
      <c r="Q10" s="1075"/>
      <c r="R10" s="1075"/>
      <c r="S10" s="1075"/>
      <c r="T10" s="1075"/>
      <c r="U10" s="1075"/>
      <c r="V10" s="1075"/>
      <c r="W10" s="1075"/>
      <c r="X10" s="1075"/>
      <c r="Y10" s="1075"/>
      <c r="Z10" s="1075"/>
      <c r="AA10" s="1075"/>
      <c r="AB10" s="1075"/>
      <c r="AC10" s="1075"/>
      <c r="AD10" s="1075"/>
      <c r="AE10" s="1075"/>
      <c r="AF10" s="1075"/>
      <c r="AG10" s="1075"/>
      <c r="AH10" s="1075"/>
      <c r="AI10" s="1075"/>
      <c r="AJ10" s="1075"/>
      <c r="AK10" s="1075"/>
      <c r="AL10" s="1075"/>
      <c r="AM10" s="1075"/>
      <c r="AN10" s="1074"/>
      <c r="AO10" s="1075"/>
      <c r="AP10" s="1075"/>
      <c r="AQ10" s="1075"/>
      <c r="AR10" s="1075"/>
      <c r="AS10" s="1075"/>
      <c r="AT10" s="1075"/>
      <c r="AU10" s="1075"/>
      <c r="AV10" s="1075"/>
      <c r="AW10" s="1075"/>
      <c r="AX10" s="1075"/>
      <c r="AY10" s="1075"/>
      <c r="AZ10" s="1075"/>
      <c r="BA10" s="1075"/>
      <c r="BB10" s="1075"/>
      <c r="BC10" s="1075"/>
      <c r="BD10" s="1075"/>
      <c r="BE10" s="1075"/>
      <c r="BF10" s="1075"/>
      <c r="BG10" s="1075"/>
      <c r="BH10" s="1075"/>
      <c r="BI10" s="1075"/>
      <c r="BJ10" s="1075"/>
      <c r="BK10" s="1076"/>
    </row>
    <row r="11" spans="2:63" ht="29.25" customHeight="1" x14ac:dyDescent="0.15">
      <c r="B11" s="1062"/>
      <c r="C11" s="1063"/>
      <c r="D11" s="1063"/>
      <c r="E11" s="1063"/>
      <c r="F11" s="1063"/>
      <c r="G11" s="1064"/>
      <c r="H11" s="1077"/>
      <c r="I11" s="1077"/>
      <c r="J11" s="1077"/>
      <c r="K11" s="1077"/>
      <c r="L11" s="1077"/>
      <c r="M11" s="1077"/>
      <c r="N11" s="1077"/>
      <c r="O11" s="1077"/>
      <c r="P11" s="1074"/>
      <c r="Q11" s="1075"/>
      <c r="R11" s="1075"/>
      <c r="S11" s="1075"/>
      <c r="T11" s="1075"/>
      <c r="U11" s="1075"/>
      <c r="V11" s="1075"/>
      <c r="W11" s="1075"/>
      <c r="X11" s="1075"/>
      <c r="Y11" s="1075"/>
      <c r="Z11" s="1075"/>
      <c r="AA11" s="1075"/>
      <c r="AB11" s="1075"/>
      <c r="AC11" s="1075"/>
      <c r="AD11" s="1075"/>
      <c r="AE11" s="1075"/>
      <c r="AF11" s="1075"/>
      <c r="AG11" s="1075"/>
      <c r="AH11" s="1075"/>
      <c r="AI11" s="1075"/>
      <c r="AJ11" s="1075"/>
      <c r="AK11" s="1075"/>
      <c r="AL11" s="1075"/>
      <c r="AM11" s="1075"/>
      <c r="AN11" s="1074"/>
      <c r="AO11" s="1075"/>
      <c r="AP11" s="1075"/>
      <c r="AQ11" s="1075"/>
      <c r="AR11" s="1075"/>
      <c r="AS11" s="1075"/>
      <c r="AT11" s="1075"/>
      <c r="AU11" s="1075"/>
      <c r="AV11" s="1075"/>
      <c r="AW11" s="1075"/>
      <c r="AX11" s="1075"/>
      <c r="AY11" s="1075"/>
      <c r="AZ11" s="1075"/>
      <c r="BA11" s="1075"/>
      <c r="BB11" s="1075"/>
      <c r="BC11" s="1075"/>
      <c r="BD11" s="1075"/>
      <c r="BE11" s="1075"/>
      <c r="BF11" s="1075"/>
      <c r="BG11" s="1075"/>
      <c r="BH11" s="1075"/>
      <c r="BI11" s="1075"/>
      <c r="BJ11" s="1075"/>
      <c r="BK11" s="1076"/>
    </row>
    <row r="12" spans="2:63" ht="29.25" customHeight="1" x14ac:dyDescent="0.15">
      <c r="B12" s="1062"/>
      <c r="C12" s="1063"/>
      <c r="D12" s="1063"/>
      <c r="E12" s="1063"/>
      <c r="F12" s="1063"/>
      <c r="G12" s="1064"/>
      <c r="H12" s="1077"/>
      <c r="I12" s="1077"/>
      <c r="J12" s="1077"/>
      <c r="K12" s="1077"/>
      <c r="L12" s="1077"/>
      <c r="M12" s="1077"/>
      <c r="N12" s="1077"/>
      <c r="O12" s="1077"/>
      <c r="P12" s="1074"/>
      <c r="Q12" s="1075"/>
      <c r="R12" s="1075"/>
      <c r="S12" s="1075"/>
      <c r="T12" s="1075"/>
      <c r="U12" s="1075"/>
      <c r="V12" s="1075"/>
      <c r="W12" s="1075"/>
      <c r="X12" s="1075"/>
      <c r="Y12" s="1075"/>
      <c r="Z12" s="1075"/>
      <c r="AA12" s="1075"/>
      <c r="AB12" s="1075"/>
      <c r="AC12" s="1075"/>
      <c r="AD12" s="1075"/>
      <c r="AE12" s="1075"/>
      <c r="AF12" s="1075"/>
      <c r="AG12" s="1075"/>
      <c r="AH12" s="1075"/>
      <c r="AI12" s="1075"/>
      <c r="AJ12" s="1075"/>
      <c r="AK12" s="1075"/>
      <c r="AL12" s="1075"/>
      <c r="AM12" s="1075"/>
      <c r="AN12" s="1074"/>
      <c r="AO12" s="1075"/>
      <c r="AP12" s="1075"/>
      <c r="AQ12" s="1075"/>
      <c r="AR12" s="1075"/>
      <c r="AS12" s="1075"/>
      <c r="AT12" s="1075"/>
      <c r="AU12" s="1075"/>
      <c r="AV12" s="1075"/>
      <c r="AW12" s="1075"/>
      <c r="AX12" s="1075"/>
      <c r="AY12" s="1075"/>
      <c r="AZ12" s="1075"/>
      <c r="BA12" s="1075"/>
      <c r="BB12" s="1075"/>
      <c r="BC12" s="1075"/>
      <c r="BD12" s="1075"/>
      <c r="BE12" s="1075"/>
      <c r="BF12" s="1075"/>
      <c r="BG12" s="1075"/>
      <c r="BH12" s="1075"/>
      <c r="BI12" s="1075"/>
      <c r="BJ12" s="1075"/>
      <c r="BK12" s="1076"/>
    </row>
    <row r="13" spans="2:63" ht="29.25" customHeight="1" x14ac:dyDescent="0.15">
      <c r="B13" s="1062"/>
      <c r="C13" s="1063"/>
      <c r="D13" s="1063"/>
      <c r="E13" s="1063"/>
      <c r="F13" s="1063"/>
      <c r="G13" s="1064"/>
      <c r="H13" s="1077"/>
      <c r="I13" s="1077"/>
      <c r="J13" s="1077"/>
      <c r="K13" s="1077"/>
      <c r="L13" s="1077"/>
      <c r="M13" s="1077"/>
      <c r="N13" s="1077"/>
      <c r="O13" s="1077"/>
      <c r="P13" s="1074"/>
      <c r="Q13" s="1075"/>
      <c r="R13" s="1075"/>
      <c r="S13" s="1075"/>
      <c r="T13" s="1075"/>
      <c r="U13" s="1075"/>
      <c r="V13" s="1075"/>
      <c r="W13" s="1075"/>
      <c r="X13" s="1075"/>
      <c r="Y13" s="1075"/>
      <c r="Z13" s="1075"/>
      <c r="AA13" s="1075"/>
      <c r="AB13" s="1075"/>
      <c r="AC13" s="1075"/>
      <c r="AD13" s="1075"/>
      <c r="AE13" s="1075"/>
      <c r="AF13" s="1075"/>
      <c r="AG13" s="1075"/>
      <c r="AH13" s="1075"/>
      <c r="AI13" s="1075"/>
      <c r="AJ13" s="1075"/>
      <c r="AK13" s="1075"/>
      <c r="AL13" s="1075"/>
      <c r="AM13" s="1075"/>
      <c r="AN13" s="1074"/>
      <c r="AO13" s="1075"/>
      <c r="AP13" s="1075"/>
      <c r="AQ13" s="1075"/>
      <c r="AR13" s="1075"/>
      <c r="AS13" s="1075"/>
      <c r="AT13" s="1075"/>
      <c r="AU13" s="1075"/>
      <c r="AV13" s="1075"/>
      <c r="AW13" s="1075"/>
      <c r="AX13" s="1075"/>
      <c r="AY13" s="1075"/>
      <c r="AZ13" s="1075"/>
      <c r="BA13" s="1075"/>
      <c r="BB13" s="1075"/>
      <c r="BC13" s="1075"/>
      <c r="BD13" s="1075"/>
      <c r="BE13" s="1075"/>
      <c r="BF13" s="1075"/>
      <c r="BG13" s="1075"/>
      <c r="BH13" s="1075"/>
      <c r="BI13" s="1075"/>
      <c r="BJ13" s="1075"/>
      <c r="BK13" s="1076"/>
    </row>
    <row r="14" spans="2:63" ht="29.25" customHeight="1" x14ac:dyDescent="0.15">
      <c r="B14" s="1062"/>
      <c r="C14" s="1063"/>
      <c r="D14" s="1063"/>
      <c r="E14" s="1063"/>
      <c r="F14" s="1063"/>
      <c r="G14" s="1064"/>
      <c r="H14" s="1077"/>
      <c r="I14" s="1077"/>
      <c r="J14" s="1077"/>
      <c r="K14" s="1077"/>
      <c r="L14" s="1077"/>
      <c r="M14" s="1077"/>
      <c r="N14" s="1077"/>
      <c r="O14" s="1077"/>
      <c r="P14" s="1074"/>
      <c r="Q14" s="1075"/>
      <c r="R14" s="1075"/>
      <c r="S14" s="1075"/>
      <c r="T14" s="1075"/>
      <c r="U14" s="1075"/>
      <c r="V14" s="1075"/>
      <c r="W14" s="1075"/>
      <c r="X14" s="1075"/>
      <c r="Y14" s="1075"/>
      <c r="Z14" s="1075"/>
      <c r="AA14" s="1075"/>
      <c r="AB14" s="1075"/>
      <c r="AC14" s="1075"/>
      <c r="AD14" s="1075"/>
      <c r="AE14" s="1075"/>
      <c r="AF14" s="1075"/>
      <c r="AG14" s="1075"/>
      <c r="AH14" s="1075"/>
      <c r="AI14" s="1075"/>
      <c r="AJ14" s="1075"/>
      <c r="AK14" s="1075"/>
      <c r="AL14" s="1075"/>
      <c r="AM14" s="1075"/>
      <c r="AN14" s="1074"/>
      <c r="AO14" s="1075"/>
      <c r="AP14" s="1075"/>
      <c r="AQ14" s="1075"/>
      <c r="AR14" s="1075"/>
      <c r="AS14" s="1075"/>
      <c r="AT14" s="1075"/>
      <c r="AU14" s="1075"/>
      <c r="AV14" s="1075"/>
      <c r="AW14" s="1075"/>
      <c r="AX14" s="1075"/>
      <c r="AY14" s="1075"/>
      <c r="AZ14" s="1075"/>
      <c r="BA14" s="1075"/>
      <c r="BB14" s="1075"/>
      <c r="BC14" s="1075"/>
      <c r="BD14" s="1075"/>
      <c r="BE14" s="1075"/>
      <c r="BF14" s="1075"/>
      <c r="BG14" s="1075"/>
      <c r="BH14" s="1075"/>
      <c r="BI14" s="1075"/>
      <c r="BJ14" s="1075"/>
      <c r="BK14" s="1076"/>
    </row>
    <row r="15" spans="2:63" ht="29.25" customHeight="1" x14ac:dyDescent="0.15">
      <c r="B15" s="1062"/>
      <c r="C15" s="1063"/>
      <c r="D15" s="1063"/>
      <c r="E15" s="1063"/>
      <c r="F15" s="1063"/>
      <c r="G15" s="1064"/>
      <c r="H15" s="1077"/>
      <c r="I15" s="1077"/>
      <c r="J15" s="1077"/>
      <c r="K15" s="1077"/>
      <c r="L15" s="1077"/>
      <c r="M15" s="1077"/>
      <c r="N15" s="1077"/>
      <c r="O15" s="1077"/>
      <c r="P15" s="1074"/>
      <c r="Q15" s="1075"/>
      <c r="R15" s="1075"/>
      <c r="S15" s="1075"/>
      <c r="T15" s="1075"/>
      <c r="U15" s="1075"/>
      <c r="V15" s="1075"/>
      <c r="W15" s="1075"/>
      <c r="X15" s="1075"/>
      <c r="Y15" s="1075"/>
      <c r="Z15" s="1075"/>
      <c r="AA15" s="1075"/>
      <c r="AB15" s="1075"/>
      <c r="AC15" s="1075"/>
      <c r="AD15" s="1075"/>
      <c r="AE15" s="1075"/>
      <c r="AF15" s="1075"/>
      <c r="AG15" s="1075"/>
      <c r="AH15" s="1075"/>
      <c r="AI15" s="1075"/>
      <c r="AJ15" s="1075"/>
      <c r="AK15" s="1075"/>
      <c r="AL15" s="1075"/>
      <c r="AM15" s="1075"/>
      <c r="AN15" s="1074"/>
      <c r="AO15" s="1075"/>
      <c r="AP15" s="1075"/>
      <c r="AQ15" s="1075"/>
      <c r="AR15" s="1075"/>
      <c r="AS15" s="1075"/>
      <c r="AT15" s="1075"/>
      <c r="AU15" s="1075"/>
      <c r="AV15" s="1075"/>
      <c r="AW15" s="1075"/>
      <c r="AX15" s="1075"/>
      <c r="AY15" s="1075"/>
      <c r="AZ15" s="1075"/>
      <c r="BA15" s="1075"/>
      <c r="BB15" s="1075"/>
      <c r="BC15" s="1075"/>
      <c r="BD15" s="1075"/>
      <c r="BE15" s="1075"/>
      <c r="BF15" s="1075"/>
      <c r="BG15" s="1075"/>
      <c r="BH15" s="1075"/>
      <c r="BI15" s="1075"/>
      <c r="BJ15" s="1075"/>
      <c r="BK15" s="1076"/>
    </row>
    <row r="16" spans="2:63" ht="29.25" customHeight="1" x14ac:dyDescent="0.15">
      <c r="B16" s="1062"/>
      <c r="C16" s="1063"/>
      <c r="D16" s="1063"/>
      <c r="E16" s="1063"/>
      <c r="F16" s="1063"/>
      <c r="G16" s="1064"/>
      <c r="H16" s="1077"/>
      <c r="I16" s="1077"/>
      <c r="J16" s="1077"/>
      <c r="K16" s="1077"/>
      <c r="L16" s="1077"/>
      <c r="M16" s="1077"/>
      <c r="N16" s="1077"/>
      <c r="O16" s="1077"/>
      <c r="P16" s="1074"/>
      <c r="Q16" s="1075"/>
      <c r="R16" s="1075"/>
      <c r="S16" s="1075"/>
      <c r="T16" s="1075"/>
      <c r="U16" s="1075"/>
      <c r="V16" s="1075"/>
      <c r="W16" s="1075"/>
      <c r="X16" s="1075"/>
      <c r="Y16" s="1075"/>
      <c r="Z16" s="1075"/>
      <c r="AA16" s="1075"/>
      <c r="AB16" s="1075"/>
      <c r="AC16" s="1075"/>
      <c r="AD16" s="1075"/>
      <c r="AE16" s="1075"/>
      <c r="AF16" s="1075"/>
      <c r="AG16" s="1075"/>
      <c r="AH16" s="1075"/>
      <c r="AI16" s="1075"/>
      <c r="AJ16" s="1075"/>
      <c r="AK16" s="1075"/>
      <c r="AL16" s="1075"/>
      <c r="AM16" s="1075"/>
      <c r="AN16" s="1074"/>
      <c r="AO16" s="1075"/>
      <c r="AP16" s="1075"/>
      <c r="AQ16" s="1075"/>
      <c r="AR16" s="1075"/>
      <c r="AS16" s="1075"/>
      <c r="AT16" s="1075"/>
      <c r="AU16" s="1075"/>
      <c r="AV16" s="1075"/>
      <c r="AW16" s="1075"/>
      <c r="AX16" s="1075"/>
      <c r="AY16" s="1075"/>
      <c r="AZ16" s="1075"/>
      <c r="BA16" s="1075"/>
      <c r="BB16" s="1075"/>
      <c r="BC16" s="1075"/>
      <c r="BD16" s="1075"/>
      <c r="BE16" s="1075"/>
      <c r="BF16" s="1075"/>
      <c r="BG16" s="1075"/>
      <c r="BH16" s="1075"/>
      <c r="BI16" s="1075"/>
      <c r="BJ16" s="1075"/>
      <c r="BK16" s="1076"/>
    </row>
    <row r="17" spans="2:63" ht="29.25" customHeight="1" x14ac:dyDescent="0.15">
      <c r="B17" s="1062"/>
      <c r="C17" s="1063"/>
      <c r="D17" s="1063"/>
      <c r="E17" s="1063"/>
      <c r="F17" s="1063"/>
      <c r="G17" s="1064"/>
      <c r="H17" s="1077"/>
      <c r="I17" s="1077"/>
      <c r="J17" s="1077"/>
      <c r="K17" s="1077"/>
      <c r="L17" s="1077"/>
      <c r="M17" s="1077"/>
      <c r="N17" s="1077"/>
      <c r="O17" s="1077"/>
      <c r="P17" s="1074"/>
      <c r="Q17" s="1075"/>
      <c r="R17" s="1075"/>
      <c r="S17" s="1075"/>
      <c r="T17" s="1075"/>
      <c r="U17" s="1075"/>
      <c r="V17" s="1075"/>
      <c r="W17" s="1075"/>
      <c r="X17" s="1075"/>
      <c r="Y17" s="1075"/>
      <c r="Z17" s="1075"/>
      <c r="AA17" s="1075"/>
      <c r="AB17" s="1075"/>
      <c r="AC17" s="1075"/>
      <c r="AD17" s="1075"/>
      <c r="AE17" s="1075"/>
      <c r="AF17" s="1075"/>
      <c r="AG17" s="1075"/>
      <c r="AH17" s="1075"/>
      <c r="AI17" s="1075"/>
      <c r="AJ17" s="1075"/>
      <c r="AK17" s="1075"/>
      <c r="AL17" s="1075"/>
      <c r="AM17" s="1075"/>
      <c r="AN17" s="1074"/>
      <c r="AO17" s="1075"/>
      <c r="AP17" s="1075"/>
      <c r="AQ17" s="1075"/>
      <c r="AR17" s="1075"/>
      <c r="AS17" s="1075"/>
      <c r="AT17" s="1075"/>
      <c r="AU17" s="1075"/>
      <c r="AV17" s="1075"/>
      <c r="AW17" s="1075"/>
      <c r="AX17" s="1075"/>
      <c r="AY17" s="1075"/>
      <c r="AZ17" s="1075"/>
      <c r="BA17" s="1075"/>
      <c r="BB17" s="1075"/>
      <c r="BC17" s="1075"/>
      <c r="BD17" s="1075"/>
      <c r="BE17" s="1075"/>
      <c r="BF17" s="1075"/>
      <c r="BG17" s="1075"/>
      <c r="BH17" s="1075"/>
      <c r="BI17" s="1075"/>
      <c r="BJ17" s="1075"/>
      <c r="BK17" s="1076"/>
    </row>
    <row r="18" spans="2:63" ht="29.25" customHeight="1" x14ac:dyDescent="0.15">
      <c r="B18" s="1062"/>
      <c r="C18" s="1063"/>
      <c r="D18" s="1063"/>
      <c r="E18" s="1063"/>
      <c r="F18" s="1063"/>
      <c r="G18" s="1064"/>
      <c r="H18" s="1077"/>
      <c r="I18" s="1077"/>
      <c r="J18" s="1077"/>
      <c r="K18" s="1077"/>
      <c r="L18" s="1077"/>
      <c r="M18" s="1077"/>
      <c r="N18" s="1077"/>
      <c r="O18" s="1077"/>
      <c r="P18" s="1074"/>
      <c r="Q18" s="1075"/>
      <c r="R18" s="1075"/>
      <c r="S18" s="1075"/>
      <c r="T18" s="1075"/>
      <c r="U18" s="1075"/>
      <c r="V18" s="1075"/>
      <c r="W18" s="1075"/>
      <c r="X18" s="1075"/>
      <c r="Y18" s="1075"/>
      <c r="Z18" s="1075"/>
      <c r="AA18" s="1075"/>
      <c r="AB18" s="1075"/>
      <c r="AC18" s="1075"/>
      <c r="AD18" s="1075"/>
      <c r="AE18" s="1075"/>
      <c r="AF18" s="1075"/>
      <c r="AG18" s="1075"/>
      <c r="AH18" s="1075"/>
      <c r="AI18" s="1075"/>
      <c r="AJ18" s="1075"/>
      <c r="AK18" s="1075"/>
      <c r="AL18" s="1075"/>
      <c r="AM18" s="1075"/>
      <c r="AN18" s="1074"/>
      <c r="AO18" s="1075"/>
      <c r="AP18" s="1075"/>
      <c r="AQ18" s="1075"/>
      <c r="AR18" s="1075"/>
      <c r="AS18" s="1075"/>
      <c r="AT18" s="1075"/>
      <c r="AU18" s="1075"/>
      <c r="AV18" s="1075"/>
      <c r="AW18" s="1075"/>
      <c r="AX18" s="1075"/>
      <c r="AY18" s="1075"/>
      <c r="AZ18" s="1075"/>
      <c r="BA18" s="1075"/>
      <c r="BB18" s="1075"/>
      <c r="BC18" s="1075"/>
      <c r="BD18" s="1075"/>
      <c r="BE18" s="1075"/>
      <c r="BF18" s="1075"/>
      <c r="BG18" s="1075"/>
      <c r="BH18" s="1075"/>
      <c r="BI18" s="1075"/>
      <c r="BJ18" s="1075"/>
      <c r="BK18" s="1076"/>
    </row>
    <row r="19" spans="2:63" ht="29.25" customHeight="1" x14ac:dyDescent="0.15">
      <c r="B19" s="1062"/>
      <c r="C19" s="1063"/>
      <c r="D19" s="1063"/>
      <c r="E19" s="1063"/>
      <c r="F19" s="1063"/>
      <c r="G19" s="1064"/>
      <c r="H19" s="1077"/>
      <c r="I19" s="1077"/>
      <c r="J19" s="1077"/>
      <c r="K19" s="1077"/>
      <c r="L19" s="1077"/>
      <c r="M19" s="1077"/>
      <c r="N19" s="1077"/>
      <c r="O19" s="1077"/>
      <c r="P19" s="1074"/>
      <c r="Q19" s="1075"/>
      <c r="R19" s="1075"/>
      <c r="S19" s="1075"/>
      <c r="T19" s="1075"/>
      <c r="U19" s="1075"/>
      <c r="V19" s="1075"/>
      <c r="W19" s="1075"/>
      <c r="X19" s="1075"/>
      <c r="Y19" s="1075"/>
      <c r="Z19" s="1075"/>
      <c r="AA19" s="1075"/>
      <c r="AB19" s="1075"/>
      <c r="AC19" s="1075"/>
      <c r="AD19" s="1075"/>
      <c r="AE19" s="1075"/>
      <c r="AF19" s="1075"/>
      <c r="AG19" s="1075"/>
      <c r="AH19" s="1075"/>
      <c r="AI19" s="1075"/>
      <c r="AJ19" s="1075"/>
      <c r="AK19" s="1075"/>
      <c r="AL19" s="1075"/>
      <c r="AM19" s="1075"/>
      <c r="AN19" s="1074"/>
      <c r="AO19" s="1075"/>
      <c r="AP19" s="1075"/>
      <c r="AQ19" s="1075"/>
      <c r="AR19" s="1075"/>
      <c r="AS19" s="1075"/>
      <c r="AT19" s="1075"/>
      <c r="AU19" s="1075"/>
      <c r="AV19" s="1075"/>
      <c r="AW19" s="1075"/>
      <c r="AX19" s="1075"/>
      <c r="AY19" s="1075"/>
      <c r="AZ19" s="1075"/>
      <c r="BA19" s="1075"/>
      <c r="BB19" s="1075"/>
      <c r="BC19" s="1075"/>
      <c r="BD19" s="1075"/>
      <c r="BE19" s="1075"/>
      <c r="BF19" s="1075"/>
      <c r="BG19" s="1075"/>
      <c r="BH19" s="1075"/>
      <c r="BI19" s="1075"/>
      <c r="BJ19" s="1075"/>
      <c r="BK19" s="1076"/>
    </row>
    <row r="20" spans="2:63" x14ac:dyDescent="0.15">
      <c r="B20" s="136"/>
      <c r="C20" s="136"/>
      <c r="D20" s="38" t="s">
        <v>607</v>
      </c>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row>
    <row r="21" spans="2:63" x14ac:dyDescent="0.15">
      <c r="D21" s="4" t="s">
        <v>608</v>
      </c>
    </row>
  </sheetData>
  <mergeCells count="73">
    <mergeCell ref="P7:AM7"/>
    <mergeCell ref="B3:E3"/>
    <mergeCell ref="B8:G8"/>
    <mergeCell ref="H8:O8"/>
    <mergeCell ref="P8:AM8"/>
    <mergeCell ref="B4:E4"/>
    <mergeCell ref="F4:T4"/>
    <mergeCell ref="H6:O6"/>
    <mergeCell ref="Z3:AH3"/>
    <mergeCell ref="Z4:AH4"/>
    <mergeCell ref="AI3:AN4"/>
    <mergeCell ref="H13:O13"/>
    <mergeCell ref="B9:G9"/>
    <mergeCell ref="H9:O9"/>
    <mergeCell ref="P9:AM9"/>
    <mergeCell ref="P17:AM17"/>
    <mergeCell ref="B12:G12"/>
    <mergeCell ref="H12:O12"/>
    <mergeCell ref="B11:G11"/>
    <mergeCell ref="AN17:BK17"/>
    <mergeCell ref="H15:O15"/>
    <mergeCell ref="B10:G10"/>
    <mergeCell ref="H10:O10"/>
    <mergeCell ref="P10:AM10"/>
    <mergeCell ref="B17:G17"/>
    <mergeCell ref="H11:O11"/>
    <mergeCell ref="P11:AM11"/>
    <mergeCell ref="AN11:BK11"/>
    <mergeCell ref="H16:O16"/>
    <mergeCell ref="H17:O17"/>
    <mergeCell ref="AN15:BK15"/>
    <mergeCell ref="P15:AM15"/>
    <mergeCell ref="P16:AM16"/>
    <mergeCell ref="AN16:BK16"/>
    <mergeCell ref="B13:G13"/>
    <mergeCell ref="H18:O18"/>
    <mergeCell ref="H14:O14"/>
    <mergeCell ref="B18:G18"/>
    <mergeCell ref="B16:G16"/>
    <mergeCell ref="B15:G15"/>
    <mergeCell ref="B14:G14"/>
    <mergeCell ref="AN12:BK12"/>
    <mergeCell ref="AN10:BK10"/>
    <mergeCell ref="AW3:BB4"/>
    <mergeCell ref="BC3:BK4"/>
    <mergeCell ref="P12:AM12"/>
    <mergeCell ref="AN8:BK8"/>
    <mergeCell ref="AN9:BK9"/>
    <mergeCell ref="U3:Y3"/>
    <mergeCell ref="U4:Y4"/>
    <mergeCell ref="AO3:AV3"/>
    <mergeCell ref="AO4:AV4"/>
    <mergeCell ref="AN7:BK7"/>
    <mergeCell ref="F3:T3"/>
    <mergeCell ref="B6:G6"/>
    <mergeCell ref="B7:G7"/>
    <mergeCell ref="H7:O7"/>
    <mergeCell ref="B19:G19"/>
    <mergeCell ref="H5:O5"/>
    <mergeCell ref="P5:AM5"/>
    <mergeCell ref="AN5:BK5"/>
    <mergeCell ref="P6:AM6"/>
    <mergeCell ref="AN6:BK6"/>
    <mergeCell ref="P13:AM13"/>
    <mergeCell ref="AN13:BK13"/>
    <mergeCell ref="P14:AM14"/>
    <mergeCell ref="AN14:BK14"/>
    <mergeCell ref="H19:O19"/>
    <mergeCell ref="B5:G5"/>
    <mergeCell ref="P18:AM18"/>
    <mergeCell ref="AN18:BK18"/>
    <mergeCell ref="P19:AM19"/>
    <mergeCell ref="AN19:BK19"/>
  </mergeCells>
  <phoneticPr fontId="11"/>
  <conditionalFormatting sqref="F3:T4">
    <cfRule type="cellIs" dxfId="2" priority="2" operator="equal">
      <formula>0</formula>
    </cfRule>
    <cfRule type="cellIs" priority="3" operator="equal">
      <formula>0</formula>
    </cfRule>
  </conditionalFormatting>
  <conditionalFormatting sqref="Z3:AH4">
    <cfRule type="cellIs" dxfId="1" priority="1" operator="equal">
      <formula>0</formula>
    </cfRule>
  </conditionalFormatting>
  <printOptions horizontalCentered="1" verticalCentered="1"/>
  <pageMargins left="3.937007874015748E-2" right="3.937007874015748E-2" top="0.35433070866141736" bottom="0.35433070866141736" header="0.31496062992125984" footer="0.31496062992125984"/>
  <pageSetup paperSize="9" fitToWidth="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031-92CB-4D51-AD6C-F7309CF0AD4F}">
  <sheetPr>
    <pageSetUpPr fitToPage="1"/>
  </sheetPr>
  <dimension ref="A1:AJ51"/>
  <sheetViews>
    <sheetView showGridLines="0" view="pageBreakPreview" zoomScale="115" zoomScaleNormal="85" zoomScaleSheetLayoutView="115" workbookViewId="0">
      <selection activeCell="AD35" sqref="AD35"/>
    </sheetView>
  </sheetViews>
  <sheetFormatPr defaultColWidth="9" defaultRowHeight="12" x14ac:dyDescent="0.15"/>
  <cols>
    <col min="1" max="1" width="2.75" style="137" customWidth="1"/>
    <col min="2" max="3" width="5.75" style="139" customWidth="1"/>
    <col min="4" max="4" width="5.625" style="139" customWidth="1"/>
    <col min="5" max="16" width="4.75" style="137" customWidth="1"/>
    <col min="17" max="28" width="6.375" style="137" customWidth="1"/>
    <col min="29" max="29" width="4" style="137" customWidth="1"/>
    <col min="30" max="16384" width="9" style="137"/>
  </cols>
  <sheetData>
    <row r="1" spans="1:36" ht="20.25" customHeight="1" x14ac:dyDescent="0.15">
      <c r="B1" s="138" t="s">
        <v>609</v>
      </c>
      <c r="C1" s="39"/>
      <c r="D1" s="39"/>
      <c r="E1" s="40"/>
      <c r="F1" s="40"/>
      <c r="G1" s="40"/>
      <c r="H1" s="40"/>
      <c r="I1" s="40"/>
      <c r="J1" s="40"/>
      <c r="K1" s="40"/>
      <c r="L1" s="40"/>
      <c r="M1" s="40"/>
      <c r="N1" s="40"/>
      <c r="O1" s="40"/>
      <c r="P1" s="40"/>
      <c r="Q1" s="40"/>
      <c r="R1" s="40"/>
      <c r="S1" s="40"/>
      <c r="T1" s="40"/>
      <c r="U1" s="40"/>
      <c r="V1" s="40"/>
      <c r="W1" s="40"/>
      <c r="X1" s="40"/>
      <c r="Y1" s="40"/>
      <c r="Z1" s="40"/>
      <c r="AA1" s="40"/>
      <c r="AB1" s="40"/>
      <c r="AC1" s="40"/>
    </row>
    <row r="2" spans="1:36" x14ac:dyDescent="0.15">
      <c r="B2" s="1183" t="s">
        <v>610</v>
      </c>
      <c r="C2" s="1183"/>
      <c r="D2" s="1183"/>
      <c r="E2" s="1183"/>
      <c r="F2" s="1181" t="s">
        <v>63</v>
      </c>
      <c r="G2" s="1181"/>
      <c r="H2" s="1181"/>
      <c r="I2" s="1181"/>
      <c r="J2" s="1181"/>
      <c r="K2" s="1181"/>
      <c r="L2" s="1135" t="s">
        <v>611</v>
      </c>
      <c r="M2" s="1135"/>
      <c r="N2" s="1135"/>
      <c r="O2" s="1181" t="s">
        <v>65</v>
      </c>
      <c r="P2" s="1181"/>
      <c r="Q2" s="1181"/>
      <c r="R2" s="1181"/>
      <c r="S2" s="1181"/>
      <c r="T2" s="1177" t="s">
        <v>477</v>
      </c>
      <c r="U2" s="1178"/>
      <c r="V2" s="1137" t="s">
        <v>77</v>
      </c>
      <c r="W2" s="1138"/>
      <c r="X2" s="1138"/>
      <c r="Y2" s="1160" t="s">
        <v>612</v>
      </c>
      <c r="Z2" s="1170" t="s">
        <v>346</v>
      </c>
      <c r="AA2" s="1171"/>
      <c r="AB2" s="1172"/>
    </row>
    <row r="3" spans="1:36" ht="12" customHeight="1" x14ac:dyDescent="0.15">
      <c r="A3" s="137" t="s">
        <v>613</v>
      </c>
      <c r="B3" s="1176" t="s">
        <v>614</v>
      </c>
      <c r="C3" s="1176"/>
      <c r="D3" s="1176"/>
      <c r="E3" s="1176"/>
      <c r="F3" s="1182" t="s">
        <v>63</v>
      </c>
      <c r="G3" s="1182"/>
      <c r="H3" s="1182"/>
      <c r="I3" s="1182"/>
      <c r="J3" s="1182"/>
      <c r="K3" s="1182"/>
      <c r="L3" s="1135" t="s">
        <v>615</v>
      </c>
      <c r="M3" s="1135"/>
      <c r="N3" s="1135"/>
      <c r="O3" s="1136" t="s">
        <v>67</v>
      </c>
      <c r="P3" s="1136"/>
      <c r="Q3" s="1136"/>
      <c r="R3" s="1136"/>
      <c r="S3" s="1136"/>
      <c r="T3" s="1179"/>
      <c r="U3" s="1180"/>
      <c r="V3" s="1139"/>
      <c r="W3" s="1140"/>
      <c r="X3" s="1140"/>
      <c r="Y3" s="1161"/>
      <c r="Z3" s="1173"/>
      <c r="AA3" s="1174"/>
      <c r="AB3" s="1175"/>
    </row>
    <row r="4" spans="1:36" ht="12" customHeight="1" x14ac:dyDescent="0.15">
      <c r="B4" s="1141"/>
      <c r="C4" s="1138"/>
      <c r="D4" s="1138"/>
      <c r="E4" s="1138"/>
      <c r="F4" s="1138"/>
      <c r="G4" s="1138"/>
      <c r="H4" s="1138"/>
      <c r="I4" s="1138"/>
      <c r="J4" s="1138"/>
      <c r="K4" s="1138"/>
      <c r="L4" s="1138"/>
      <c r="M4" s="1138"/>
      <c r="N4" s="1138"/>
      <c r="O4" s="1138"/>
      <c r="P4" s="1138"/>
      <c r="Q4" s="1138"/>
      <c r="R4" s="1138"/>
      <c r="S4" s="1138"/>
      <c r="T4" s="1138"/>
      <c r="U4" s="1138"/>
      <c r="V4" s="1138"/>
      <c r="W4" s="1138"/>
      <c r="X4" s="1138"/>
      <c r="Y4" s="1138"/>
      <c r="Z4" s="157"/>
      <c r="AA4" s="69"/>
      <c r="AB4" s="158"/>
      <c r="AC4" s="70"/>
      <c r="AD4" s="3"/>
      <c r="AE4" s="3"/>
      <c r="AF4" s="3"/>
      <c r="AG4" s="3"/>
      <c r="AH4" s="3"/>
      <c r="AI4" s="3"/>
      <c r="AJ4" s="3"/>
    </row>
    <row r="5" spans="1:36" ht="12.75" customHeight="1" thickBot="1" x14ac:dyDescent="0.2">
      <c r="B5" s="1142" t="s">
        <v>616</v>
      </c>
      <c r="C5" s="1143"/>
      <c r="D5" s="1143"/>
      <c r="E5" s="1143"/>
      <c r="F5" s="1143"/>
      <c r="G5" s="1143"/>
      <c r="H5" s="1143"/>
      <c r="I5" s="1143"/>
      <c r="J5" s="1143"/>
      <c r="K5" s="1143"/>
      <c r="L5" s="1143"/>
      <c r="M5" s="1143"/>
      <c r="N5" s="1143"/>
      <c r="O5" s="1143"/>
      <c r="P5" s="1143"/>
      <c r="Q5" s="1143"/>
      <c r="R5" s="1143"/>
      <c r="S5" s="1143"/>
      <c r="T5" s="1143"/>
      <c r="U5" s="1143"/>
      <c r="V5" s="1143"/>
      <c r="W5" s="1143"/>
      <c r="X5" s="1143"/>
      <c r="Y5" s="1143"/>
      <c r="Z5" s="1143"/>
      <c r="AA5" s="1143"/>
      <c r="AB5" s="1144"/>
      <c r="AC5" s="40"/>
      <c r="AD5" s="3"/>
      <c r="AE5" s="3"/>
      <c r="AF5" s="3"/>
      <c r="AG5" s="3"/>
      <c r="AH5" s="3"/>
      <c r="AI5" s="3"/>
      <c r="AJ5" s="3"/>
    </row>
    <row r="6" spans="1:36" ht="13.5" customHeight="1" x14ac:dyDescent="0.15">
      <c r="B6" s="1167" t="s">
        <v>537</v>
      </c>
      <c r="C6" s="1168"/>
      <c r="D6" s="1169"/>
      <c r="E6" s="1130" t="s">
        <v>538</v>
      </c>
      <c r="F6" s="1131"/>
      <c r="G6" s="1131"/>
      <c r="H6" s="1131"/>
      <c r="I6" s="1131"/>
      <c r="J6" s="1131"/>
      <c r="K6" s="1131"/>
      <c r="L6" s="1131"/>
      <c r="M6" s="1131"/>
      <c r="N6" s="1131"/>
      <c r="O6" s="1131"/>
      <c r="P6" s="1131"/>
      <c r="Q6" s="1130" t="s">
        <v>539</v>
      </c>
      <c r="R6" s="1131"/>
      <c r="S6" s="1131"/>
      <c r="T6" s="1131"/>
      <c r="U6" s="1131"/>
      <c r="V6" s="1131"/>
      <c r="W6" s="1131"/>
      <c r="X6" s="1131"/>
      <c r="Y6" s="1131"/>
      <c r="Z6" s="1131"/>
      <c r="AA6" s="1131"/>
      <c r="AB6" s="1132"/>
      <c r="AC6" s="67"/>
      <c r="AD6" s="67"/>
    </row>
    <row r="7" spans="1:36" ht="13.5" x14ac:dyDescent="0.15">
      <c r="B7" s="1158" t="s">
        <v>540</v>
      </c>
      <c r="C7" s="1162" t="s">
        <v>541</v>
      </c>
      <c r="D7" s="1165" t="s">
        <v>542</v>
      </c>
      <c r="E7" s="1157" t="s">
        <v>617</v>
      </c>
      <c r="F7" s="1128"/>
      <c r="G7" s="1128"/>
      <c r="H7" s="1128"/>
      <c r="I7" s="1128"/>
      <c r="J7" s="1128"/>
      <c r="K7" s="1128"/>
      <c r="L7" s="1128"/>
      <c r="M7" s="1128"/>
      <c r="N7" s="1128"/>
      <c r="O7" s="1128"/>
      <c r="P7" s="1129"/>
      <c r="Q7" s="1157" t="s">
        <v>544</v>
      </c>
      <c r="R7" s="1128"/>
      <c r="S7" s="1128"/>
      <c r="T7" s="1128"/>
      <c r="U7" s="1133" t="s">
        <v>545</v>
      </c>
      <c r="V7" s="1128"/>
      <c r="W7" s="1128"/>
      <c r="X7" s="1128"/>
      <c r="Y7" s="1128"/>
      <c r="Z7" s="1128"/>
      <c r="AA7" s="1128"/>
      <c r="AB7" s="1134"/>
      <c r="AC7" s="67"/>
      <c r="AD7" s="67"/>
    </row>
    <row r="8" spans="1:36" ht="13.5" x14ac:dyDescent="0.15">
      <c r="B8" s="1158"/>
      <c r="C8" s="1163"/>
      <c r="D8" s="1165"/>
      <c r="E8" s="1157" t="s">
        <v>547</v>
      </c>
      <c r="F8" s="1128"/>
      <c r="G8" s="1128"/>
      <c r="H8" s="1129"/>
      <c r="I8" s="1128" t="s">
        <v>548</v>
      </c>
      <c r="J8" s="1128"/>
      <c r="K8" s="1128"/>
      <c r="L8" s="1129"/>
      <c r="M8" s="1128" t="s">
        <v>549</v>
      </c>
      <c r="N8" s="1128"/>
      <c r="O8" s="1128"/>
      <c r="P8" s="1129"/>
      <c r="Q8" s="1157" t="s">
        <v>550</v>
      </c>
      <c r="R8" s="1128"/>
      <c r="S8" s="1128"/>
      <c r="T8" s="1128"/>
      <c r="U8" s="1133" t="s">
        <v>548</v>
      </c>
      <c r="V8" s="1128"/>
      <c r="W8" s="1128"/>
      <c r="X8" s="1128"/>
      <c r="Y8" s="1133" t="s">
        <v>549</v>
      </c>
      <c r="Z8" s="1128"/>
      <c r="AA8" s="1128"/>
      <c r="AB8" s="1134"/>
      <c r="AC8" s="66"/>
      <c r="AD8" s="66"/>
      <c r="AE8" s="66"/>
      <c r="AF8" s="66"/>
      <c r="AG8" s="66"/>
      <c r="AH8" s="66"/>
      <c r="AI8" s="66"/>
      <c r="AJ8" s="66"/>
    </row>
    <row r="9" spans="1:36" s="139" customFormat="1" x14ac:dyDescent="0.15">
      <c r="B9" s="1159"/>
      <c r="C9" s="1164"/>
      <c r="D9" s="1166"/>
      <c r="E9" s="71" t="s">
        <v>551</v>
      </c>
      <c r="F9" s="74" t="s">
        <v>552</v>
      </c>
      <c r="G9" s="74" t="s">
        <v>553</v>
      </c>
      <c r="H9" s="120" t="s">
        <v>554</v>
      </c>
      <c r="I9" s="77" t="s">
        <v>551</v>
      </c>
      <c r="J9" s="74" t="s">
        <v>552</v>
      </c>
      <c r="K9" s="74" t="s">
        <v>553</v>
      </c>
      <c r="L9" s="120" t="s">
        <v>554</v>
      </c>
      <c r="M9" s="77" t="s">
        <v>551</v>
      </c>
      <c r="N9" s="74" t="s">
        <v>552</v>
      </c>
      <c r="O9" s="74" t="s">
        <v>553</v>
      </c>
      <c r="P9" s="120" t="s">
        <v>554</v>
      </c>
      <c r="Q9" s="117" t="s">
        <v>551</v>
      </c>
      <c r="R9" s="87" t="s">
        <v>552</v>
      </c>
      <c r="S9" s="74" t="s">
        <v>553</v>
      </c>
      <c r="T9" s="118" t="s">
        <v>554</v>
      </c>
      <c r="U9" s="119" t="s">
        <v>551</v>
      </c>
      <c r="V9" s="87" t="s">
        <v>552</v>
      </c>
      <c r="W9" s="74" t="s">
        <v>553</v>
      </c>
      <c r="X9" s="118" t="s">
        <v>554</v>
      </c>
      <c r="Y9" s="119" t="s">
        <v>551</v>
      </c>
      <c r="Z9" s="87" t="s">
        <v>552</v>
      </c>
      <c r="AA9" s="74" t="s">
        <v>553</v>
      </c>
      <c r="AB9" s="111" t="s">
        <v>554</v>
      </c>
      <c r="AC9" s="66"/>
      <c r="AD9" s="66"/>
      <c r="AE9" s="66"/>
      <c r="AF9" s="66"/>
      <c r="AG9" s="66"/>
      <c r="AH9" s="66"/>
      <c r="AI9" s="66"/>
      <c r="AJ9" s="66"/>
    </row>
    <row r="10" spans="1:36" x14ac:dyDescent="0.15">
      <c r="B10" s="140" t="s">
        <v>257</v>
      </c>
      <c r="C10" s="141">
        <v>0.7</v>
      </c>
      <c r="D10" s="185" t="s">
        <v>321</v>
      </c>
      <c r="E10" s="142">
        <v>0</v>
      </c>
      <c r="F10" s="143">
        <v>0</v>
      </c>
      <c r="G10" s="143">
        <v>0</v>
      </c>
      <c r="H10" s="144">
        <v>0</v>
      </c>
      <c r="I10" s="145">
        <v>0</v>
      </c>
      <c r="J10" s="143">
        <v>1</v>
      </c>
      <c r="K10" s="143">
        <v>1</v>
      </c>
      <c r="L10" s="144">
        <v>0</v>
      </c>
      <c r="M10" s="145">
        <v>0</v>
      </c>
      <c r="N10" s="143">
        <v>0</v>
      </c>
      <c r="O10" s="143">
        <v>0</v>
      </c>
      <c r="P10" s="144">
        <v>0</v>
      </c>
      <c r="Q10" s="287">
        <v>0</v>
      </c>
      <c r="R10" s="150">
        <v>0</v>
      </c>
      <c r="S10" s="150">
        <v>0</v>
      </c>
      <c r="T10" s="151">
        <v>0</v>
      </c>
      <c r="U10" s="149">
        <v>0</v>
      </c>
      <c r="V10" s="150">
        <v>1</v>
      </c>
      <c r="W10" s="150">
        <v>0.5</v>
      </c>
      <c r="X10" s="151">
        <v>0</v>
      </c>
      <c r="Y10" s="152">
        <v>0</v>
      </c>
      <c r="Z10" s="150">
        <v>0</v>
      </c>
      <c r="AA10" s="150">
        <v>0</v>
      </c>
      <c r="AB10" s="153">
        <v>0</v>
      </c>
      <c r="AC10" s="66"/>
      <c r="AD10" s="66"/>
      <c r="AE10" s="66"/>
      <c r="AF10" s="66"/>
      <c r="AG10" s="66"/>
      <c r="AH10" s="66"/>
      <c r="AI10" s="66"/>
      <c r="AJ10" s="66"/>
    </row>
    <row r="11" spans="1:36" x14ac:dyDescent="0.15">
      <c r="B11" s="140" t="s">
        <v>618</v>
      </c>
      <c r="C11" s="154">
        <v>10.5</v>
      </c>
      <c r="D11" s="185" t="s">
        <v>321</v>
      </c>
      <c r="E11" s="142">
        <v>0</v>
      </c>
      <c r="F11" s="143">
        <v>0</v>
      </c>
      <c r="G11" s="143">
        <v>0</v>
      </c>
      <c r="H11" s="144">
        <v>1</v>
      </c>
      <c r="I11" s="145">
        <v>0</v>
      </c>
      <c r="J11" s="143">
        <v>0</v>
      </c>
      <c r="K11" s="143">
        <v>2</v>
      </c>
      <c r="L11" s="144">
        <v>1</v>
      </c>
      <c r="M11" s="145">
        <v>0</v>
      </c>
      <c r="N11" s="143">
        <v>1</v>
      </c>
      <c r="O11" s="143">
        <v>0</v>
      </c>
      <c r="P11" s="144">
        <v>0</v>
      </c>
      <c r="Q11" s="287">
        <v>0</v>
      </c>
      <c r="R11" s="150">
        <v>0</v>
      </c>
      <c r="S11" s="150">
        <v>0</v>
      </c>
      <c r="T11" s="151">
        <v>1.5</v>
      </c>
      <c r="U11" s="149">
        <v>0</v>
      </c>
      <c r="V11" s="150">
        <v>0</v>
      </c>
      <c r="W11" s="150">
        <v>0.6</v>
      </c>
      <c r="X11" s="151">
        <v>0.1</v>
      </c>
      <c r="Y11" s="152">
        <v>0</v>
      </c>
      <c r="Z11" s="150">
        <v>0.4</v>
      </c>
      <c r="AA11" s="150">
        <v>0</v>
      </c>
      <c r="AB11" s="153">
        <v>0</v>
      </c>
      <c r="AC11" s="66"/>
      <c r="AD11" s="66"/>
      <c r="AE11" s="66"/>
      <c r="AF11" s="66"/>
      <c r="AG11" s="66"/>
      <c r="AH11" s="66"/>
      <c r="AI11" s="66"/>
      <c r="AJ11" s="66"/>
    </row>
    <row r="12" spans="1:36" x14ac:dyDescent="0.15">
      <c r="B12" s="140" t="s">
        <v>619</v>
      </c>
      <c r="C12" s="154">
        <v>10.5</v>
      </c>
      <c r="D12" s="185" t="s">
        <v>579</v>
      </c>
      <c r="E12" s="142">
        <v>0</v>
      </c>
      <c r="F12" s="143">
        <v>0</v>
      </c>
      <c r="G12" s="143">
        <v>0</v>
      </c>
      <c r="H12" s="144">
        <v>1</v>
      </c>
      <c r="I12" s="145">
        <v>0</v>
      </c>
      <c r="J12" s="143">
        <v>0</v>
      </c>
      <c r="K12" s="143">
        <v>0</v>
      </c>
      <c r="L12" s="144">
        <v>3</v>
      </c>
      <c r="M12" s="145">
        <v>0</v>
      </c>
      <c r="N12" s="143">
        <v>0</v>
      </c>
      <c r="O12" s="143">
        <v>1</v>
      </c>
      <c r="P12" s="144">
        <v>0</v>
      </c>
      <c r="Q12" s="287">
        <v>0</v>
      </c>
      <c r="R12" s="150">
        <v>0</v>
      </c>
      <c r="S12" s="150">
        <v>0</v>
      </c>
      <c r="T12" s="151">
        <v>2.5</v>
      </c>
      <c r="U12" s="149">
        <v>0</v>
      </c>
      <c r="V12" s="150">
        <v>0</v>
      </c>
      <c r="W12" s="150">
        <v>0</v>
      </c>
      <c r="X12" s="151">
        <v>0.2</v>
      </c>
      <c r="Y12" s="152">
        <v>0</v>
      </c>
      <c r="Z12" s="150">
        <v>0</v>
      </c>
      <c r="AA12" s="150">
        <v>1</v>
      </c>
      <c r="AB12" s="153">
        <v>0</v>
      </c>
      <c r="AC12" s="66"/>
      <c r="AD12" s="66"/>
      <c r="AE12" s="66"/>
      <c r="AF12" s="66"/>
      <c r="AG12" s="66"/>
      <c r="AH12" s="66"/>
      <c r="AI12" s="66"/>
      <c r="AJ12" s="66"/>
    </row>
    <row r="13" spans="1:36" x14ac:dyDescent="0.15">
      <c r="B13" s="140" t="s">
        <v>620</v>
      </c>
      <c r="C13" s="154">
        <v>10.5</v>
      </c>
      <c r="D13" s="185" t="s">
        <v>579</v>
      </c>
      <c r="E13" s="142">
        <v>0</v>
      </c>
      <c r="F13" s="143">
        <v>0</v>
      </c>
      <c r="G13" s="143">
        <v>0</v>
      </c>
      <c r="H13" s="144">
        <v>2</v>
      </c>
      <c r="I13" s="145">
        <v>0</v>
      </c>
      <c r="J13" s="143">
        <v>0</v>
      </c>
      <c r="K13" s="143">
        <v>0</v>
      </c>
      <c r="L13" s="144">
        <v>0</v>
      </c>
      <c r="M13" s="145">
        <v>0</v>
      </c>
      <c r="N13" s="143">
        <v>0</v>
      </c>
      <c r="O13" s="143">
        <v>0</v>
      </c>
      <c r="P13" s="144">
        <v>2</v>
      </c>
      <c r="Q13" s="287">
        <v>0</v>
      </c>
      <c r="R13" s="150">
        <v>0</v>
      </c>
      <c r="S13" s="150">
        <v>0</v>
      </c>
      <c r="T13" s="151">
        <v>4</v>
      </c>
      <c r="U13" s="149">
        <v>0</v>
      </c>
      <c r="V13" s="150">
        <v>0</v>
      </c>
      <c r="W13" s="150">
        <v>0</v>
      </c>
      <c r="X13" s="151">
        <v>0</v>
      </c>
      <c r="Y13" s="152">
        <v>0</v>
      </c>
      <c r="Z13" s="150">
        <v>0</v>
      </c>
      <c r="AA13" s="150">
        <v>0</v>
      </c>
      <c r="AB13" s="153">
        <v>0.1</v>
      </c>
      <c r="AC13" s="66"/>
      <c r="AD13" s="66"/>
      <c r="AE13" s="66"/>
      <c r="AF13" s="66"/>
      <c r="AG13" s="66"/>
      <c r="AH13" s="66"/>
      <c r="AI13" s="66"/>
      <c r="AJ13" s="66"/>
    </row>
    <row r="14" spans="1:36" x14ac:dyDescent="0.15">
      <c r="B14" s="140"/>
      <c r="C14" s="154"/>
      <c r="D14" s="185"/>
      <c r="E14" s="142"/>
      <c r="F14" s="143"/>
      <c r="G14" s="143"/>
      <c r="H14" s="144"/>
      <c r="I14" s="145"/>
      <c r="J14" s="143"/>
      <c r="K14" s="143"/>
      <c r="L14" s="144"/>
      <c r="M14" s="145"/>
      <c r="N14" s="143"/>
      <c r="O14" s="143"/>
      <c r="P14" s="144"/>
      <c r="Q14" s="146"/>
      <c r="R14" s="147"/>
      <c r="S14" s="147"/>
      <c r="T14" s="148"/>
      <c r="U14" s="149"/>
      <c r="V14" s="150"/>
      <c r="W14" s="150"/>
      <c r="X14" s="151"/>
      <c r="Y14" s="152"/>
      <c r="Z14" s="150"/>
      <c r="AA14" s="150"/>
      <c r="AB14" s="153"/>
      <c r="AC14" s="66"/>
      <c r="AD14" s="66"/>
      <c r="AE14" s="66"/>
      <c r="AF14" s="66"/>
      <c r="AG14" s="66"/>
      <c r="AH14" s="66"/>
      <c r="AI14" s="66"/>
      <c r="AJ14" s="66"/>
    </row>
    <row r="15" spans="1:36" x14ac:dyDescent="0.15">
      <c r="B15" s="140"/>
      <c r="C15" s="154"/>
      <c r="D15" s="186"/>
      <c r="E15" s="72"/>
      <c r="F15" s="75"/>
      <c r="G15" s="75"/>
      <c r="H15" s="41"/>
      <c r="I15" s="78"/>
      <c r="J15" s="75"/>
      <c r="K15" s="75"/>
      <c r="L15" s="41"/>
      <c r="M15" s="78"/>
      <c r="N15" s="75"/>
      <c r="O15" s="75"/>
      <c r="P15" s="41"/>
      <c r="Q15" s="107"/>
      <c r="R15" s="106"/>
      <c r="S15" s="108"/>
      <c r="T15" s="105"/>
      <c r="U15" s="88"/>
      <c r="V15" s="89"/>
      <c r="W15" s="109"/>
      <c r="X15" s="90"/>
      <c r="Y15" s="88"/>
      <c r="Z15" s="89"/>
      <c r="AA15" s="109"/>
      <c r="AB15" s="112"/>
      <c r="AC15" s="66"/>
      <c r="AD15" s="66"/>
      <c r="AE15" s="66"/>
      <c r="AF15" s="66"/>
      <c r="AG15" s="66"/>
      <c r="AH15" s="66"/>
      <c r="AI15" s="66"/>
      <c r="AJ15" s="66"/>
    </row>
    <row r="16" spans="1:36" x14ac:dyDescent="0.15">
      <c r="B16" s="140"/>
      <c r="C16" s="154"/>
      <c r="D16" s="187"/>
      <c r="E16" s="72"/>
      <c r="F16" s="75"/>
      <c r="G16" s="75"/>
      <c r="H16" s="41"/>
      <c r="I16" s="78"/>
      <c r="J16" s="75"/>
      <c r="K16" s="75"/>
      <c r="L16" s="41"/>
      <c r="M16" s="78"/>
      <c r="N16" s="75"/>
      <c r="O16" s="75"/>
      <c r="P16" s="41"/>
      <c r="Q16" s="107"/>
      <c r="R16" s="106"/>
      <c r="S16" s="108"/>
      <c r="T16" s="105"/>
      <c r="U16" s="88"/>
      <c r="V16" s="89"/>
      <c r="W16" s="109"/>
      <c r="X16" s="90"/>
      <c r="Y16" s="88"/>
      <c r="Z16" s="89"/>
      <c r="AA16" s="109"/>
      <c r="AB16" s="112"/>
      <c r="AC16" s="66"/>
      <c r="AD16" s="66"/>
      <c r="AE16" s="66"/>
      <c r="AF16" s="66"/>
      <c r="AG16" s="66"/>
      <c r="AH16" s="66"/>
      <c r="AI16" s="66"/>
      <c r="AJ16" s="66"/>
    </row>
    <row r="17" spans="2:36" x14ac:dyDescent="0.15">
      <c r="B17" s="140"/>
      <c r="C17" s="154"/>
      <c r="D17" s="187"/>
      <c r="E17" s="72"/>
      <c r="F17" s="75"/>
      <c r="G17" s="75"/>
      <c r="H17" s="41"/>
      <c r="I17" s="78"/>
      <c r="J17" s="75"/>
      <c r="K17" s="75"/>
      <c r="L17" s="41"/>
      <c r="M17" s="78"/>
      <c r="N17" s="75"/>
      <c r="O17" s="75"/>
      <c r="P17" s="41"/>
      <c r="Q17" s="107"/>
      <c r="R17" s="106"/>
      <c r="S17" s="108"/>
      <c r="T17" s="105"/>
      <c r="U17" s="88"/>
      <c r="V17" s="89"/>
      <c r="W17" s="109"/>
      <c r="X17" s="90"/>
      <c r="Y17" s="88"/>
      <c r="Z17" s="89"/>
      <c r="AA17" s="109"/>
      <c r="AB17" s="112"/>
      <c r="AC17" s="66"/>
      <c r="AD17" s="66"/>
      <c r="AE17" s="66"/>
      <c r="AF17" s="66"/>
      <c r="AG17" s="66"/>
      <c r="AH17" s="66"/>
      <c r="AI17" s="66"/>
      <c r="AJ17" s="66"/>
    </row>
    <row r="18" spans="2:36" x14ac:dyDescent="0.15">
      <c r="B18" s="140"/>
      <c r="C18" s="154"/>
      <c r="D18" s="187"/>
      <c r="E18" s="72"/>
      <c r="F18" s="75"/>
      <c r="G18" s="75"/>
      <c r="H18" s="41"/>
      <c r="I18" s="78"/>
      <c r="J18" s="75"/>
      <c r="K18" s="75"/>
      <c r="L18" s="41"/>
      <c r="M18" s="78"/>
      <c r="N18" s="75"/>
      <c r="O18" s="75"/>
      <c r="P18" s="41"/>
      <c r="Q18" s="107"/>
      <c r="R18" s="106"/>
      <c r="S18" s="108"/>
      <c r="T18" s="105"/>
      <c r="U18" s="88"/>
      <c r="V18" s="89"/>
      <c r="W18" s="109"/>
      <c r="X18" s="90"/>
      <c r="Y18" s="88"/>
      <c r="Z18" s="89"/>
      <c r="AA18" s="109"/>
      <c r="AB18" s="112"/>
      <c r="AC18" s="66"/>
      <c r="AD18" s="66"/>
      <c r="AE18" s="66"/>
      <c r="AF18" s="66"/>
      <c r="AG18" s="66"/>
      <c r="AH18" s="66"/>
      <c r="AI18" s="66"/>
      <c r="AJ18" s="66"/>
    </row>
    <row r="19" spans="2:36" x14ac:dyDescent="0.15">
      <c r="B19" s="140"/>
      <c r="C19" s="154"/>
      <c r="D19" s="187"/>
      <c r="E19" s="72"/>
      <c r="F19" s="75"/>
      <c r="G19" s="75"/>
      <c r="H19" s="41"/>
      <c r="I19" s="78"/>
      <c r="J19" s="75"/>
      <c r="K19" s="75"/>
      <c r="L19" s="41"/>
      <c r="M19" s="78"/>
      <c r="N19" s="75"/>
      <c r="O19" s="75"/>
      <c r="P19" s="41"/>
      <c r="Q19" s="107"/>
      <c r="R19" s="106"/>
      <c r="S19" s="108"/>
      <c r="T19" s="105"/>
      <c r="U19" s="88"/>
      <c r="V19" s="89"/>
      <c r="W19" s="109"/>
      <c r="X19" s="90"/>
      <c r="Y19" s="88"/>
      <c r="Z19" s="89"/>
      <c r="AA19" s="109"/>
      <c r="AB19" s="112"/>
      <c r="AC19" s="66"/>
      <c r="AD19" s="66"/>
      <c r="AE19" s="66"/>
      <c r="AF19" s="66"/>
      <c r="AG19" s="66"/>
      <c r="AH19" s="66"/>
      <c r="AI19" s="66"/>
      <c r="AJ19" s="66"/>
    </row>
    <row r="20" spans="2:36" x14ac:dyDescent="0.15">
      <c r="B20" s="140"/>
      <c r="C20" s="154"/>
      <c r="D20" s="187"/>
      <c r="E20" s="72"/>
      <c r="F20" s="75"/>
      <c r="G20" s="75"/>
      <c r="H20" s="41"/>
      <c r="I20" s="78"/>
      <c r="J20" s="75"/>
      <c r="K20" s="75"/>
      <c r="L20" s="41"/>
      <c r="M20" s="78"/>
      <c r="N20" s="75"/>
      <c r="O20" s="75"/>
      <c r="P20" s="41"/>
      <c r="Q20" s="107"/>
      <c r="R20" s="106"/>
      <c r="S20" s="108"/>
      <c r="T20" s="105"/>
      <c r="U20" s="88"/>
      <c r="V20" s="89"/>
      <c r="W20" s="109"/>
      <c r="X20" s="90"/>
      <c r="Y20" s="88"/>
      <c r="Z20" s="89"/>
      <c r="AA20" s="109"/>
      <c r="AB20" s="112"/>
      <c r="AC20" s="66"/>
      <c r="AD20" s="66"/>
      <c r="AE20" s="66"/>
      <c r="AF20" s="66"/>
      <c r="AG20" s="66"/>
      <c r="AH20" s="66"/>
      <c r="AI20" s="66"/>
      <c r="AJ20" s="66"/>
    </row>
    <row r="21" spans="2:36" x14ac:dyDescent="0.15">
      <c r="B21" s="140"/>
      <c r="C21" s="154"/>
      <c r="D21" s="187"/>
      <c r="E21" s="72"/>
      <c r="F21" s="75"/>
      <c r="G21" s="75"/>
      <c r="H21" s="41"/>
      <c r="I21" s="78"/>
      <c r="J21" s="75"/>
      <c r="K21" s="75"/>
      <c r="L21" s="41"/>
      <c r="M21" s="78"/>
      <c r="N21" s="75"/>
      <c r="O21" s="75"/>
      <c r="P21" s="41"/>
      <c r="Q21" s="107"/>
      <c r="R21" s="106"/>
      <c r="S21" s="108"/>
      <c r="T21" s="105"/>
      <c r="U21" s="88"/>
      <c r="V21" s="89"/>
      <c r="W21" s="109"/>
      <c r="X21" s="90"/>
      <c r="Y21" s="88"/>
      <c r="Z21" s="89"/>
      <c r="AA21" s="109"/>
      <c r="AB21" s="112"/>
      <c r="AC21" s="66"/>
      <c r="AD21" s="66"/>
      <c r="AE21" s="66"/>
      <c r="AF21" s="66"/>
      <c r="AG21" s="66"/>
      <c r="AH21" s="66"/>
      <c r="AI21" s="66"/>
      <c r="AJ21" s="66"/>
    </row>
    <row r="22" spans="2:36" x14ac:dyDescent="0.15">
      <c r="B22" s="140"/>
      <c r="C22" s="154"/>
      <c r="D22" s="187"/>
      <c r="E22" s="72"/>
      <c r="F22" s="75"/>
      <c r="G22" s="75"/>
      <c r="H22" s="41"/>
      <c r="I22" s="78"/>
      <c r="J22" s="75"/>
      <c r="K22" s="75"/>
      <c r="L22" s="41"/>
      <c r="M22" s="78"/>
      <c r="N22" s="75"/>
      <c r="O22" s="75"/>
      <c r="P22" s="41"/>
      <c r="Q22" s="107"/>
      <c r="R22" s="106"/>
      <c r="S22" s="108"/>
      <c r="T22" s="105"/>
      <c r="U22" s="88"/>
      <c r="V22" s="89"/>
      <c r="W22" s="109"/>
      <c r="X22" s="90"/>
      <c r="Y22" s="88"/>
      <c r="Z22" s="89"/>
      <c r="AA22" s="109"/>
      <c r="AB22" s="112"/>
      <c r="AC22" s="66"/>
      <c r="AD22" s="66"/>
      <c r="AE22" s="66"/>
      <c r="AF22" s="66"/>
      <c r="AG22" s="66"/>
      <c r="AH22" s="66"/>
      <c r="AI22" s="66"/>
      <c r="AJ22" s="66"/>
    </row>
    <row r="23" spans="2:36" x14ac:dyDescent="0.15">
      <c r="B23" s="140"/>
      <c r="C23" s="154"/>
      <c r="D23" s="187"/>
      <c r="E23" s="72"/>
      <c r="F23" s="75"/>
      <c r="G23" s="75"/>
      <c r="H23" s="41"/>
      <c r="I23" s="78"/>
      <c r="J23" s="75"/>
      <c r="K23" s="75"/>
      <c r="L23" s="41"/>
      <c r="M23" s="78"/>
      <c r="N23" s="75"/>
      <c r="O23" s="75"/>
      <c r="P23" s="41"/>
      <c r="Q23" s="107"/>
      <c r="R23" s="106"/>
      <c r="S23" s="108"/>
      <c r="T23" s="105"/>
      <c r="U23" s="88"/>
      <c r="V23" s="89"/>
      <c r="W23" s="109"/>
      <c r="X23" s="90"/>
      <c r="Y23" s="88"/>
      <c r="Z23" s="89"/>
      <c r="AA23" s="109"/>
      <c r="AB23" s="112"/>
      <c r="AC23" s="66"/>
      <c r="AD23" s="66"/>
      <c r="AE23" s="66"/>
      <c r="AF23" s="66"/>
      <c r="AG23" s="66"/>
      <c r="AH23" s="66"/>
      <c r="AI23" s="66"/>
      <c r="AJ23" s="66"/>
    </row>
    <row r="24" spans="2:36" x14ac:dyDescent="0.15">
      <c r="B24" s="140"/>
      <c r="C24" s="154"/>
      <c r="D24" s="187"/>
      <c r="E24" s="72"/>
      <c r="F24" s="75"/>
      <c r="G24" s="75"/>
      <c r="H24" s="41"/>
      <c r="I24" s="78"/>
      <c r="J24" s="75"/>
      <c r="K24" s="75"/>
      <c r="L24" s="41"/>
      <c r="M24" s="78"/>
      <c r="N24" s="75"/>
      <c r="O24" s="75"/>
      <c r="P24" s="41"/>
      <c r="Q24" s="107"/>
      <c r="R24" s="106"/>
      <c r="S24" s="108"/>
      <c r="T24" s="105"/>
      <c r="U24" s="88"/>
      <c r="V24" s="89"/>
      <c r="W24" s="109"/>
      <c r="X24" s="90"/>
      <c r="Y24" s="88"/>
      <c r="Z24" s="89"/>
      <c r="AA24" s="109"/>
      <c r="AB24" s="112"/>
      <c r="AC24" s="66"/>
      <c r="AD24" s="66"/>
      <c r="AE24" s="66"/>
      <c r="AF24" s="66"/>
      <c r="AG24" s="66"/>
      <c r="AH24" s="66"/>
      <c r="AI24" s="66"/>
      <c r="AJ24" s="66"/>
    </row>
    <row r="25" spans="2:36" x14ac:dyDescent="0.15">
      <c r="B25" s="140"/>
      <c r="C25" s="154"/>
      <c r="D25" s="187"/>
      <c r="E25" s="72"/>
      <c r="F25" s="75"/>
      <c r="G25" s="75"/>
      <c r="H25" s="41"/>
      <c r="I25" s="78"/>
      <c r="J25" s="75"/>
      <c r="K25" s="75"/>
      <c r="L25" s="41"/>
      <c r="M25" s="78"/>
      <c r="N25" s="75"/>
      <c r="O25" s="75"/>
      <c r="P25" s="41"/>
      <c r="Q25" s="107"/>
      <c r="R25" s="106"/>
      <c r="S25" s="108"/>
      <c r="T25" s="105"/>
      <c r="U25" s="88"/>
      <c r="V25" s="89"/>
      <c r="W25" s="109"/>
      <c r="X25" s="90"/>
      <c r="Y25" s="88"/>
      <c r="Z25" s="89"/>
      <c r="AA25" s="109"/>
      <c r="AB25" s="112"/>
      <c r="AC25" s="66"/>
      <c r="AD25" s="66"/>
      <c r="AE25" s="66"/>
      <c r="AF25" s="66"/>
      <c r="AG25" s="66"/>
      <c r="AH25" s="66"/>
      <c r="AI25" s="66"/>
      <c r="AJ25" s="66"/>
    </row>
    <row r="26" spans="2:36" x14ac:dyDescent="0.15">
      <c r="B26" s="140"/>
      <c r="C26" s="154"/>
      <c r="D26" s="187"/>
      <c r="E26" s="72"/>
      <c r="F26" s="75"/>
      <c r="G26" s="75"/>
      <c r="H26" s="41"/>
      <c r="I26" s="78"/>
      <c r="J26" s="75"/>
      <c r="K26" s="75"/>
      <c r="L26" s="41"/>
      <c r="M26" s="78"/>
      <c r="N26" s="75"/>
      <c r="O26" s="75"/>
      <c r="P26" s="41"/>
      <c r="Q26" s="107"/>
      <c r="R26" s="106"/>
      <c r="S26" s="108"/>
      <c r="T26" s="105"/>
      <c r="U26" s="88"/>
      <c r="V26" s="89"/>
      <c r="W26" s="109"/>
      <c r="X26" s="90"/>
      <c r="Y26" s="88"/>
      <c r="Z26" s="89"/>
      <c r="AA26" s="109"/>
      <c r="AB26" s="112"/>
      <c r="AC26" s="66"/>
      <c r="AD26" s="66"/>
      <c r="AE26" s="66"/>
      <c r="AF26" s="66"/>
      <c r="AG26" s="66"/>
      <c r="AH26" s="66"/>
      <c r="AI26" s="66"/>
      <c r="AJ26" s="66"/>
    </row>
    <row r="27" spans="2:36" x14ac:dyDescent="0.15">
      <c r="B27" s="140"/>
      <c r="C27" s="154"/>
      <c r="D27" s="187"/>
      <c r="E27" s="72"/>
      <c r="F27" s="75"/>
      <c r="G27" s="75"/>
      <c r="H27" s="41"/>
      <c r="I27" s="78"/>
      <c r="J27" s="75"/>
      <c r="K27" s="75"/>
      <c r="L27" s="41"/>
      <c r="M27" s="78"/>
      <c r="N27" s="75"/>
      <c r="O27" s="75"/>
      <c r="P27" s="41"/>
      <c r="Q27" s="107"/>
      <c r="R27" s="106"/>
      <c r="S27" s="108"/>
      <c r="T27" s="105"/>
      <c r="U27" s="88"/>
      <c r="V27" s="89"/>
      <c r="W27" s="109"/>
      <c r="X27" s="90"/>
      <c r="Y27" s="88"/>
      <c r="Z27" s="89"/>
      <c r="AA27" s="109"/>
      <c r="AB27" s="112"/>
      <c r="AC27" s="66"/>
      <c r="AD27" s="66"/>
      <c r="AE27" s="66"/>
      <c r="AF27" s="66"/>
      <c r="AG27" s="66"/>
      <c r="AH27" s="66"/>
      <c r="AI27" s="66"/>
      <c r="AJ27" s="66"/>
    </row>
    <row r="28" spans="2:36" x14ac:dyDescent="0.15">
      <c r="B28" s="140"/>
      <c r="C28" s="154"/>
      <c r="D28" s="187"/>
      <c r="E28" s="72"/>
      <c r="F28" s="75"/>
      <c r="G28" s="75"/>
      <c r="H28" s="41"/>
      <c r="I28" s="78"/>
      <c r="J28" s="75"/>
      <c r="K28" s="75"/>
      <c r="L28" s="41"/>
      <c r="M28" s="78"/>
      <c r="N28" s="75"/>
      <c r="O28" s="75"/>
      <c r="P28" s="41"/>
      <c r="Q28" s="107"/>
      <c r="R28" s="106"/>
      <c r="S28" s="108"/>
      <c r="T28" s="105"/>
      <c r="U28" s="88"/>
      <c r="V28" s="89"/>
      <c r="W28" s="109"/>
      <c r="X28" s="90"/>
      <c r="Y28" s="88"/>
      <c r="Z28" s="89"/>
      <c r="AA28" s="109"/>
      <c r="AB28" s="112"/>
      <c r="AC28" s="66"/>
      <c r="AD28" s="66"/>
      <c r="AE28" s="66"/>
      <c r="AF28" s="66"/>
      <c r="AG28" s="66"/>
      <c r="AH28" s="66"/>
      <c r="AI28" s="66"/>
      <c r="AJ28" s="66"/>
    </row>
    <row r="29" spans="2:36" x14ac:dyDescent="0.15">
      <c r="B29" s="140"/>
      <c r="C29" s="154"/>
      <c r="D29" s="187"/>
      <c r="E29" s="72"/>
      <c r="F29" s="75"/>
      <c r="G29" s="75"/>
      <c r="H29" s="41"/>
      <c r="I29" s="78"/>
      <c r="J29" s="75"/>
      <c r="K29" s="75"/>
      <c r="L29" s="41"/>
      <c r="M29" s="78"/>
      <c r="N29" s="75"/>
      <c r="O29" s="75"/>
      <c r="P29" s="41"/>
      <c r="Q29" s="107"/>
      <c r="R29" s="106"/>
      <c r="S29" s="108"/>
      <c r="T29" s="105"/>
      <c r="U29" s="88"/>
      <c r="V29" s="89"/>
      <c r="W29" s="109"/>
      <c r="X29" s="90"/>
      <c r="Y29" s="88"/>
      <c r="Z29" s="89"/>
      <c r="AA29" s="109"/>
      <c r="AB29" s="112"/>
      <c r="AC29" s="66"/>
      <c r="AD29" s="66"/>
      <c r="AE29" s="66"/>
      <c r="AF29" s="66"/>
      <c r="AG29" s="66"/>
      <c r="AH29" s="66"/>
      <c r="AI29" s="66"/>
      <c r="AJ29" s="66"/>
    </row>
    <row r="30" spans="2:36" x14ac:dyDescent="0.15">
      <c r="B30" s="140"/>
      <c r="C30" s="154"/>
      <c r="D30" s="187"/>
      <c r="E30" s="72"/>
      <c r="F30" s="75"/>
      <c r="G30" s="75"/>
      <c r="H30" s="41"/>
      <c r="I30" s="78"/>
      <c r="J30" s="75"/>
      <c r="K30" s="75"/>
      <c r="L30" s="41"/>
      <c r="M30" s="78"/>
      <c r="N30" s="75"/>
      <c r="O30" s="75"/>
      <c r="P30" s="41"/>
      <c r="Q30" s="107"/>
      <c r="R30" s="106"/>
      <c r="S30" s="108"/>
      <c r="T30" s="105"/>
      <c r="U30" s="88"/>
      <c r="V30" s="89"/>
      <c r="W30" s="109"/>
      <c r="X30" s="90"/>
      <c r="Y30" s="88"/>
      <c r="Z30" s="89"/>
      <c r="AA30" s="109"/>
      <c r="AB30" s="112"/>
      <c r="AC30" s="66"/>
      <c r="AD30" s="66"/>
      <c r="AE30" s="66"/>
      <c r="AF30" s="66"/>
      <c r="AG30" s="66"/>
      <c r="AH30" s="66"/>
      <c r="AI30" s="66"/>
      <c r="AJ30" s="66"/>
    </row>
    <row r="31" spans="2:36" x14ac:dyDescent="0.15">
      <c r="B31" s="140"/>
      <c r="C31" s="154"/>
      <c r="D31" s="187"/>
      <c r="E31" s="72"/>
      <c r="F31" s="75"/>
      <c r="G31" s="75"/>
      <c r="H31" s="41"/>
      <c r="I31" s="78"/>
      <c r="J31" s="75"/>
      <c r="K31" s="75"/>
      <c r="L31" s="41"/>
      <c r="M31" s="78"/>
      <c r="N31" s="75"/>
      <c r="O31" s="75"/>
      <c r="P31" s="41"/>
      <c r="Q31" s="107"/>
      <c r="R31" s="106"/>
      <c r="S31" s="108"/>
      <c r="T31" s="105"/>
      <c r="U31" s="88"/>
      <c r="V31" s="89"/>
      <c r="W31" s="109"/>
      <c r="X31" s="90"/>
      <c r="Y31" s="88"/>
      <c r="Z31" s="89"/>
      <c r="AA31" s="109"/>
      <c r="AB31" s="112"/>
      <c r="AC31" s="66"/>
      <c r="AD31" s="66"/>
      <c r="AE31" s="66"/>
      <c r="AF31" s="66"/>
      <c r="AG31" s="66"/>
      <c r="AH31" s="66"/>
      <c r="AI31" s="66"/>
      <c r="AJ31" s="66"/>
    </row>
    <row r="32" spans="2:36" x14ac:dyDescent="0.15">
      <c r="B32" s="140"/>
      <c r="C32" s="154"/>
      <c r="D32" s="187"/>
      <c r="E32" s="72"/>
      <c r="F32" s="75"/>
      <c r="G32" s="75"/>
      <c r="H32" s="41"/>
      <c r="I32" s="78"/>
      <c r="J32" s="75"/>
      <c r="K32" s="75"/>
      <c r="L32" s="41"/>
      <c r="M32" s="78"/>
      <c r="N32" s="75"/>
      <c r="O32" s="75"/>
      <c r="P32" s="41"/>
      <c r="Q32" s="107"/>
      <c r="R32" s="106"/>
      <c r="S32" s="108"/>
      <c r="T32" s="105"/>
      <c r="U32" s="88"/>
      <c r="V32" s="89"/>
      <c r="W32" s="109"/>
      <c r="X32" s="90"/>
      <c r="Y32" s="88"/>
      <c r="Z32" s="89"/>
      <c r="AA32" s="109"/>
      <c r="AB32" s="112"/>
      <c r="AC32" s="66"/>
      <c r="AD32" s="66"/>
      <c r="AE32" s="66"/>
      <c r="AF32" s="66"/>
      <c r="AG32" s="66"/>
      <c r="AH32" s="66"/>
      <c r="AI32" s="66"/>
      <c r="AJ32" s="66"/>
    </row>
    <row r="33" spans="2:36" x14ac:dyDescent="0.15">
      <c r="B33" s="140"/>
      <c r="C33" s="154"/>
      <c r="D33" s="187"/>
      <c r="E33" s="72"/>
      <c r="F33" s="75"/>
      <c r="G33" s="75"/>
      <c r="H33" s="41"/>
      <c r="I33" s="78"/>
      <c r="J33" s="75"/>
      <c r="K33" s="75"/>
      <c r="L33" s="41"/>
      <c r="M33" s="78"/>
      <c r="N33" s="75"/>
      <c r="O33" s="75"/>
      <c r="P33" s="41"/>
      <c r="Q33" s="107"/>
      <c r="R33" s="106"/>
      <c r="S33" s="108"/>
      <c r="T33" s="105"/>
      <c r="U33" s="88"/>
      <c r="V33" s="89"/>
      <c r="W33" s="109"/>
      <c r="X33" s="90"/>
      <c r="Y33" s="88"/>
      <c r="Z33" s="89"/>
      <c r="AA33" s="109"/>
      <c r="AB33" s="112"/>
      <c r="AC33" s="66"/>
      <c r="AD33" s="66"/>
      <c r="AE33" s="66"/>
      <c r="AF33" s="66"/>
      <c r="AG33" s="66"/>
      <c r="AH33" s="66"/>
      <c r="AI33" s="66"/>
      <c r="AJ33" s="66"/>
    </row>
    <row r="34" spans="2:36" x14ac:dyDescent="0.15">
      <c r="B34" s="140"/>
      <c r="C34" s="154"/>
      <c r="D34" s="187"/>
      <c r="E34" s="72"/>
      <c r="F34" s="75"/>
      <c r="G34" s="75"/>
      <c r="H34" s="41"/>
      <c r="I34" s="78"/>
      <c r="J34" s="75"/>
      <c r="K34" s="75"/>
      <c r="L34" s="41"/>
      <c r="M34" s="78"/>
      <c r="N34" s="75"/>
      <c r="O34" s="75"/>
      <c r="P34" s="41"/>
      <c r="Q34" s="107"/>
      <c r="R34" s="106"/>
      <c r="S34" s="108"/>
      <c r="T34" s="105"/>
      <c r="U34" s="88"/>
      <c r="V34" s="89"/>
      <c r="W34" s="109"/>
      <c r="X34" s="90"/>
      <c r="Y34" s="88"/>
      <c r="Z34" s="89"/>
      <c r="AA34" s="109"/>
      <c r="AB34" s="112"/>
      <c r="AC34" s="66"/>
      <c r="AD34" s="66"/>
      <c r="AE34" s="66"/>
      <c r="AF34" s="66"/>
      <c r="AG34" s="66"/>
      <c r="AH34" s="66"/>
      <c r="AI34" s="66"/>
      <c r="AJ34" s="66"/>
    </row>
    <row r="35" spans="2:36" x14ac:dyDescent="0.15">
      <c r="B35" s="140"/>
      <c r="C35" s="154"/>
      <c r="D35" s="187"/>
      <c r="E35" s="72"/>
      <c r="F35" s="75"/>
      <c r="G35" s="75"/>
      <c r="H35" s="41"/>
      <c r="I35" s="78"/>
      <c r="J35" s="75"/>
      <c r="K35" s="75"/>
      <c r="L35" s="41"/>
      <c r="M35" s="78"/>
      <c r="N35" s="75"/>
      <c r="O35" s="75"/>
      <c r="P35" s="41"/>
      <c r="Q35" s="107"/>
      <c r="R35" s="106"/>
      <c r="S35" s="108"/>
      <c r="T35" s="105"/>
      <c r="U35" s="88"/>
      <c r="V35" s="89"/>
      <c r="W35" s="109"/>
      <c r="X35" s="90"/>
      <c r="Y35" s="88"/>
      <c r="Z35" s="89"/>
      <c r="AA35" s="109"/>
      <c r="AB35" s="112"/>
      <c r="AC35" s="66"/>
      <c r="AD35" s="66"/>
      <c r="AE35" s="66"/>
      <c r="AF35" s="66"/>
      <c r="AG35" s="66"/>
      <c r="AH35" s="66"/>
      <c r="AI35" s="66"/>
      <c r="AJ35" s="66"/>
    </row>
    <row r="36" spans="2:36" x14ac:dyDescent="0.15">
      <c r="B36" s="140"/>
      <c r="C36" s="154"/>
      <c r="D36" s="187"/>
      <c r="E36" s="72"/>
      <c r="F36" s="75"/>
      <c r="G36" s="75"/>
      <c r="H36" s="41"/>
      <c r="I36" s="78"/>
      <c r="J36" s="75"/>
      <c r="K36" s="75"/>
      <c r="L36" s="41"/>
      <c r="M36" s="78"/>
      <c r="N36" s="75"/>
      <c r="O36" s="75"/>
      <c r="P36" s="41"/>
      <c r="Q36" s="107"/>
      <c r="R36" s="106"/>
      <c r="S36" s="108"/>
      <c r="T36" s="105"/>
      <c r="U36" s="88"/>
      <c r="V36" s="89"/>
      <c r="W36" s="109"/>
      <c r="X36" s="90"/>
      <c r="Y36" s="88"/>
      <c r="Z36" s="89"/>
      <c r="AA36" s="109"/>
      <c r="AB36" s="112"/>
      <c r="AC36" s="66"/>
      <c r="AD36" s="66"/>
      <c r="AE36" s="66"/>
      <c r="AF36" s="66"/>
      <c r="AG36" s="66"/>
      <c r="AH36" s="66"/>
      <c r="AI36" s="66"/>
      <c r="AJ36" s="66"/>
    </row>
    <row r="37" spans="2:36" x14ac:dyDescent="0.15">
      <c r="B37" s="140"/>
      <c r="C37" s="154"/>
      <c r="D37" s="187"/>
      <c r="E37" s="72"/>
      <c r="F37" s="75"/>
      <c r="G37" s="75"/>
      <c r="H37" s="41"/>
      <c r="I37" s="78"/>
      <c r="J37" s="75"/>
      <c r="K37" s="75"/>
      <c r="L37" s="41"/>
      <c r="M37" s="78"/>
      <c r="N37" s="75"/>
      <c r="O37" s="75"/>
      <c r="P37" s="41"/>
      <c r="Q37" s="107"/>
      <c r="R37" s="106"/>
      <c r="S37" s="108"/>
      <c r="T37" s="105"/>
      <c r="U37" s="88"/>
      <c r="V37" s="89"/>
      <c r="W37" s="109"/>
      <c r="X37" s="90"/>
      <c r="Y37" s="88"/>
      <c r="Z37" s="89"/>
      <c r="AA37" s="109"/>
      <c r="AB37" s="112"/>
      <c r="AC37" s="66"/>
      <c r="AD37" s="66"/>
      <c r="AE37" s="66"/>
      <c r="AF37" s="66"/>
      <c r="AG37" s="66"/>
      <c r="AH37" s="66"/>
      <c r="AI37" s="66"/>
      <c r="AJ37" s="66"/>
    </row>
    <row r="38" spans="2:36" x14ac:dyDescent="0.15">
      <c r="B38" s="140"/>
      <c r="C38" s="154"/>
      <c r="D38" s="187"/>
      <c r="E38" s="72"/>
      <c r="F38" s="75"/>
      <c r="G38" s="75"/>
      <c r="H38" s="41"/>
      <c r="I38" s="78"/>
      <c r="J38" s="75"/>
      <c r="K38" s="75"/>
      <c r="L38" s="41"/>
      <c r="M38" s="78"/>
      <c r="N38" s="75"/>
      <c r="O38" s="75"/>
      <c r="P38" s="41"/>
      <c r="Q38" s="107"/>
      <c r="R38" s="106"/>
      <c r="S38" s="108"/>
      <c r="T38" s="105"/>
      <c r="U38" s="88"/>
      <c r="V38" s="89"/>
      <c r="W38" s="109"/>
      <c r="X38" s="90"/>
      <c r="Y38" s="88"/>
      <c r="Z38" s="89"/>
      <c r="AA38" s="109"/>
      <c r="AB38" s="112"/>
      <c r="AC38" s="66"/>
      <c r="AD38" s="66"/>
      <c r="AE38" s="66"/>
      <c r="AF38" s="66"/>
      <c r="AG38" s="66"/>
      <c r="AH38" s="66"/>
      <c r="AI38" s="66"/>
      <c r="AJ38" s="66"/>
    </row>
    <row r="39" spans="2:36" x14ac:dyDescent="0.15">
      <c r="B39" s="140"/>
      <c r="C39" s="154"/>
      <c r="D39" s="187"/>
      <c r="E39" s="72"/>
      <c r="F39" s="75"/>
      <c r="G39" s="75"/>
      <c r="H39" s="41"/>
      <c r="I39" s="78"/>
      <c r="J39" s="75"/>
      <c r="K39" s="75"/>
      <c r="L39" s="41"/>
      <c r="M39" s="78"/>
      <c r="N39" s="75"/>
      <c r="O39" s="75"/>
      <c r="P39" s="41"/>
      <c r="Q39" s="107"/>
      <c r="R39" s="106"/>
      <c r="S39" s="108"/>
      <c r="T39" s="105"/>
      <c r="U39" s="88"/>
      <c r="V39" s="89"/>
      <c r="W39" s="109"/>
      <c r="X39" s="90"/>
      <c r="Y39" s="88"/>
      <c r="Z39" s="89"/>
      <c r="AA39" s="109"/>
      <c r="AB39" s="112"/>
      <c r="AC39" s="66"/>
      <c r="AD39" s="66"/>
      <c r="AE39" s="66"/>
      <c r="AF39" s="66"/>
      <c r="AG39" s="66"/>
      <c r="AH39" s="66"/>
      <c r="AI39" s="66"/>
      <c r="AJ39" s="66"/>
    </row>
    <row r="40" spans="2:36" x14ac:dyDescent="0.15">
      <c r="B40" s="140"/>
      <c r="C40" s="154"/>
      <c r="D40" s="187"/>
      <c r="E40" s="72"/>
      <c r="F40" s="75"/>
      <c r="G40" s="75"/>
      <c r="H40" s="41"/>
      <c r="I40" s="78"/>
      <c r="J40" s="75"/>
      <c r="K40" s="75"/>
      <c r="L40" s="41"/>
      <c r="M40" s="78"/>
      <c r="N40" s="75"/>
      <c r="O40" s="75"/>
      <c r="P40" s="41"/>
      <c r="Q40" s="107"/>
      <c r="R40" s="106"/>
      <c r="S40" s="108"/>
      <c r="T40" s="105"/>
      <c r="U40" s="88"/>
      <c r="V40" s="89"/>
      <c r="W40" s="109"/>
      <c r="X40" s="90"/>
      <c r="Y40" s="88"/>
      <c r="Z40" s="89"/>
      <c r="AA40" s="109"/>
      <c r="AB40" s="112"/>
      <c r="AC40" s="66"/>
      <c r="AD40" s="66"/>
      <c r="AE40" s="66"/>
      <c r="AF40" s="66"/>
      <c r="AG40" s="66"/>
      <c r="AH40" s="66"/>
      <c r="AI40" s="66"/>
      <c r="AJ40" s="66"/>
    </row>
    <row r="41" spans="2:36" x14ac:dyDescent="0.15">
      <c r="B41" s="140"/>
      <c r="C41" s="154"/>
      <c r="D41" s="187"/>
      <c r="E41" s="72"/>
      <c r="F41" s="75"/>
      <c r="G41" s="75"/>
      <c r="H41" s="41"/>
      <c r="I41" s="78"/>
      <c r="J41" s="75"/>
      <c r="K41" s="75"/>
      <c r="L41" s="41"/>
      <c r="M41" s="78"/>
      <c r="N41" s="75"/>
      <c r="O41" s="75"/>
      <c r="P41" s="41"/>
      <c r="Q41" s="107"/>
      <c r="R41" s="106"/>
      <c r="S41" s="108"/>
      <c r="T41" s="105"/>
      <c r="U41" s="88"/>
      <c r="V41" s="89"/>
      <c r="W41" s="109"/>
      <c r="X41" s="90"/>
      <c r="Y41" s="88"/>
      <c r="Z41" s="89"/>
      <c r="AA41" s="109"/>
      <c r="AB41" s="112"/>
      <c r="AC41" s="66"/>
      <c r="AD41" s="66"/>
      <c r="AE41" s="66"/>
      <c r="AF41" s="66"/>
      <c r="AG41" s="66"/>
      <c r="AH41" s="66"/>
      <c r="AI41" s="66"/>
      <c r="AJ41" s="66"/>
    </row>
    <row r="42" spans="2:36" x14ac:dyDescent="0.15">
      <c r="B42" s="140"/>
      <c r="C42" s="141"/>
      <c r="D42" s="186"/>
      <c r="E42" s="72"/>
      <c r="F42" s="75"/>
      <c r="G42" s="75"/>
      <c r="H42" s="41"/>
      <c r="I42" s="78"/>
      <c r="J42" s="75"/>
      <c r="K42" s="75"/>
      <c r="L42" s="41"/>
      <c r="M42" s="78"/>
      <c r="N42" s="75"/>
      <c r="O42" s="75"/>
      <c r="P42" s="41"/>
      <c r="Q42" s="107"/>
      <c r="R42" s="106"/>
      <c r="S42" s="108"/>
      <c r="T42" s="105"/>
      <c r="U42" s="88"/>
      <c r="V42" s="89"/>
      <c r="W42" s="109"/>
      <c r="X42" s="90"/>
      <c r="Y42" s="88"/>
      <c r="Z42" s="89"/>
      <c r="AA42" s="109"/>
      <c r="AB42" s="112"/>
      <c r="AC42" s="66"/>
      <c r="AD42" s="66"/>
      <c r="AE42" s="66"/>
      <c r="AF42" s="66"/>
      <c r="AG42" s="66"/>
      <c r="AH42" s="66"/>
      <c r="AI42" s="66"/>
      <c r="AJ42" s="66"/>
    </row>
    <row r="43" spans="2:36" ht="12.75" thickBot="1" x14ac:dyDescent="0.2">
      <c r="B43" s="46"/>
      <c r="C43" s="104"/>
      <c r="D43" s="188"/>
      <c r="E43" s="73"/>
      <c r="F43" s="76"/>
      <c r="G43" s="76"/>
      <c r="H43" s="42"/>
      <c r="I43" s="79"/>
      <c r="J43" s="76"/>
      <c r="K43" s="76"/>
      <c r="L43" s="42"/>
      <c r="M43" s="79"/>
      <c r="N43" s="76"/>
      <c r="O43" s="76"/>
      <c r="P43" s="42"/>
      <c r="Q43" s="107"/>
      <c r="R43" s="106"/>
      <c r="S43" s="108"/>
      <c r="T43" s="105"/>
      <c r="U43" s="88"/>
      <c r="V43" s="89"/>
      <c r="W43" s="109"/>
      <c r="X43" s="90"/>
      <c r="Y43" s="88"/>
      <c r="Z43" s="89"/>
      <c r="AA43" s="110"/>
      <c r="AB43" s="113"/>
      <c r="AC43" s="66"/>
      <c r="AD43" s="66"/>
      <c r="AE43" s="66"/>
      <c r="AF43" s="66"/>
      <c r="AG43" s="66"/>
      <c r="AH43" s="66"/>
      <c r="AI43" s="66"/>
      <c r="AJ43" s="66"/>
    </row>
    <row r="44" spans="2:36" ht="15" customHeight="1" thickTop="1" x14ac:dyDescent="0.15">
      <c r="B44" s="1122" t="s">
        <v>621</v>
      </c>
      <c r="C44" s="1123"/>
      <c r="D44" s="1124"/>
      <c r="E44" s="1147">
        <f>SUM(E10:E43)</f>
        <v>0</v>
      </c>
      <c r="F44" s="1145">
        <f t="shared" ref="F44:O44" si="0">SUM(F10:F43)</f>
        <v>0</v>
      </c>
      <c r="G44" s="189">
        <f>SUM(G10:G43)</f>
        <v>0</v>
      </c>
      <c r="H44" s="190">
        <f t="shared" si="0"/>
        <v>4</v>
      </c>
      <c r="I44" s="1149">
        <f t="shared" si="0"/>
        <v>0</v>
      </c>
      <c r="J44" s="1145">
        <f>SUM(J10:J43)</f>
        <v>1</v>
      </c>
      <c r="K44" s="189">
        <f t="shared" si="0"/>
        <v>3</v>
      </c>
      <c r="L44" s="190">
        <f t="shared" si="0"/>
        <v>4</v>
      </c>
      <c r="M44" s="1149">
        <f>SUM(M10:M43)</f>
        <v>0</v>
      </c>
      <c r="N44" s="1145">
        <f t="shared" si="0"/>
        <v>1</v>
      </c>
      <c r="O44" s="191">
        <f t="shared" si="0"/>
        <v>1</v>
      </c>
      <c r="P44" s="192">
        <f t="shared" ref="P44:U44" si="1">SUM(P10:P43)</f>
        <v>2</v>
      </c>
      <c r="Q44" s="193">
        <f t="shared" si="1"/>
        <v>0</v>
      </c>
      <c r="R44" s="194">
        <f t="shared" si="1"/>
        <v>0</v>
      </c>
      <c r="S44" s="195">
        <f t="shared" si="1"/>
        <v>0</v>
      </c>
      <c r="T44" s="196">
        <f t="shared" si="1"/>
        <v>8</v>
      </c>
      <c r="U44" s="197">
        <f t="shared" si="1"/>
        <v>0</v>
      </c>
      <c r="V44" s="198">
        <f t="shared" ref="V44:X44" si="2">SUM(V10:V43)</f>
        <v>1</v>
      </c>
      <c r="W44" s="199">
        <f t="shared" si="2"/>
        <v>1.1000000000000001</v>
      </c>
      <c r="X44" s="200">
        <f t="shared" si="2"/>
        <v>0.30000000000000004</v>
      </c>
      <c r="Y44" s="197">
        <f>SUM(Y10:Y43)</f>
        <v>0</v>
      </c>
      <c r="Z44" s="198">
        <f>SUM(Z10:Z43)</f>
        <v>0.4</v>
      </c>
      <c r="AA44" s="199">
        <f>SUM(AA10:AA43)</f>
        <v>1</v>
      </c>
      <c r="AB44" s="201">
        <f>SUM(AB10:AB43)</f>
        <v>0.1</v>
      </c>
      <c r="AC44" s="68"/>
      <c r="AD44" s="68"/>
      <c r="AE44" s="68"/>
      <c r="AF44" s="68"/>
      <c r="AG44" s="68"/>
      <c r="AH44" s="68"/>
      <c r="AI44" s="68"/>
    </row>
    <row r="45" spans="2:36" ht="15" customHeight="1" thickBot="1" x14ac:dyDescent="0.2">
      <c r="B45" s="1125"/>
      <c r="C45" s="1126"/>
      <c r="D45" s="1127"/>
      <c r="E45" s="1148"/>
      <c r="F45" s="1146"/>
      <c r="G45" s="1151">
        <f>G44+H44</f>
        <v>4</v>
      </c>
      <c r="H45" s="1152"/>
      <c r="I45" s="1150"/>
      <c r="J45" s="1146"/>
      <c r="K45" s="1151">
        <f>K44+L44</f>
        <v>7</v>
      </c>
      <c r="L45" s="1152"/>
      <c r="M45" s="1150"/>
      <c r="N45" s="1146"/>
      <c r="O45" s="1153">
        <f>O44+P44</f>
        <v>3</v>
      </c>
      <c r="P45" s="1127"/>
      <c r="Q45" s="1154"/>
      <c r="R45" s="1155"/>
      <c r="S45" s="1155"/>
      <c r="T45" s="1155"/>
      <c r="U45" s="1155"/>
      <c r="V45" s="1155"/>
      <c r="W45" s="1155"/>
      <c r="X45" s="1155"/>
      <c r="Y45" s="1155"/>
      <c r="Z45" s="1155"/>
      <c r="AA45" s="1155"/>
      <c r="AB45" s="1156"/>
    </row>
    <row r="46" spans="2:36" x14ac:dyDescent="0.15">
      <c r="B46" s="155" t="s">
        <v>622</v>
      </c>
      <c r="C46" s="39"/>
      <c r="D46" s="39"/>
      <c r="E46" s="40"/>
      <c r="F46" s="40"/>
      <c r="G46" s="40"/>
      <c r="H46" s="40"/>
      <c r="I46" s="40"/>
      <c r="J46" s="40"/>
      <c r="K46" s="40"/>
      <c r="L46" s="40"/>
      <c r="M46" s="40"/>
      <c r="N46" s="40"/>
      <c r="O46" s="40"/>
      <c r="P46" s="40"/>
      <c r="Q46" s="40"/>
      <c r="R46" s="40"/>
      <c r="S46" s="40"/>
      <c r="T46" s="40"/>
      <c r="U46" s="40"/>
      <c r="V46" s="40"/>
      <c r="W46" s="40"/>
      <c r="X46" s="40"/>
      <c r="Y46" s="40"/>
      <c r="Z46" s="40"/>
      <c r="AA46" s="40"/>
      <c r="AB46" s="40"/>
    </row>
    <row r="47" spans="2:36" x14ac:dyDescent="0.15">
      <c r="B47" s="155" t="s">
        <v>623</v>
      </c>
      <c r="C47" s="39"/>
      <c r="D47" s="39"/>
      <c r="E47" s="40"/>
      <c r="F47" s="40"/>
      <c r="G47" s="40"/>
      <c r="H47" s="40"/>
      <c r="I47" s="40"/>
      <c r="J47" s="40"/>
      <c r="K47" s="40"/>
      <c r="L47" s="40"/>
      <c r="M47" s="40"/>
      <c r="N47" s="40"/>
      <c r="O47" s="40"/>
      <c r="P47" s="40"/>
      <c r="Q47" s="40"/>
      <c r="R47" s="40"/>
      <c r="S47" s="40"/>
      <c r="T47" s="40"/>
      <c r="U47" s="40"/>
      <c r="V47" s="40"/>
      <c r="W47" s="40"/>
      <c r="X47" s="40"/>
      <c r="Y47" s="40"/>
      <c r="Z47" s="40"/>
      <c r="AA47" s="40"/>
      <c r="AB47" s="40"/>
    </row>
    <row r="48" spans="2:36" x14ac:dyDescent="0.15">
      <c r="B48" s="155" t="s">
        <v>624</v>
      </c>
      <c r="C48" s="39"/>
      <c r="D48" s="39"/>
      <c r="E48" s="40"/>
      <c r="F48" s="40"/>
      <c r="G48" s="40"/>
      <c r="H48" s="40"/>
      <c r="I48" s="40"/>
      <c r="J48" s="40"/>
      <c r="K48" s="40"/>
      <c r="L48" s="40"/>
      <c r="M48" s="40"/>
      <c r="N48" s="40"/>
      <c r="O48" s="40"/>
      <c r="P48" s="40"/>
      <c r="Q48" s="40"/>
      <c r="R48" s="40"/>
      <c r="S48" s="40"/>
      <c r="T48" s="40"/>
      <c r="U48" s="40"/>
      <c r="V48" s="40"/>
      <c r="W48" s="40"/>
      <c r="X48" s="40"/>
      <c r="Y48" s="40"/>
      <c r="Z48" s="40"/>
      <c r="AA48" s="40"/>
      <c r="AB48" s="40"/>
    </row>
    <row r="49" spans="2:28" x14ac:dyDescent="0.15">
      <c r="B49" s="155" t="s">
        <v>625</v>
      </c>
      <c r="C49" s="39"/>
      <c r="D49" s="39"/>
      <c r="E49" s="40"/>
      <c r="F49" s="40"/>
      <c r="G49" s="40"/>
      <c r="H49" s="40"/>
      <c r="I49" s="40"/>
      <c r="J49" s="40"/>
      <c r="K49" s="40"/>
      <c r="L49" s="40"/>
      <c r="M49" s="40"/>
      <c r="N49" s="40"/>
      <c r="O49" s="40"/>
      <c r="P49" s="40"/>
      <c r="Q49" s="40"/>
      <c r="R49" s="40"/>
      <c r="S49" s="40"/>
      <c r="T49" s="40"/>
      <c r="U49" s="40"/>
      <c r="V49" s="40"/>
      <c r="W49" s="40"/>
      <c r="X49" s="40"/>
      <c r="Y49" s="40"/>
      <c r="Z49" s="40"/>
      <c r="AA49" s="40"/>
      <c r="AB49" s="40"/>
    </row>
    <row r="50" spans="2:28" x14ac:dyDescent="0.15">
      <c r="B50" s="155" t="s">
        <v>626</v>
      </c>
      <c r="C50" s="39"/>
      <c r="D50" s="39"/>
      <c r="E50" s="40"/>
      <c r="F50" s="40"/>
      <c r="G50" s="40"/>
      <c r="H50" s="40"/>
      <c r="I50" s="40"/>
      <c r="J50" s="40"/>
      <c r="K50" s="40"/>
      <c r="L50" s="40"/>
      <c r="M50" s="40"/>
      <c r="N50" s="40"/>
      <c r="O50" s="40"/>
      <c r="P50" s="40"/>
      <c r="Q50" s="40"/>
      <c r="R50" s="40"/>
      <c r="S50" s="40"/>
      <c r="T50" s="40"/>
      <c r="U50" s="40"/>
      <c r="V50" s="40"/>
      <c r="W50" s="40"/>
      <c r="X50" s="40"/>
      <c r="Y50" s="40"/>
      <c r="Z50" s="40"/>
      <c r="AA50" s="40"/>
      <c r="AB50" s="40"/>
    </row>
    <row r="51" spans="2:28" x14ac:dyDescent="0.15">
      <c r="F51" s="39"/>
      <c r="G51" s="40"/>
      <c r="H51" s="40"/>
      <c r="I51" s="40"/>
      <c r="J51" s="40"/>
      <c r="K51" s="40"/>
      <c r="L51" s="40"/>
      <c r="M51" s="40"/>
      <c r="N51" s="40"/>
      <c r="O51" s="40"/>
      <c r="P51" s="40"/>
      <c r="Q51" s="40"/>
      <c r="R51" s="40"/>
      <c r="S51" s="40"/>
      <c r="T51" s="40"/>
      <c r="U51" s="40"/>
      <c r="V51" s="40"/>
      <c r="W51" s="40"/>
      <c r="X51" s="40"/>
    </row>
  </sheetData>
  <mergeCells count="40">
    <mergeCell ref="Z2:AB3"/>
    <mergeCell ref="B3:E3"/>
    <mergeCell ref="T2:U3"/>
    <mergeCell ref="F2:K2"/>
    <mergeCell ref="L2:N2"/>
    <mergeCell ref="O2:S2"/>
    <mergeCell ref="F3:K3"/>
    <mergeCell ref="B2:E2"/>
    <mergeCell ref="Q8:T8"/>
    <mergeCell ref="B7:B9"/>
    <mergeCell ref="Q7:T7"/>
    <mergeCell ref="I8:L8"/>
    <mergeCell ref="Y2:Y3"/>
    <mergeCell ref="E7:P7"/>
    <mergeCell ref="E8:H8"/>
    <mergeCell ref="C7:C9"/>
    <mergeCell ref="D7:D9"/>
    <mergeCell ref="B6:D6"/>
    <mergeCell ref="E6:P6"/>
    <mergeCell ref="M44:M45"/>
    <mergeCell ref="G45:H45"/>
    <mergeCell ref="K45:L45"/>
    <mergeCell ref="O45:P45"/>
    <mergeCell ref="Q45:AB45"/>
    <mergeCell ref="B44:D45"/>
    <mergeCell ref="M8:P8"/>
    <mergeCell ref="Q6:AB6"/>
    <mergeCell ref="U7:AB7"/>
    <mergeCell ref="L3:N3"/>
    <mergeCell ref="O3:S3"/>
    <mergeCell ref="V2:X3"/>
    <mergeCell ref="U8:X8"/>
    <mergeCell ref="Y8:AB8"/>
    <mergeCell ref="B4:Y4"/>
    <mergeCell ref="B5:AB5"/>
    <mergeCell ref="N44:N45"/>
    <mergeCell ref="E44:E45"/>
    <mergeCell ref="F44:F45"/>
    <mergeCell ref="I44:I45"/>
    <mergeCell ref="J44:J45"/>
  </mergeCells>
  <phoneticPr fontId="11"/>
  <conditionalFormatting sqref="F2:S3">
    <cfRule type="cellIs" dxfId="0" priority="1" operator="equal">
      <formula>0</formula>
    </cfRule>
  </conditionalFormatting>
  <printOptions horizontalCentered="1" verticalCentered="1"/>
  <pageMargins left="0.23622047244094488" right="0.23622047244094488" top="0.74803149606299213" bottom="0.74803149606299213" header="0.31496062992125984" footer="0.31496062992125984"/>
  <pageSetup paperSize="9" scale="87" fitToWidth="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AEFC8AB-3A74-4DE3-909C-91989C5F2104}">
          <x14:formula1>
            <xm:f>'(参考)リスト'!$G$16:$G$19</xm:f>
          </x14:formula1>
          <xm:sqref>D10:D43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C1B4-2274-4EFD-867F-50C78AA74F1B}">
  <sheetPr>
    <pageSetUpPr fitToPage="1"/>
  </sheetPr>
  <dimension ref="B1:Z17"/>
  <sheetViews>
    <sheetView showGridLines="0" showZeros="0" view="pageBreakPreview" zoomScale="72" zoomScaleNormal="55" zoomScaleSheetLayoutView="72" workbookViewId="0">
      <selection activeCell="AH11" sqref="AH11"/>
    </sheetView>
  </sheetViews>
  <sheetFormatPr defaultColWidth="9" defaultRowHeight="12" x14ac:dyDescent="0.15"/>
  <cols>
    <col min="1" max="1" width="1.625" style="2" customWidth="1"/>
    <col min="2" max="13" width="8.75" style="2" customWidth="1"/>
    <col min="14" max="14" width="10.75" style="2" customWidth="1"/>
    <col min="15" max="26" width="8.75" style="2" customWidth="1"/>
    <col min="27" max="27" width="1.375" style="2" customWidth="1"/>
    <col min="28" max="16384" width="9" style="2"/>
  </cols>
  <sheetData>
    <row r="1" spans="2:26" x14ac:dyDescent="0.15">
      <c r="Z1" s="55"/>
    </row>
    <row r="2" spans="2:26" ht="24.95" customHeight="1" x14ac:dyDescent="0.15">
      <c r="B2" s="121" t="s">
        <v>627</v>
      </c>
      <c r="C2" s="3"/>
      <c r="D2" s="3"/>
      <c r="E2" s="3"/>
      <c r="F2" s="3"/>
      <c r="G2" s="3"/>
      <c r="H2" s="3"/>
      <c r="I2" s="3"/>
      <c r="J2" s="3"/>
      <c r="K2" s="3"/>
      <c r="L2" s="3"/>
      <c r="M2" s="3"/>
      <c r="N2" s="3"/>
      <c r="O2" s="80"/>
      <c r="P2" s="81"/>
      <c r="Q2" s="1202"/>
      <c r="R2" s="1203"/>
      <c r="S2" s="1203"/>
      <c r="T2" s="1203"/>
      <c r="U2" s="705" t="s">
        <v>301</v>
      </c>
      <c r="V2" s="1204"/>
      <c r="W2" s="706"/>
      <c r="X2" s="707"/>
      <c r="Y2" s="708"/>
      <c r="Z2" s="709"/>
    </row>
    <row r="3" spans="2:26" s="1" customFormat="1" ht="25.15" customHeight="1" x14ac:dyDescent="0.15">
      <c r="B3" s="569" t="s">
        <v>62</v>
      </c>
      <c r="C3" s="570"/>
      <c r="D3" s="571"/>
      <c r="E3" s="786" t="s">
        <v>63</v>
      </c>
      <c r="F3" s="787"/>
      <c r="G3" s="787"/>
      <c r="H3" s="788"/>
      <c r="I3" s="712" t="s">
        <v>64</v>
      </c>
      <c r="J3" s="740"/>
      <c r="K3" s="713"/>
      <c r="L3" s="703"/>
      <c r="M3" s="704"/>
      <c r="N3" s="1205"/>
      <c r="O3" s="594" t="s">
        <v>458</v>
      </c>
      <c r="P3" s="595"/>
      <c r="Q3" s="596"/>
      <c r="R3" s="800"/>
      <c r="S3" s="801"/>
      <c r="T3" s="802"/>
      <c r="U3" s="606" t="s">
        <v>345</v>
      </c>
      <c r="V3" s="607"/>
      <c r="W3" s="607"/>
      <c r="X3" s="1196"/>
      <c r="Y3" s="1197"/>
      <c r="Z3" s="1198"/>
    </row>
    <row r="4" spans="2:26" s="1" customFormat="1" ht="25.15" customHeight="1" x14ac:dyDescent="0.15">
      <c r="B4" s="583" t="s">
        <v>215</v>
      </c>
      <c r="C4" s="584"/>
      <c r="D4" s="585"/>
      <c r="E4" s="797" t="s">
        <v>63</v>
      </c>
      <c r="F4" s="798"/>
      <c r="G4" s="798"/>
      <c r="H4" s="799"/>
      <c r="I4" s="701" t="s">
        <v>216</v>
      </c>
      <c r="J4" s="720"/>
      <c r="K4" s="702"/>
      <c r="L4" s="707"/>
      <c r="M4" s="708"/>
      <c r="N4" s="709"/>
      <c r="O4" s="597"/>
      <c r="P4" s="598"/>
      <c r="Q4" s="599"/>
      <c r="R4" s="803"/>
      <c r="S4" s="804"/>
      <c r="T4" s="805"/>
      <c r="U4" s="609"/>
      <c r="V4" s="610"/>
      <c r="W4" s="610"/>
      <c r="X4" s="1199"/>
      <c r="Y4" s="1200"/>
      <c r="Z4" s="1201"/>
    </row>
    <row r="5" spans="2:26" ht="49.9" customHeight="1" x14ac:dyDescent="0.15">
      <c r="B5" s="1193" t="s">
        <v>628</v>
      </c>
      <c r="C5" s="1194"/>
      <c r="D5" s="1194"/>
      <c r="E5" s="1194"/>
      <c r="F5" s="1194"/>
      <c r="G5" s="1194"/>
      <c r="H5" s="1194"/>
      <c r="I5" s="1194"/>
      <c r="J5" s="1194"/>
      <c r="K5" s="1194"/>
      <c r="L5" s="1194"/>
      <c r="M5" s="1194"/>
      <c r="N5" s="1194"/>
      <c r="O5" s="1194"/>
      <c r="P5" s="1194"/>
      <c r="Q5" s="1194"/>
      <c r="R5" s="1194"/>
      <c r="S5" s="1194"/>
      <c r="T5" s="1194"/>
      <c r="U5" s="1194"/>
      <c r="V5" s="1194"/>
      <c r="W5" s="1194"/>
      <c r="X5" s="1194"/>
      <c r="Y5" s="1194"/>
      <c r="Z5" s="1195"/>
    </row>
    <row r="6" spans="2:26" ht="49.9" customHeight="1" x14ac:dyDescent="0.15">
      <c r="B6" s="1184"/>
      <c r="C6" s="1185"/>
      <c r="D6" s="1185"/>
      <c r="E6" s="1185"/>
      <c r="F6" s="1185"/>
      <c r="G6" s="1185"/>
      <c r="H6" s="1185"/>
      <c r="I6" s="1185"/>
      <c r="J6" s="1185"/>
      <c r="K6" s="1185"/>
      <c r="L6" s="1185"/>
      <c r="M6" s="1185"/>
      <c r="N6" s="1185"/>
      <c r="O6" s="1185"/>
      <c r="P6" s="1185"/>
      <c r="Q6" s="1185"/>
      <c r="R6" s="1185"/>
      <c r="S6" s="1185"/>
      <c r="T6" s="1185"/>
      <c r="U6" s="1185"/>
      <c r="V6" s="1185"/>
      <c r="W6" s="1185"/>
      <c r="X6" s="1185"/>
      <c r="Y6" s="1185"/>
      <c r="Z6" s="1186"/>
    </row>
    <row r="7" spans="2:26" ht="100.15" customHeight="1" x14ac:dyDescent="0.15">
      <c r="B7" s="1187"/>
      <c r="C7" s="1188"/>
      <c r="D7" s="1188"/>
      <c r="E7" s="1188"/>
      <c r="F7" s="1188"/>
      <c r="G7" s="1188"/>
      <c r="H7" s="1188"/>
      <c r="I7" s="1188"/>
      <c r="J7" s="1188"/>
      <c r="K7" s="1188"/>
      <c r="L7" s="1188"/>
      <c r="M7" s="1188"/>
      <c r="N7" s="1188"/>
      <c r="O7" s="1188"/>
      <c r="P7" s="1188"/>
      <c r="Q7" s="1188"/>
      <c r="R7" s="1188"/>
      <c r="S7" s="1188"/>
      <c r="T7" s="1188"/>
      <c r="U7" s="1188"/>
      <c r="V7" s="1188"/>
      <c r="W7" s="1188"/>
      <c r="X7" s="1188"/>
      <c r="Y7" s="1188"/>
      <c r="Z7" s="1189"/>
    </row>
    <row r="8" spans="2:26" ht="49.9" customHeight="1" x14ac:dyDescent="0.15">
      <c r="B8" s="1187"/>
      <c r="C8" s="1188"/>
      <c r="D8" s="1188"/>
      <c r="E8" s="1188"/>
      <c r="F8" s="1188"/>
      <c r="G8" s="1188"/>
      <c r="H8" s="1188"/>
      <c r="I8" s="1188"/>
      <c r="J8" s="1188"/>
      <c r="K8" s="1188"/>
      <c r="L8" s="1188"/>
      <c r="M8" s="1188"/>
      <c r="N8" s="1188"/>
      <c r="O8" s="1188"/>
      <c r="P8" s="1188"/>
      <c r="Q8" s="1188"/>
      <c r="R8" s="1188"/>
      <c r="S8" s="1188"/>
      <c r="T8" s="1188"/>
      <c r="U8" s="1188"/>
      <c r="V8" s="1188"/>
      <c r="W8" s="1188"/>
      <c r="X8" s="1188"/>
      <c r="Y8" s="1188"/>
      <c r="Z8" s="1189"/>
    </row>
    <row r="9" spans="2:26" ht="100.15" customHeight="1" x14ac:dyDescent="0.15">
      <c r="B9" s="1187"/>
      <c r="C9" s="1188"/>
      <c r="D9" s="1188"/>
      <c r="E9" s="1188"/>
      <c r="F9" s="1188"/>
      <c r="G9" s="1188"/>
      <c r="H9" s="1188"/>
      <c r="I9" s="1188"/>
      <c r="J9" s="1188"/>
      <c r="K9" s="1188"/>
      <c r="L9" s="1188"/>
      <c r="M9" s="1188"/>
      <c r="N9" s="1188"/>
      <c r="O9" s="1188"/>
      <c r="P9" s="1188"/>
      <c r="Q9" s="1188"/>
      <c r="R9" s="1188"/>
      <c r="S9" s="1188"/>
      <c r="T9" s="1188"/>
      <c r="U9" s="1188"/>
      <c r="V9" s="1188"/>
      <c r="W9" s="1188"/>
      <c r="X9" s="1188"/>
      <c r="Y9" s="1188"/>
      <c r="Z9" s="1189"/>
    </row>
    <row r="10" spans="2:26" ht="49.9" customHeight="1" x14ac:dyDescent="0.15">
      <c r="B10" s="1187"/>
      <c r="C10" s="1188"/>
      <c r="D10" s="1188"/>
      <c r="E10" s="1188"/>
      <c r="F10" s="1188"/>
      <c r="G10" s="1188"/>
      <c r="H10" s="1188"/>
      <c r="I10" s="1188"/>
      <c r="J10" s="1188"/>
      <c r="K10" s="1188"/>
      <c r="L10" s="1188"/>
      <c r="M10" s="1188"/>
      <c r="N10" s="1188"/>
      <c r="O10" s="1188"/>
      <c r="P10" s="1188"/>
      <c r="Q10" s="1188"/>
      <c r="R10" s="1188"/>
      <c r="S10" s="1188"/>
      <c r="T10" s="1188"/>
      <c r="U10" s="1188"/>
      <c r="V10" s="1188"/>
      <c r="W10" s="1188"/>
      <c r="X10" s="1188"/>
      <c r="Y10" s="1188"/>
      <c r="Z10" s="1189"/>
    </row>
    <row r="11" spans="2:26" ht="100.15" customHeight="1" x14ac:dyDescent="0.15">
      <c r="B11" s="1187"/>
      <c r="C11" s="1188"/>
      <c r="D11" s="1188"/>
      <c r="E11" s="1188"/>
      <c r="F11" s="1188"/>
      <c r="G11" s="1188"/>
      <c r="H11" s="1188"/>
      <c r="I11" s="1188"/>
      <c r="J11" s="1188"/>
      <c r="K11" s="1188"/>
      <c r="L11" s="1188"/>
      <c r="M11" s="1188"/>
      <c r="N11" s="1188"/>
      <c r="O11" s="1188"/>
      <c r="P11" s="1188"/>
      <c r="Q11" s="1188"/>
      <c r="R11" s="1188"/>
      <c r="S11" s="1188"/>
      <c r="T11" s="1188"/>
      <c r="U11" s="1188"/>
      <c r="V11" s="1188"/>
      <c r="W11" s="1188"/>
      <c r="X11" s="1188"/>
      <c r="Y11" s="1188"/>
      <c r="Z11" s="1189"/>
    </row>
    <row r="12" spans="2:26" ht="49.9" customHeight="1" x14ac:dyDescent="0.15">
      <c r="B12" s="1187"/>
      <c r="C12" s="1188"/>
      <c r="D12" s="1188"/>
      <c r="E12" s="1188"/>
      <c r="F12" s="1188"/>
      <c r="G12" s="1188"/>
      <c r="H12" s="1188"/>
      <c r="I12" s="1188"/>
      <c r="J12" s="1188"/>
      <c r="K12" s="1188"/>
      <c r="L12" s="1188"/>
      <c r="M12" s="1188"/>
      <c r="N12" s="1188"/>
      <c r="O12" s="1188"/>
      <c r="P12" s="1188"/>
      <c r="Q12" s="1188"/>
      <c r="R12" s="1188"/>
      <c r="S12" s="1188"/>
      <c r="T12" s="1188"/>
      <c r="U12" s="1188"/>
      <c r="V12" s="1188"/>
      <c r="W12" s="1188"/>
      <c r="X12" s="1188"/>
      <c r="Y12" s="1188"/>
      <c r="Z12" s="1189"/>
    </row>
    <row r="13" spans="2:26" ht="100.15" customHeight="1" x14ac:dyDescent="0.15">
      <c r="B13" s="1187"/>
      <c r="C13" s="1188"/>
      <c r="D13" s="1188"/>
      <c r="E13" s="1188"/>
      <c r="F13" s="1188"/>
      <c r="G13" s="1188"/>
      <c r="H13" s="1188"/>
      <c r="I13" s="1188"/>
      <c r="J13" s="1188"/>
      <c r="K13" s="1188"/>
      <c r="L13" s="1188"/>
      <c r="M13" s="1188"/>
      <c r="N13" s="1188"/>
      <c r="O13" s="1188"/>
      <c r="P13" s="1188"/>
      <c r="Q13" s="1188"/>
      <c r="R13" s="1188"/>
      <c r="S13" s="1188"/>
      <c r="T13" s="1188"/>
      <c r="U13" s="1188"/>
      <c r="V13" s="1188"/>
      <c r="W13" s="1188"/>
      <c r="X13" s="1188"/>
      <c r="Y13" s="1188"/>
      <c r="Z13" s="1189"/>
    </row>
    <row r="14" spans="2:26" ht="49.9" customHeight="1" x14ac:dyDescent="0.15">
      <c r="B14" s="1187"/>
      <c r="C14" s="1188"/>
      <c r="D14" s="1188"/>
      <c r="E14" s="1188"/>
      <c r="F14" s="1188"/>
      <c r="G14" s="1188"/>
      <c r="H14" s="1188"/>
      <c r="I14" s="1188"/>
      <c r="J14" s="1188"/>
      <c r="K14" s="1188"/>
      <c r="L14" s="1188"/>
      <c r="M14" s="1188"/>
      <c r="N14" s="1188"/>
      <c r="O14" s="1188"/>
      <c r="P14" s="1188"/>
      <c r="Q14" s="1188"/>
      <c r="R14" s="1188"/>
      <c r="S14" s="1188"/>
      <c r="T14" s="1188"/>
      <c r="U14" s="1188"/>
      <c r="V14" s="1188"/>
      <c r="W14" s="1188"/>
      <c r="X14" s="1188"/>
      <c r="Y14" s="1188"/>
      <c r="Z14" s="1189"/>
    </row>
    <row r="15" spans="2:26" ht="100.15" customHeight="1" x14ac:dyDescent="0.15">
      <c r="B15" s="1190"/>
      <c r="C15" s="1191"/>
      <c r="D15" s="1191"/>
      <c r="E15" s="1191"/>
      <c r="F15" s="1191"/>
      <c r="G15" s="1191"/>
      <c r="H15" s="1191"/>
      <c r="I15" s="1191"/>
      <c r="J15" s="1191"/>
      <c r="K15" s="1191"/>
      <c r="L15" s="1191"/>
      <c r="M15" s="1191"/>
      <c r="N15" s="1191"/>
      <c r="O15" s="1191"/>
      <c r="P15" s="1191"/>
      <c r="Q15" s="1191"/>
      <c r="R15" s="1191"/>
      <c r="S15" s="1191"/>
      <c r="T15" s="1191"/>
      <c r="U15" s="1191"/>
      <c r="V15" s="1191"/>
      <c r="W15" s="1191"/>
      <c r="X15" s="1191"/>
      <c r="Y15" s="1191"/>
      <c r="Z15" s="1192"/>
    </row>
    <row r="16" spans="2:26" ht="9.75" customHeight="1" x14ac:dyDescent="0.15">
      <c r="B16" s="82"/>
      <c r="C16" s="82"/>
      <c r="D16" s="83"/>
      <c r="E16" s="84"/>
      <c r="F16" s="84"/>
      <c r="G16" s="84"/>
      <c r="H16" s="84"/>
      <c r="I16" s="84"/>
      <c r="J16" s="84"/>
      <c r="K16" s="84"/>
      <c r="L16" s="84"/>
      <c r="M16" s="84"/>
      <c r="N16" s="84"/>
      <c r="O16" s="84"/>
      <c r="P16" s="84"/>
      <c r="Q16" s="84"/>
      <c r="R16" s="84"/>
      <c r="S16" s="84"/>
      <c r="T16" s="84"/>
      <c r="U16" s="84"/>
      <c r="V16" s="84"/>
      <c r="W16" s="84"/>
      <c r="X16" s="84"/>
      <c r="Y16" s="84"/>
      <c r="Z16" s="84"/>
    </row>
    <row r="17" spans="3:3" x14ac:dyDescent="0.15">
      <c r="C17" s="1"/>
    </row>
  </sheetData>
  <mergeCells count="18">
    <mergeCell ref="Q2:T2"/>
    <mergeCell ref="U2:W2"/>
    <mergeCell ref="X2:Z2"/>
    <mergeCell ref="B3:D3"/>
    <mergeCell ref="E3:H3"/>
    <mergeCell ref="I3:K3"/>
    <mergeCell ref="L3:N3"/>
    <mergeCell ref="R3:T3"/>
    <mergeCell ref="U3:W4"/>
    <mergeCell ref="B6:Z15"/>
    <mergeCell ref="B5:Z5"/>
    <mergeCell ref="O3:Q4"/>
    <mergeCell ref="X3:Z4"/>
    <mergeCell ref="B4:D4"/>
    <mergeCell ref="E4:H4"/>
    <mergeCell ref="I4:K4"/>
    <mergeCell ref="L4:N4"/>
    <mergeCell ref="R4:T4"/>
  </mergeCells>
  <phoneticPr fontId="11"/>
  <dataValidations count="1">
    <dataValidation allowBlank="1" showInputMessage="1" showErrorMessage="1" prompt="診断区分の所見を、１ページあたり5,000文字以内で入力する。_x000a_文字数が多い場合には、シートをコピーし複数ページで入力する。" sqref="B6:Z15" xr:uid="{7CC51ADD-DF1F-417B-A331-FF5EB2F4715A}"/>
  </dataValidations>
  <printOptions horizontalCentered="1" verticalCentered="1"/>
  <pageMargins left="0.23622047244094488" right="0.23622047244094488" top="0.74803149606299213" bottom="0.74803149606299213" header="0.31496062992125984" footer="0.31496062992125984"/>
  <pageSetup paperSize="9" scale="61" orientation="landscape" copies="2"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J83"/>
  <sheetViews>
    <sheetView view="pageBreakPreview" topLeftCell="A44" zoomScaleNormal="85" zoomScaleSheetLayoutView="100" workbookViewId="0">
      <selection activeCell="E60" sqref="E60"/>
    </sheetView>
  </sheetViews>
  <sheetFormatPr defaultRowHeight="13.5" x14ac:dyDescent="0.15"/>
  <cols>
    <col min="2" max="2" width="18.125" bestFit="1" customWidth="1"/>
    <col min="3" max="3" width="22.75" customWidth="1"/>
    <col min="4" max="5" width="18.375" bestFit="1" customWidth="1"/>
    <col min="6" max="6" width="12.75" customWidth="1"/>
    <col min="7" max="7" width="9.375" customWidth="1"/>
    <col min="8" max="8" width="14" bestFit="1" customWidth="1"/>
    <col min="9" max="9" width="14.125" customWidth="1"/>
    <col min="10" max="10" width="11.75" bestFit="1" customWidth="1"/>
    <col min="11" max="11" width="3.75" customWidth="1"/>
    <col min="12" max="12" width="16.125" customWidth="1"/>
    <col min="13" max="13" width="9.375" customWidth="1"/>
    <col min="14" max="14" width="5.75" customWidth="1"/>
  </cols>
  <sheetData>
    <row r="3" spans="2:10" ht="14.25" thickBot="1" x14ac:dyDescent="0.2"/>
    <row r="4" spans="2:10" x14ac:dyDescent="0.15">
      <c r="B4" s="1206" t="s">
        <v>629</v>
      </c>
      <c r="C4" s="1207"/>
      <c r="D4" s="1207"/>
      <c r="E4" s="1207"/>
      <c r="F4" s="1208"/>
    </row>
    <row r="5" spans="2:10" ht="14.25" thickBot="1" x14ac:dyDescent="0.2">
      <c r="B5" s="162" t="s">
        <v>630</v>
      </c>
      <c r="C5" s="163" t="s">
        <v>631</v>
      </c>
      <c r="D5" s="163" t="s">
        <v>632</v>
      </c>
      <c r="E5" s="163" t="s">
        <v>633</v>
      </c>
      <c r="F5" s="164" t="s">
        <v>634</v>
      </c>
    </row>
    <row r="6" spans="2:10" ht="14.25" thickTop="1" x14ac:dyDescent="0.15">
      <c r="B6" s="172" t="s">
        <v>86</v>
      </c>
      <c r="C6" s="173" t="s">
        <v>635</v>
      </c>
      <c r="D6" s="173" t="s">
        <v>636</v>
      </c>
      <c r="E6" s="173" t="s">
        <v>637</v>
      </c>
      <c r="F6" s="174" t="s">
        <v>72</v>
      </c>
    </row>
    <row r="7" spans="2:10" x14ac:dyDescent="0.15">
      <c r="B7" s="172" t="s">
        <v>638</v>
      </c>
      <c r="C7" s="173" t="s">
        <v>311</v>
      </c>
      <c r="D7" s="173" t="s">
        <v>639</v>
      </c>
      <c r="E7" s="173" t="s">
        <v>640</v>
      </c>
      <c r="F7" s="174" t="s">
        <v>641</v>
      </c>
    </row>
    <row r="8" spans="2:10" x14ac:dyDescent="0.15">
      <c r="B8" s="172" t="s">
        <v>642</v>
      </c>
      <c r="C8" s="173" t="s">
        <v>643</v>
      </c>
      <c r="D8" s="173"/>
      <c r="E8" s="173" t="s">
        <v>644</v>
      </c>
      <c r="F8" s="174"/>
    </row>
    <row r="9" spans="2:10" x14ac:dyDescent="0.15">
      <c r="B9" s="172" t="s">
        <v>645</v>
      </c>
      <c r="C9" s="173" t="s">
        <v>646</v>
      </c>
      <c r="D9" s="173"/>
      <c r="E9" s="173" t="s">
        <v>647</v>
      </c>
      <c r="F9" s="174"/>
    </row>
    <row r="10" spans="2:10" x14ac:dyDescent="0.15">
      <c r="B10" s="172" t="s">
        <v>648</v>
      </c>
      <c r="C10" s="173" t="s">
        <v>429</v>
      </c>
      <c r="D10" s="173"/>
      <c r="E10" s="173" t="s">
        <v>69</v>
      </c>
      <c r="F10" s="174"/>
    </row>
    <row r="11" spans="2:10" x14ac:dyDescent="0.15">
      <c r="B11" s="172" t="s">
        <v>649</v>
      </c>
      <c r="C11" s="173" t="s">
        <v>650</v>
      </c>
      <c r="D11" s="173"/>
      <c r="E11" s="173"/>
      <c r="F11" s="174"/>
    </row>
    <row r="12" spans="2:10" ht="14.25" thickBot="1" x14ac:dyDescent="0.2">
      <c r="B12" s="175" t="s">
        <v>651</v>
      </c>
      <c r="C12" s="176"/>
      <c r="D12" s="176"/>
      <c r="E12" s="176"/>
      <c r="F12" s="177"/>
    </row>
    <row r="13" spans="2:10" ht="14.25" thickBot="1" x14ac:dyDescent="0.2"/>
    <row r="14" spans="2:10" x14ac:dyDescent="0.15">
      <c r="B14" s="1206" t="s">
        <v>652</v>
      </c>
      <c r="C14" s="1207"/>
      <c r="D14" s="1207"/>
      <c r="E14" s="1207"/>
      <c r="F14" s="1207"/>
      <c r="G14" s="1207"/>
      <c r="H14" s="1207"/>
      <c r="I14" s="1207"/>
      <c r="J14" s="1208"/>
    </row>
    <row r="15" spans="2:10" ht="14.25" thickBot="1" x14ac:dyDescent="0.2">
      <c r="B15" s="162" t="s">
        <v>653</v>
      </c>
      <c r="C15" s="163" t="s">
        <v>654</v>
      </c>
      <c r="D15" s="163" t="s">
        <v>655</v>
      </c>
      <c r="E15" s="163" t="s">
        <v>656</v>
      </c>
      <c r="F15" s="163" t="s">
        <v>657</v>
      </c>
      <c r="G15" s="163" t="s">
        <v>658</v>
      </c>
      <c r="H15" s="163" t="s">
        <v>659</v>
      </c>
      <c r="I15" s="163" t="s">
        <v>660</v>
      </c>
      <c r="J15" s="164" t="s">
        <v>661</v>
      </c>
    </row>
    <row r="16" spans="2:10" ht="14.25" thickTop="1" x14ac:dyDescent="0.15">
      <c r="B16" s="165" t="s">
        <v>116</v>
      </c>
      <c r="C16" s="166" t="s">
        <v>571</v>
      </c>
      <c r="D16" s="166" t="s">
        <v>373</v>
      </c>
      <c r="E16" s="166" t="s">
        <v>374</v>
      </c>
      <c r="F16" s="166" t="s">
        <v>662</v>
      </c>
      <c r="G16" s="166" t="s">
        <v>662</v>
      </c>
      <c r="H16" s="166" t="s">
        <v>378</v>
      </c>
      <c r="I16" s="166" t="s">
        <v>391</v>
      </c>
      <c r="J16" s="167" t="s">
        <v>408</v>
      </c>
    </row>
    <row r="17" spans="2:10" x14ac:dyDescent="0.15">
      <c r="B17" s="165" t="s">
        <v>663</v>
      </c>
      <c r="C17" s="166" t="s">
        <v>372</v>
      </c>
      <c r="D17" s="166" t="s">
        <v>385</v>
      </c>
      <c r="E17" s="166" t="s">
        <v>404</v>
      </c>
      <c r="F17" s="166" t="s">
        <v>664</v>
      </c>
      <c r="G17" s="166" t="s">
        <v>665</v>
      </c>
      <c r="H17" s="166" t="s">
        <v>390</v>
      </c>
      <c r="I17" s="166" t="s">
        <v>379</v>
      </c>
      <c r="J17" s="167" t="s">
        <v>392</v>
      </c>
    </row>
    <row r="18" spans="2:10" x14ac:dyDescent="0.15">
      <c r="B18" s="165" t="s">
        <v>666</v>
      </c>
      <c r="C18" s="166" t="s">
        <v>484</v>
      </c>
      <c r="D18" s="166" t="s">
        <v>396</v>
      </c>
      <c r="E18" s="166" t="s">
        <v>667</v>
      </c>
      <c r="F18" s="166" t="s">
        <v>668</v>
      </c>
      <c r="G18" s="166" t="s">
        <v>521</v>
      </c>
      <c r="H18" s="166"/>
      <c r="I18" s="166" t="s">
        <v>390</v>
      </c>
      <c r="J18" s="167" t="s">
        <v>380</v>
      </c>
    </row>
    <row r="19" spans="2:10" x14ac:dyDescent="0.15">
      <c r="B19" s="165" t="s">
        <v>669</v>
      </c>
      <c r="C19" s="166" t="s">
        <v>670</v>
      </c>
      <c r="D19" s="166"/>
      <c r="E19" s="166" t="s">
        <v>671</v>
      </c>
      <c r="F19" s="166" t="s">
        <v>521</v>
      </c>
      <c r="G19" s="166" t="s">
        <v>672</v>
      </c>
      <c r="H19" s="166"/>
      <c r="I19" s="166"/>
      <c r="J19" s="167"/>
    </row>
    <row r="20" spans="2:10" x14ac:dyDescent="0.15">
      <c r="B20" s="165" t="s">
        <v>673</v>
      </c>
      <c r="C20" s="166" t="s">
        <v>573</v>
      </c>
      <c r="D20" s="166"/>
      <c r="E20" s="166" t="s">
        <v>674</v>
      </c>
      <c r="F20" s="166" t="s">
        <v>672</v>
      </c>
      <c r="G20" s="166" t="s">
        <v>106</v>
      </c>
      <c r="H20" s="166"/>
      <c r="I20" s="166"/>
      <c r="J20" s="167"/>
    </row>
    <row r="21" spans="2:10" x14ac:dyDescent="0.15">
      <c r="B21" s="165" t="s">
        <v>429</v>
      </c>
      <c r="C21" s="166" t="s">
        <v>675</v>
      </c>
      <c r="D21" s="166"/>
      <c r="E21" s="166" t="s">
        <v>676</v>
      </c>
      <c r="F21" s="166" t="s">
        <v>106</v>
      </c>
      <c r="G21" s="166"/>
      <c r="H21" s="166"/>
      <c r="I21" s="166"/>
      <c r="J21" s="167"/>
    </row>
    <row r="22" spans="2:10" x14ac:dyDescent="0.15">
      <c r="B22" s="165"/>
      <c r="C22" s="166" t="s">
        <v>677</v>
      </c>
      <c r="D22" s="166"/>
      <c r="E22" s="166" t="s">
        <v>678</v>
      </c>
      <c r="F22" s="166"/>
      <c r="G22" s="166"/>
      <c r="H22" s="166"/>
      <c r="I22" s="166"/>
      <c r="J22" s="167"/>
    </row>
    <row r="23" spans="2:10" x14ac:dyDescent="0.15">
      <c r="B23" s="165"/>
      <c r="C23" s="166" t="s">
        <v>679</v>
      </c>
      <c r="D23" s="166"/>
      <c r="E23" s="166" t="s">
        <v>680</v>
      </c>
      <c r="F23" s="166"/>
      <c r="G23" s="166"/>
      <c r="H23" s="166"/>
      <c r="I23" s="166"/>
      <c r="J23" s="167"/>
    </row>
    <row r="24" spans="2:10" x14ac:dyDescent="0.15">
      <c r="B24" s="165"/>
      <c r="C24" s="166" t="s">
        <v>681</v>
      </c>
      <c r="D24" s="166"/>
      <c r="E24" s="166" t="s">
        <v>397</v>
      </c>
      <c r="F24" s="166"/>
      <c r="G24" s="166"/>
      <c r="H24" s="166"/>
      <c r="I24" s="166"/>
      <c r="J24" s="167"/>
    </row>
    <row r="25" spans="2:10" x14ac:dyDescent="0.15">
      <c r="B25" s="165"/>
      <c r="C25" s="166" t="s">
        <v>682</v>
      </c>
      <c r="D25" s="166"/>
      <c r="E25" s="166" t="s">
        <v>683</v>
      </c>
      <c r="F25" s="166"/>
      <c r="G25" s="166"/>
      <c r="H25" s="166"/>
      <c r="I25" s="166"/>
      <c r="J25" s="167"/>
    </row>
    <row r="26" spans="2:10" x14ac:dyDescent="0.15">
      <c r="B26" s="165"/>
      <c r="C26" s="166" t="s">
        <v>684</v>
      </c>
      <c r="D26" s="166"/>
      <c r="E26" s="168" t="s">
        <v>685</v>
      </c>
      <c r="F26" s="166"/>
      <c r="G26" s="166"/>
      <c r="H26" s="166"/>
      <c r="I26" s="166"/>
      <c r="J26" s="167"/>
    </row>
    <row r="27" spans="2:10" x14ac:dyDescent="0.15">
      <c r="B27" s="165"/>
      <c r="C27" s="166" t="s">
        <v>686</v>
      </c>
      <c r="D27" s="166"/>
      <c r="E27" s="166" t="s">
        <v>386</v>
      </c>
      <c r="F27" s="166"/>
      <c r="G27" s="166"/>
      <c r="H27" s="166"/>
      <c r="I27" s="166"/>
      <c r="J27" s="167"/>
    </row>
    <row r="28" spans="2:10" x14ac:dyDescent="0.15">
      <c r="B28" s="165"/>
      <c r="C28" s="166" t="s">
        <v>687</v>
      </c>
      <c r="D28" s="166"/>
      <c r="E28" s="168"/>
      <c r="F28" s="166"/>
      <c r="G28" s="166"/>
      <c r="H28" s="166"/>
      <c r="I28" s="166"/>
      <c r="J28" s="167"/>
    </row>
    <row r="29" spans="2:10" x14ac:dyDescent="0.15">
      <c r="B29" s="165"/>
      <c r="C29" s="166" t="s">
        <v>429</v>
      </c>
      <c r="D29" s="166"/>
      <c r="E29" s="166"/>
      <c r="F29" s="166"/>
      <c r="G29" s="166"/>
      <c r="H29" s="166"/>
      <c r="I29" s="166"/>
      <c r="J29" s="167"/>
    </row>
    <row r="30" spans="2:10" x14ac:dyDescent="0.15">
      <c r="B30" s="165"/>
      <c r="C30" s="166"/>
      <c r="D30" s="166"/>
      <c r="E30" s="166"/>
      <c r="F30" s="166"/>
      <c r="G30" s="166"/>
      <c r="H30" s="166"/>
      <c r="I30" s="166"/>
      <c r="J30" s="167"/>
    </row>
    <row r="31" spans="2:10" x14ac:dyDescent="0.15">
      <c r="B31" s="165"/>
      <c r="C31" s="166" t="s">
        <v>687</v>
      </c>
      <c r="D31" s="166"/>
      <c r="E31" s="166"/>
      <c r="F31" s="166"/>
      <c r="G31" s="166"/>
      <c r="H31" s="166"/>
      <c r="I31" s="166"/>
      <c r="J31" s="167"/>
    </row>
    <row r="32" spans="2:10" x14ac:dyDescent="0.15">
      <c r="B32" s="165"/>
      <c r="C32" s="166" t="s">
        <v>429</v>
      </c>
      <c r="D32" s="166"/>
      <c r="E32" s="166"/>
      <c r="F32" s="166"/>
      <c r="G32" s="166"/>
      <c r="H32" s="166"/>
      <c r="I32" s="166"/>
      <c r="J32" s="167"/>
    </row>
    <row r="33" spans="2:10" x14ac:dyDescent="0.15">
      <c r="B33" s="165"/>
      <c r="C33" s="166"/>
      <c r="D33" s="166"/>
      <c r="E33" s="166"/>
      <c r="F33" s="166"/>
      <c r="G33" s="166"/>
      <c r="H33" s="166"/>
      <c r="I33" s="166"/>
      <c r="J33" s="167"/>
    </row>
    <row r="34" spans="2:10" x14ac:dyDescent="0.15">
      <c r="B34" s="165"/>
      <c r="C34" s="166" t="s">
        <v>688</v>
      </c>
      <c r="D34" s="166"/>
      <c r="E34" s="166"/>
      <c r="F34" s="166"/>
      <c r="G34" s="166"/>
      <c r="H34" s="166"/>
      <c r="I34" s="166"/>
      <c r="J34" s="167"/>
    </row>
    <row r="35" spans="2:10" x14ac:dyDescent="0.15">
      <c r="B35" s="165"/>
      <c r="C35" s="166" t="s">
        <v>429</v>
      </c>
      <c r="D35" s="166"/>
      <c r="E35" s="166"/>
      <c r="F35" s="166"/>
      <c r="G35" s="166"/>
      <c r="H35" s="166"/>
      <c r="I35" s="166"/>
      <c r="J35" s="167"/>
    </row>
    <row r="36" spans="2:10" x14ac:dyDescent="0.15">
      <c r="B36" s="165"/>
      <c r="C36" s="166"/>
      <c r="D36" s="166"/>
      <c r="E36" s="166"/>
      <c r="F36" s="166"/>
      <c r="G36" s="166"/>
      <c r="H36" s="166"/>
      <c r="I36" s="166"/>
      <c r="J36" s="167"/>
    </row>
    <row r="37" spans="2:10" x14ac:dyDescent="0.15">
      <c r="B37" s="165"/>
      <c r="C37" s="166" t="s">
        <v>689</v>
      </c>
      <c r="D37" s="166"/>
      <c r="E37" s="166"/>
      <c r="F37" s="166"/>
      <c r="G37" s="166"/>
      <c r="H37" s="166"/>
      <c r="I37" s="166"/>
      <c r="J37" s="167"/>
    </row>
    <row r="38" spans="2:10" x14ac:dyDescent="0.15">
      <c r="B38" s="165"/>
      <c r="C38" s="166" t="s">
        <v>690</v>
      </c>
      <c r="D38" s="166"/>
      <c r="E38" s="166"/>
      <c r="F38" s="166"/>
      <c r="G38" s="166"/>
      <c r="H38" s="166"/>
      <c r="I38" s="166"/>
      <c r="J38" s="167"/>
    </row>
    <row r="39" spans="2:10" x14ac:dyDescent="0.15">
      <c r="B39" s="165"/>
      <c r="C39" s="166" t="s">
        <v>429</v>
      </c>
      <c r="D39" s="166"/>
      <c r="E39" s="166"/>
      <c r="F39" s="166"/>
      <c r="G39" s="166"/>
      <c r="H39" s="166"/>
      <c r="I39" s="166"/>
      <c r="J39" s="167"/>
    </row>
    <row r="40" spans="2:10" x14ac:dyDescent="0.15">
      <c r="B40" s="165"/>
      <c r="C40" s="166"/>
      <c r="D40" s="166"/>
      <c r="E40" s="166"/>
      <c r="F40" s="166"/>
      <c r="G40" s="166"/>
      <c r="H40" s="166"/>
      <c r="I40" s="166"/>
      <c r="J40" s="167"/>
    </row>
    <row r="41" spans="2:10" x14ac:dyDescent="0.15">
      <c r="B41" s="165"/>
      <c r="C41" s="166" t="s">
        <v>691</v>
      </c>
      <c r="D41" s="166"/>
      <c r="E41" s="166"/>
      <c r="F41" s="166"/>
      <c r="G41" s="166"/>
      <c r="H41" s="166"/>
      <c r="I41" s="166"/>
      <c r="J41" s="167"/>
    </row>
    <row r="42" spans="2:10" x14ac:dyDescent="0.15">
      <c r="B42" s="165"/>
      <c r="C42" s="166" t="s">
        <v>692</v>
      </c>
      <c r="D42" s="166"/>
      <c r="E42" s="166"/>
      <c r="F42" s="166"/>
      <c r="G42" s="166"/>
      <c r="H42" s="166"/>
      <c r="I42" s="166"/>
      <c r="J42" s="167"/>
    </row>
    <row r="43" spans="2:10" x14ac:dyDescent="0.15">
      <c r="B43" s="165"/>
      <c r="C43" s="166" t="s">
        <v>693</v>
      </c>
      <c r="D43" s="166"/>
      <c r="E43" s="166"/>
      <c r="F43" s="166"/>
      <c r="G43" s="166"/>
      <c r="H43" s="166"/>
      <c r="I43" s="166"/>
      <c r="J43" s="167"/>
    </row>
    <row r="44" spans="2:10" x14ac:dyDescent="0.15">
      <c r="B44" s="165"/>
      <c r="C44" s="166" t="s">
        <v>694</v>
      </c>
      <c r="D44" s="166"/>
      <c r="E44" s="166"/>
      <c r="F44" s="166"/>
      <c r="G44" s="166"/>
      <c r="H44" s="166"/>
      <c r="I44" s="166"/>
      <c r="J44" s="167"/>
    </row>
    <row r="45" spans="2:10" x14ac:dyDescent="0.15">
      <c r="B45" s="165"/>
      <c r="C45" s="166" t="s">
        <v>429</v>
      </c>
      <c r="D45" s="166"/>
      <c r="E45" s="166"/>
      <c r="F45" s="166"/>
      <c r="G45" s="166"/>
      <c r="H45" s="166"/>
      <c r="I45" s="166"/>
      <c r="J45" s="167"/>
    </row>
    <row r="46" spans="2:10" x14ac:dyDescent="0.15">
      <c r="B46" s="165"/>
      <c r="C46" s="166"/>
      <c r="D46" s="166"/>
      <c r="E46" s="166"/>
      <c r="F46" s="166"/>
      <c r="G46" s="166"/>
      <c r="H46" s="166"/>
      <c r="I46" s="166"/>
      <c r="J46" s="167"/>
    </row>
    <row r="47" spans="2:10" ht="14.25" thickBot="1" x14ac:dyDescent="0.2">
      <c r="B47" s="169"/>
      <c r="C47" s="170" t="s">
        <v>429</v>
      </c>
      <c r="D47" s="170"/>
      <c r="E47" s="170"/>
      <c r="F47" s="170"/>
      <c r="G47" s="170"/>
      <c r="H47" s="170"/>
      <c r="I47" s="170"/>
      <c r="J47" s="171"/>
    </row>
    <row r="49" spans="2:8" ht="14.25" thickBot="1" x14ac:dyDescent="0.2">
      <c r="C49" s="54"/>
      <c r="D49" s="54"/>
      <c r="E49" s="54"/>
      <c r="F49" s="54"/>
      <c r="G49" s="54"/>
    </row>
    <row r="50" spans="2:8" x14ac:dyDescent="0.15">
      <c r="B50" s="1209" t="s">
        <v>695</v>
      </c>
      <c r="C50" s="1210"/>
      <c r="D50" s="1210"/>
      <c r="E50" s="1210"/>
      <c r="F50" s="1210"/>
      <c r="G50" s="1211"/>
    </row>
    <row r="51" spans="2:8" ht="14.25" thickBot="1" x14ac:dyDescent="0.2">
      <c r="B51" s="160" t="s">
        <v>696</v>
      </c>
      <c r="C51" s="47" t="s">
        <v>653</v>
      </c>
      <c r="D51" s="47" t="s">
        <v>697</v>
      </c>
      <c r="E51" s="47" t="s">
        <v>698</v>
      </c>
      <c r="F51" s="361" t="s">
        <v>699</v>
      </c>
      <c r="G51" s="48" t="s">
        <v>700</v>
      </c>
      <c r="H51" s="161" t="s">
        <v>701</v>
      </c>
    </row>
    <row r="52" spans="2:8" ht="14.25" thickTop="1" x14ac:dyDescent="0.15">
      <c r="B52" s="178" t="s">
        <v>513</v>
      </c>
      <c r="C52" s="166" t="s">
        <v>444</v>
      </c>
      <c r="D52" s="166" t="s">
        <v>445</v>
      </c>
      <c r="E52" s="166" t="s">
        <v>519</v>
      </c>
      <c r="F52" s="166" t="s">
        <v>662</v>
      </c>
      <c r="G52" s="166" t="s">
        <v>702</v>
      </c>
      <c r="H52" s="167" t="s">
        <v>408</v>
      </c>
    </row>
    <row r="53" spans="2:8" x14ac:dyDescent="0.15">
      <c r="B53" s="178" t="s">
        <v>703</v>
      </c>
      <c r="C53" s="166" t="s">
        <v>704</v>
      </c>
      <c r="D53" s="166" t="s">
        <v>524</v>
      </c>
      <c r="E53" s="166" t="s">
        <v>518</v>
      </c>
      <c r="F53" s="166" t="s">
        <v>665</v>
      </c>
      <c r="G53" s="166" t="s">
        <v>705</v>
      </c>
      <c r="H53" s="167" t="s">
        <v>392</v>
      </c>
    </row>
    <row r="54" spans="2:8" x14ac:dyDescent="0.15">
      <c r="B54" s="178" t="s">
        <v>706</v>
      </c>
      <c r="C54" s="166" t="s">
        <v>707</v>
      </c>
      <c r="D54" s="166" t="s">
        <v>708</v>
      </c>
      <c r="E54" s="166" t="s">
        <v>526</v>
      </c>
      <c r="F54" s="166" t="s">
        <v>521</v>
      </c>
      <c r="G54" s="166"/>
      <c r="H54" s="167" t="s">
        <v>380</v>
      </c>
    </row>
    <row r="55" spans="2:8" x14ac:dyDescent="0.15">
      <c r="B55" s="178" t="s">
        <v>709</v>
      </c>
      <c r="C55" s="166"/>
      <c r="D55" s="166"/>
      <c r="E55" s="166" t="s">
        <v>517</v>
      </c>
      <c r="F55" s="166"/>
      <c r="G55" s="166"/>
      <c r="H55" s="167"/>
    </row>
    <row r="56" spans="2:8" x14ac:dyDescent="0.15">
      <c r="B56" s="178"/>
      <c r="C56" s="166" t="s">
        <v>173</v>
      </c>
      <c r="D56" s="166"/>
      <c r="E56" s="166" t="s">
        <v>525</v>
      </c>
      <c r="F56" s="166"/>
      <c r="G56" s="166"/>
      <c r="H56" s="167"/>
    </row>
    <row r="57" spans="2:8" x14ac:dyDescent="0.15">
      <c r="B57" s="178"/>
      <c r="C57" s="166" t="s">
        <v>710</v>
      </c>
      <c r="D57" s="166"/>
      <c r="E57" s="166" t="s">
        <v>711</v>
      </c>
      <c r="F57" s="166"/>
      <c r="G57" s="166"/>
      <c r="H57" s="167"/>
    </row>
    <row r="58" spans="2:8" x14ac:dyDescent="0.15">
      <c r="B58" s="178"/>
      <c r="C58" s="166" t="s">
        <v>712</v>
      </c>
      <c r="D58" s="166"/>
      <c r="E58" s="166" t="s">
        <v>386</v>
      </c>
      <c r="F58" s="166"/>
      <c r="G58" s="166"/>
      <c r="H58" s="167"/>
    </row>
    <row r="59" spans="2:8" x14ac:dyDescent="0.15">
      <c r="B59" s="178"/>
      <c r="C59" s="166" t="s">
        <v>713</v>
      </c>
      <c r="D59" s="166"/>
      <c r="E59" s="166" t="s">
        <v>446</v>
      </c>
      <c r="F59" s="166"/>
      <c r="G59" s="166"/>
      <c r="H59" s="167"/>
    </row>
    <row r="60" spans="2:8" x14ac:dyDescent="0.15">
      <c r="B60" s="178"/>
      <c r="C60" s="166" t="s">
        <v>429</v>
      </c>
      <c r="D60" s="166"/>
      <c r="E60" s="166"/>
      <c r="F60" s="166"/>
      <c r="G60" s="166"/>
      <c r="H60" s="167"/>
    </row>
    <row r="61" spans="2:8" x14ac:dyDescent="0.15">
      <c r="B61" s="178"/>
      <c r="C61" s="166"/>
      <c r="D61" s="166"/>
      <c r="E61" s="166"/>
      <c r="F61" s="166"/>
      <c r="G61" s="166"/>
      <c r="H61" s="167"/>
    </row>
    <row r="62" spans="2:8" x14ac:dyDescent="0.15">
      <c r="B62" s="178"/>
      <c r="C62" s="166" t="s">
        <v>238</v>
      </c>
      <c r="D62" s="166"/>
      <c r="E62" s="166"/>
      <c r="F62" s="166"/>
      <c r="G62" s="166"/>
      <c r="H62" s="167"/>
    </row>
    <row r="63" spans="2:8" x14ac:dyDescent="0.15">
      <c r="B63" s="178"/>
      <c r="C63" s="166" t="s">
        <v>239</v>
      </c>
      <c r="D63" s="166"/>
      <c r="E63" s="166"/>
      <c r="F63" s="166"/>
      <c r="G63" s="166"/>
      <c r="H63" s="167"/>
    </row>
    <row r="64" spans="2:8" x14ac:dyDescent="0.15">
      <c r="B64" s="178"/>
      <c r="C64" s="166" t="s">
        <v>240</v>
      </c>
      <c r="D64" s="166"/>
      <c r="E64" s="166"/>
      <c r="F64" s="166"/>
      <c r="G64" s="166"/>
      <c r="H64" s="167"/>
    </row>
    <row r="65" spans="2:8" x14ac:dyDescent="0.15">
      <c r="B65" s="178"/>
      <c r="C65" s="166" t="s">
        <v>241</v>
      </c>
      <c r="D65" s="166"/>
      <c r="E65" s="166"/>
      <c r="F65" s="166"/>
      <c r="G65" s="166"/>
      <c r="H65" s="167"/>
    </row>
    <row r="66" spans="2:8" x14ac:dyDescent="0.15">
      <c r="B66" s="178"/>
      <c r="C66" s="166" t="s">
        <v>714</v>
      </c>
      <c r="D66" s="166"/>
      <c r="E66" s="166"/>
      <c r="F66" s="166"/>
      <c r="G66" s="166"/>
      <c r="H66" s="167"/>
    </row>
    <row r="67" spans="2:8" x14ac:dyDescent="0.15">
      <c r="B67" s="178"/>
      <c r="C67" s="166" t="s">
        <v>715</v>
      </c>
      <c r="D67" s="166"/>
      <c r="E67" s="166"/>
      <c r="F67" s="166"/>
      <c r="G67" s="166"/>
      <c r="H67" s="167"/>
    </row>
    <row r="68" spans="2:8" x14ac:dyDescent="0.15">
      <c r="B68" s="178"/>
      <c r="C68" s="166" t="s">
        <v>242</v>
      </c>
      <c r="D68" s="166"/>
      <c r="E68" s="166"/>
      <c r="F68" s="166"/>
      <c r="G68" s="166"/>
      <c r="H68" s="167"/>
    </row>
    <row r="69" spans="2:8" x14ac:dyDescent="0.15">
      <c r="B69" s="178"/>
      <c r="C69" s="166" t="s">
        <v>243</v>
      </c>
      <c r="D69" s="166"/>
      <c r="E69" s="166"/>
      <c r="F69" s="166"/>
      <c r="G69" s="166"/>
      <c r="H69" s="167"/>
    </row>
    <row r="70" spans="2:8" x14ac:dyDescent="0.15">
      <c r="B70" s="178"/>
      <c r="C70" s="166" t="s">
        <v>716</v>
      </c>
      <c r="D70" s="166"/>
      <c r="E70" s="166"/>
      <c r="F70" s="166"/>
      <c r="G70" s="166"/>
      <c r="H70" s="167"/>
    </row>
    <row r="71" spans="2:8" x14ac:dyDescent="0.15">
      <c r="B71" s="178"/>
      <c r="C71" s="166" t="s">
        <v>245</v>
      </c>
      <c r="D71" s="166"/>
      <c r="E71" s="166"/>
      <c r="F71" s="166"/>
      <c r="G71" s="166"/>
      <c r="H71" s="167"/>
    </row>
    <row r="72" spans="2:8" x14ac:dyDescent="0.15">
      <c r="B72" s="178"/>
      <c r="C72" s="166" t="s">
        <v>247</v>
      </c>
      <c r="D72" s="166"/>
      <c r="E72" s="166"/>
      <c r="F72" s="166"/>
      <c r="G72" s="166"/>
      <c r="H72" s="167"/>
    </row>
    <row r="73" spans="2:8" x14ac:dyDescent="0.15">
      <c r="B73" s="178"/>
      <c r="C73" s="166" t="s">
        <v>248</v>
      </c>
      <c r="D73" s="166"/>
      <c r="E73" s="166"/>
      <c r="F73" s="166"/>
      <c r="G73" s="166"/>
      <c r="H73" s="167"/>
    </row>
    <row r="74" spans="2:8" x14ac:dyDescent="0.15">
      <c r="B74" s="178"/>
      <c r="C74" s="166" t="s">
        <v>249</v>
      </c>
      <c r="D74" s="166"/>
      <c r="E74" s="166"/>
      <c r="F74" s="166"/>
      <c r="G74" s="166"/>
      <c r="H74" s="167"/>
    </row>
    <row r="75" spans="2:8" x14ac:dyDescent="0.15">
      <c r="B75" s="178"/>
      <c r="C75" s="166" t="s">
        <v>250</v>
      </c>
      <c r="D75" s="166"/>
      <c r="E75" s="166"/>
      <c r="F75" s="166"/>
      <c r="G75" s="166"/>
      <c r="H75" s="167"/>
    </row>
    <row r="76" spans="2:8" x14ac:dyDescent="0.15">
      <c r="B76" s="178"/>
      <c r="C76" s="166" t="s">
        <v>251</v>
      </c>
      <c r="D76" s="166"/>
      <c r="E76" s="166"/>
      <c r="F76" s="166"/>
      <c r="G76" s="166"/>
      <c r="H76" s="167"/>
    </row>
    <row r="77" spans="2:8" x14ac:dyDescent="0.15">
      <c r="B77" s="178"/>
      <c r="C77" s="166" t="s">
        <v>386</v>
      </c>
      <c r="D77" s="166"/>
      <c r="E77" s="166"/>
      <c r="F77" s="166"/>
      <c r="G77" s="166"/>
      <c r="H77" s="167"/>
    </row>
    <row r="78" spans="2:8" x14ac:dyDescent="0.15">
      <c r="B78" s="178"/>
      <c r="C78" s="166"/>
      <c r="D78" s="166"/>
      <c r="E78" s="166"/>
      <c r="F78" s="166"/>
      <c r="G78" s="166"/>
      <c r="H78" s="167"/>
    </row>
    <row r="79" spans="2:8" x14ac:dyDescent="0.15">
      <c r="B79" s="178"/>
      <c r="C79" s="166" t="s">
        <v>717</v>
      </c>
      <c r="D79" s="166"/>
      <c r="E79" s="166"/>
      <c r="F79" s="166"/>
      <c r="G79" s="166"/>
      <c r="H79" s="167"/>
    </row>
    <row r="80" spans="2:8" x14ac:dyDescent="0.15">
      <c r="B80" s="178"/>
      <c r="C80" s="166" t="s">
        <v>718</v>
      </c>
      <c r="D80" s="166"/>
      <c r="E80" s="166"/>
      <c r="F80" s="166"/>
      <c r="G80" s="166"/>
      <c r="H80" s="167"/>
    </row>
    <row r="81" spans="2:8" x14ac:dyDescent="0.15">
      <c r="B81" s="178"/>
      <c r="C81" s="166" t="s">
        <v>719</v>
      </c>
      <c r="D81" s="166"/>
      <c r="E81" s="166"/>
      <c r="F81" s="166"/>
      <c r="G81" s="166"/>
      <c r="H81" s="167"/>
    </row>
    <row r="82" spans="2:8" x14ac:dyDescent="0.15">
      <c r="B82" s="178"/>
      <c r="C82" s="166" t="s">
        <v>720</v>
      </c>
      <c r="D82" s="166"/>
      <c r="E82" s="166"/>
      <c r="F82" s="166"/>
      <c r="G82" s="166"/>
      <c r="H82" s="167"/>
    </row>
    <row r="83" spans="2:8" ht="14.25" thickBot="1" x14ac:dyDescent="0.2">
      <c r="B83" s="179"/>
      <c r="C83" s="170" t="s">
        <v>386</v>
      </c>
      <c r="D83" s="170"/>
      <c r="E83" s="170"/>
      <c r="F83" s="170"/>
      <c r="G83" s="170"/>
      <c r="H83" s="171"/>
    </row>
  </sheetData>
  <mergeCells count="3">
    <mergeCell ref="B14:J14"/>
    <mergeCell ref="B50:G50"/>
    <mergeCell ref="B4:F4"/>
  </mergeCells>
  <phoneticPr fontId="11"/>
  <pageMargins left="0.7" right="0.7" top="0.75" bottom="0.75" header="0.3" footer="0.3"/>
  <pageSetup paperSize="9" scale="70" orientation="landscape" r:id="rId1"/>
  <rowBreaks count="1" manualBreakCount="1">
    <brk id="48" max="10" man="1"/>
  </rowBreaks>
  <drawing r:id="rId2"/>
  <tableParts count="8">
    <tablePart r:id="rId3"/>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view="pageBreakPreview" zoomScaleNormal="85" zoomScaleSheetLayoutView="100" workbookViewId="0">
      <selection activeCell="P21" sqref="P21"/>
    </sheetView>
  </sheetViews>
  <sheetFormatPr defaultRowHeight="13.5" x14ac:dyDescent="0.15"/>
  <cols>
    <col min="1" max="1" width="8.875" customWidth="1"/>
    <col min="2" max="3" width="9" customWidth="1"/>
    <col min="4" max="4" width="8.875" customWidth="1"/>
  </cols>
  <sheetData>
    <row r="1" spans="1:14" x14ac:dyDescent="0.15">
      <c r="A1" s="370" t="s">
        <v>24</v>
      </c>
      <c r="B1" s="370"/>
      <c r="C1" s="370"/>
      <c r="D1" s="370"/>
      <c r="E1" s="370"/>
      <c r="F1" s="370"/>
      <c r="G1" s="370"/>
      <c r="H1" s="370"/>
      <c r="I1" s="370"/>
      <c r="J1" s="370"/>
      <c r="K1" s="370"/>
      <c r="L1" s="370"/>
      <c r="M1" s="370"/>
      <c r="N1" s="370"/>
    </row>
    <row r="2" spans="1:14" x14ac:dyDescent="0.15">
      <c r="A2" s="370"/>
      <c r="B2" s="370"/>
      <c r="C2" s="370"/>
      <c r="D2" s="370"/>
      <c r="E2" s="370"/>
      <c r="F2" s="370"/>
      <c r="G2" s="370"/>
      <c r="H2" s="370"/>
      <c r="I2" s="370"/>
      <c r="J2" s="370"/>
      <c r="K2" s="370"/>
      <c r="L2" s="370"/>
      <c r="M2" s="370"/>
      <c r="N2" s="370"/>
    </row>
    <row r="22" spans="1:14" ht="13.5" customHeight="1" x14ac:dyDescent="0.15"/>
    <row r="23" spans="1:14" ht="27.75" customHeight="1" x14ac:dyDescent="0.15">
      <c r="B23" s="51"/>
      <c r="C23" s="51"/>
      <c r="D23" s="51"/>
      <c r="E23" s="51"/>
      <c r="F23" s="51"/>
      <c r="G23" s="51"/>
      <c r="H23" s="51"/>
      <c r="I23" s="51"/>
      <c r="J23" s="51"/>
      <c r="K23" s="51"/>
      <c r="L23" s="51"/>
      <c r="M23" s="51"/>
      <c r="N23" s="51"/>
    </row>
    <row r="25" spans="1:14" ht="40.5" customHeight="1" x14ac:dyDescent="0.15">
      <c r="B25" s="51"/>
      <c r="C25" s="51"/>
      <c r="D25" s="51"/>
      <c r="E25" s="51"/>
      <c r="F25" s="51"/>
      <c r="G25" s="51"/>
      <c r="H25" s="51"/>
      <c r="I25" s="51"/>
      <c r="J25" s="51"/>
      <c r="K25" s="51"/>
      <c r="L25" s="51"/>
      <c r="M25" s="51"/>
      <c r="N25" s="51"/>
    </row>
    <row r="26" spans="1:14" ht="13.5" customHeight="1" x14ac:dyDescent="0.15">
      <c r="A26" t="s">
        <v>25</v>
      </c>
      <c r="B26" s="51"/>
      <c r="C26" s="51"/>
      <c r="D26" s="51"/>
      <c r="E26" s="51"/>
      <c r="F26" s="51"/>
      <c r="G26" s="51"/>
      <c r="H26" s="51"/>
      <c r="I26" s="51"/>
      <c r="J26" s="51"/>
      <c r="K26" s="51"/>
      <c r="L26" s="51"/>
      <c r="M26" s="51"/>
      <c r="N26" s="51"/>
    </row>
    <row r="27" spans="1:14" ht="27" customHeight="1" x14ac:dyDescent="0.15">
      <c r="A27" s="363" t="s">
        <v>26</v>
      </c>
      <c r="B27" s="363"/>
      <c r="C27" s="363"/>
      <c r="D27" s="363"/>
      <c r="E27" s="363"/>
      <c r="F27" s="363"/>
      <c r="G27" s="363"/>
      <c r="H27" s="363"/>
      <c r="I27" s="363"/>
      <c r="J27" s="363"/>
      <c r="K27" s="363"/>
      <c r="L27" s="363"/>
      <c r="M27" s="363"/>
      <c r="N27" s="363"/>
    </row>
    <row r="28" spans="1:14" x14ac:dyDescent="0.15">
      <c r="A28" t="s">
        <v>27</v>
      </c>
    </row>
    <row r="29" spans="1:14" ht="40.5" customHeight="1" x14ac:dyDescent="0.15">
      <c r="A29" s="363" t="s">
        <v>28</v>
      </c>
      <c r="B29" s="363"/>
      <c r="C29" s="363"/>
      <c r="D29" s="363"/>
      <c r="E29" s="363"/>
      <c r="F29" s="363"/>
      <c r="G29" s="363"/>
      <c r="H29" s="363"/>
      <c r="I29" s="363"/>
      <c r="J29" s="363"/>
      <c r="K29" s="363"/>
      <c r="L29" s="363"/>
      <c r="M29" s="363"/>
      <c r="N29" s="363"/>
    </row>
    <row r="30" spans="1:14" ht="27" customHeight="1" x14ac:dyDescent="0.15">
      <c r="A30" s="363" t="s">
        <v>29</v>
      </c>
      <c r="B30" s="363"/>
      <c r="C30" s="363"/>
      <c r="D30" s="363"/>
      <c r="E30" s="363"/>
      <c r="F30" s="363"/>
      <c r="G30" s="363"/>
      <c r="H30" s="363"/>
      <c r="I30" s="363"/>
      <c r="J30" s="363"/>
      <c r="K30" s="363"/>
      <c r="L30" s="363"/>
      <c r="M30" s="363"/>
      <c r="N30" s="363"/>
    </row>
    <row r="32" spans="1:14" x14ac:dyDescent="0.15">
      <c r="A32" s="50"/>
      <c r="B32" s="50"/>
      <c r="C32" s="50"/>
      <c r="D32" s="50"/>
      <c r="E32" s="50"/>
      <c r="F32" s="50"/>
      <c r="G32" s="50"/>
      <c r="H32" s="50"/>
      <c r="I32" s="50"/>
      <c r="J32" s="50"/>
      <c r="K32" s="50"/>
      <c r="L32" s="50"/>
      <c r="M32" s="50"/>
      <c r="N32" s="50"/>
    </row>
    <row r="33" spans="1:14" x14ac:dyDescent="0.15">
      <c r="A33" s="50"/>
      <c r="B33" s="50"/>
      <c r="C33" s="50"/>
      <c r="D33" s="50"/>
      <c r="E33" s="50"/>
      <c r="F33" s="50"/>
      <c r="G33" s="50"/>
      <c r="H33" s="50"/>
      <c r="I33" s="50"/>
      <c r="J33" s="50"/>
      <c r="K33" s="50"/>
      <c r="L33" s="50"/>
      <c r="M33" s="50"/>
      <c r="N33" s="50"/>
    </row>
    <row r="39" spans="1:14" x14ac:dyDescent="0.15">
      <c r="G39" s="49"/>
    </row>
  </sheetData>
  <mergeCells count="4">
    <mergeCell ref="A27:N27"/>
    <mergeCell ref="A29:N29"/>
    <mergeCell ref="A30:N30"/>
    <mergeCell ref="A1:N2"/>
  </mergeCells>
  <phoneticPr fontId="11"/>
  <printOptions horizontalCentered="1" verticalCentered="1"/>
  <pageMargins left="0.23622047244094491" right="0.23622047244094491"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50AEA-9F9A-4A89-BAB9-67F04143BDBC}">
  <dimension ref="B1:P146"/>
  <sheetViews>
    <sheetView showGridLines="0" view="pageBreakPreview" topLeftCell="A11" zoomScaleNormal="100" zoomScaleSheetLayoutView="100" workbookViewId="0">
      <selection activeCell="E147" sqref="E147"/>
    </sheetView>
  </sheetViews>
  <sheetFormatPr defaultColWidth="9" defaultRowHeight="13.5" x14ac:dyDescent="0.15"/>
  <cols>
    <col min="1" max="1" width="9" style="310"/>
    <col min="2" max="2" width="11.75" style="308" customWidth="1"/>
    <col min="3" max="3" width="15.625" style="308" customWidth="1"/>
    <col min="4" max="4" width="14" style="308" customWidth="1"/>
    <col min="5" max="5" width="17.875" style="308" customWidth="1"/>
    <col min="6" max="6" width="16.375" style="356" customWidth="1"/>
    <col min="7" max="7" width="9.75" style="360" customWidth="1"/>
    <col min="8" max="9" width="9.75" style="360" hidden="1" customWidth="1"/>
    <col min="10" max="11" width="14.875" style="360" customWidth="1"/>
    <col min="12" max="12" width="24.625" style="358" hidden="1" customWidth="1"/>
    <col min="13" max="13" width="14.25" style="358" customWidth="1"/>
    <col min="14" max="14" width="20.75" style="358" customWidth="1"/>
    <col min="15" max="16" width="19.625" style="358" customWidth="1"/>
    <col min="17" max="16384" width="9" style="310"/>
  </cols>
  <sheetData>
    <row r="1" spans="2:16" x14ac:dyDescent="0.15">
      <c r="D1" s="309"/>
      <c r="F1" s="308"/>
      <c r="G1" s="308"/>
      <c r="H1" s="308"/>
      <c r="I1" s="308"/>
      <c r="J1" s="308"/>
      <c r="K1" s="309"/>
      <c r="L1" s="308"/>
      <c r="M1" s="309"/>
      <c r="N1" s="308"/>
      <c r="O1" s="309"/>
      <c r="P1" s="308"/>
    </row>
    <row r="2" spans="2:16" x14ac:dyDescent="0.15">
      <c r="D2" s="309"/>
      <c r="F2" s="308"/>
      <c r="G2" s="308"/>
      <c r="H2" s="309"/>
      <c r="I2" s="308"/>
      <c r="J2" s="309"/>
      <c r="K2" s="309"/>
      <c r="L2" s="309"/>
      <c r="M2" s="308"/>
      <c r="N2" s="309"/>
      <c r="O2" s="308"/>
      <c r="P2" s="309"/>
    </row>
    <row r="3" spans="2:16" ht="18.75" x14ac:dyDescent="0.15">
      <c r="B3" s="311"/>
      <c r="C3" s="312"/>
      <c r="D3" s="313"/>
      <c r="E3" s="313"/>
      <c r="F3" s="314"/>
      <c r="G3" s="315"/>
      <c r="H3" s="315"/>
      <c r="I3" s="315"/>
      <c r="J3" s="315"/>
      <c r="K3" s="315"/>
      <c r="L3" s="316"/>
      <c r="M3" s="317"/>
      <c r="N3" s="314"/>
      <c r="O3" s="317"/>
      <c r="P3" s="317"/>
    </row>
    <row r="4" spans="2:16" ht="17.25" customHeight="1" x14ac:dyDescent="0.15">
      <c r="B4" s="1212" t="s">
        <v>721</v>
      </c>
      <c r="C4" s="318" t="s">
        <v>722</v>
      </c>
      <c r="D4" s="319"/>
      <c r="E4" s="319"/>
      <c r="F4" s="319"/>
      <c r="G4" s="319"/>
      <c r="H4" s="319"/>
      <c r="I4" s="319"/>
      <c r="J4" s="319"/>
      <c r="K4" s="319"/>
      <c r="L4" s="319"/>
      <c r="M4" s="319"/>
      <c r="N4" s="319"/>
      <c r="O4" s="319"/>
      <c r="P4" s="319"/>
    </row>
    <row r="5" spans="2:16" ht="13.5" customHeight="1" x14ac:dyDescent="0.15">
      <c r="B5" s="1213"/>
      <c r="C5" s="1215" t="s">
        <v>723</v>
      </c>
      <c r="D5" s="1216"/>
      <c r="E5" s="1215" t="s">
        <v>724</v>
      </c>
      <c r="F5" s="1219" t="s">
        <v>725</v>
      </c>
      <c r="G5" s="1221" t="s">
        <v>541</v>
      </c>
      <c r="H5" s="1230" t="s">
        <v>726</v>
      </c>
      <c r="I5" s="1230" t="s">
        <v>727</v>
      </c>
      <c r="J5" s="1221" t="s">
        <v>728</v>
      </c>
      <c r="K5" s="1221" t="s">
        <v>729</v>
      </c>
      <c r="L5" s="1215" t="s">
        <v>730</v>
      </c>
      <c r="M5" s="1235"/>
      <c r="N5" s="1216"/>
      <c r="O5" s="1215" t="s">
        <v>731</v>
      </c>
      <c r="P5" s="1235"/>
    </row>
    <row r="6" spans="2:16" ht="13.5" customHeight="1" x14ac:dyDescent="0.15">
      <c r="B6" s="1213"/>
      <c r="C6" s="1217"/>
      <c r="D6" s="1218"/>
      <c r="E6" s="1217"/>
      <c r="F6" s="1220"/>
      <c r="G6" s="1222"/>
      <c r="H6" s="1231"/>
      <c r="I6" s="1231"/>
      <c r="J6" s="1222"/>
      <c r="K6" s="1222"/>
      <c r="L6" s="1217"/>
      <c r="M6" s="1236"/>
      <c r="N6" s="1218"/>
      <c r="O6" s="1217"/>
      <c r="P6" s="1236"/>
    </row>
    <row r="7" spans="2:16" ht="17.25" customHeight="1" x14ac:dyDescent="0.15">
      <c r="B7" s="1213"/>
      <c r="C7" s="1224" t="s">
        <v>732</v>
      </c>
      <c r="D7" s="1224" t="s">
        <v>733</v>
      </c>
      <c r="E7" s="1224" t="s">
        <v>734</v>
      </c>
      <c r="F7" s="1227" t="s">
        <v>735</v>
      </c>
      <c r="G7" s="1222"/>
      <c r="H7" s="1231"/>
      <c r="I7" s="1231"/>
      <c r="J7" s="1222"/>
      <c r="K7" s="1222"/>
      <c r="L7" s="320" t="s">
        <v>736</v>
      </c>
      <c r="M7" s="1224" t="s">
        <v>737</v>
      </c>
      <c r="N7" s="1227" t="s">
        <v>738</v>
      </c>
      <c r="O7" s="1224" t="s">
        <v>739</v>
      </c>
      <c r="P7" s="1224" t="s">
        <v>740</v>
      </c>
    </row>
    <row r="8" spans="2:16" ht="13.5" customHeight="1" x14ac:dyDescent="0.15">
      <c r="B8" s="1213"/>
      <c r="C8" s="1225"/>
      <c r="D8" s="1225"/>
      <c r="E8" s="1225"/>
      <c r="F8" s="1228"/>
      <c r="G8" s="1222"/>
      <c r="H8" s="1231"/>
      <c r="I8" s="1231"/>
      <c r="J8" s="1222"/>
      <c r="K8" s="1222"/>
      <c r="L8" s="1233" t="s">
        <v>741</v>
      </c>
      <c r="M8" s="1225"/>
      <c r="N8" s="1228"/>
      <c r="O8" s="1225"/>
      <c r="P8" s="1225"/>
    </row>
    <row r="9" spans="2:16" ht="14.25" customHeight="1" thickBot="1" x14ac:dyDescent="0.2">
      <c r="B9" s="1214"/>
      <c r="C9" s="1226"/>
      <c r="D9" s="1226"/>
      <c r="E9" s="1226"/>
      <c r="F9" s="1229"/>
      <c r="G9" s="1223"/>
      <c r="H9" s="1232"/>
      <c r="I9" s="1232"/>
      <c r="J9" s="1223"/>
      <c r="K9" s="1223"/>
      <c r="L9" s="1234"/>
      <c r="M9" s="1226"/>
      <c r="N9" s="1229"/>
      <c r="O9" s="1226"/>
      <c r="P9" s="1226"/>
    </row>
    <row r="10" spans="2:16" ht="14.25" thickTop="1" x14ac:dyDescent="0.15">
      <c r="B10" s="321">
        <v>2025</v>
      </c>
      <c r="C10" s="322" t="s">
        <v>742</v>
      </c>
      <c r="D10" s="322" t="s">
        <v>743</v>
      </c>
      <c r="E10" s="322" t="s">
        <v>744</v>
      </c>
      <c r="F10" s="323">
        <v>1974</v>
      </c>
      <c r="G10" s="324">
        <v>757</v>
      </c>
      <c r="H10" s="325">
        <v>800</v>
      </c>
      <c r="I10" s="325">
        <v>342</v>
      </c>
      <c r="J10" s="326" t="s">
        <v>745</v>
      </c>
      <c r="K10" s="327" t="s">
        <v>746</v>
      </c>
      <c r="L10" s="328" t="s">
        <v>747</v>
      </c>
      <c r="M10" s="329" t="s">
        <v>748</v>
      </c>
      <c r="N10" s="329" t="s">
        <v>749</v>
      </c>
      <c r="O10" s="330" t="s">
        <v>750</v>
      </c>
      <c r="P10" s="330" t="s">
        <v>751</v>
      </c>
    </row>
    <row r="11" spans="2:16" x14ac:dyDescent="0.15">
      <c r="B11" s="331"/>
      <c r="C11" s="332" t="s">
        <v>752</v>
      </c>
      <c r="D11" s="332" t="s">
        <v>753</v>
      </c>
      <c r="E11" s="332" t="s">
        <v>754</v>
      </c>
      <c r="F11" s="333">
        <v>2010</v>
      </c>
      <c r="G11" s="334">
        <v>4157</v>
      </c>
      <c r="H11" s="335"/>
      <c r="I11" s="335">
        <v>0</v>
      </c>
      <c r="J11" s="336"/>
      <c r="K11" s="337" t="s">
        <v>755</v>
      </c>
      <c r="L11" s="338" t="s">
        <v>756</v>
      </c>
      <c r="M11" s="338" t="s">
        <v>756</v>
      </c>
      <c r="N11" s="338" t="s">
        <v>756</v>
      </c>
      <c r="O11" s="339" t="s">
        <v>757</v>
      </c>
      <c r="P11" s="339" t="s">
        <v>758</v>
      </c>
    </row>
    <row r="12" spans="2:16" x14ac:dyDescent="0.15">
      <c r="B12" s="331"/>
      <c r="C12" s="332" t="s">
        <v>759</v>
      </c>
      <c r="D12" s="332" t="s">
        <v>760</v>
      </c>
      <c r="E12" s="332" t="s">
        <v>761</v>
      </c>
      <c r="F12" s="333">
        <v>1996</v>
      </c>
      <c r="G12" s="334">
        <v>271</v>
      </c>
      <c r="H12" s="335"/>
      <c r="I12" s="335">
        <v>0</v>
      </c>
      <c r="J12" s="336"/>
      <c r="K12" s="337" t="s">
        <v>762</v>
      </c>
      <c r="L12" s="338" t="s">
        <v>756</v>
      </c>
      <c r="M12" s="338" t="s">
        <v>756</v>
      </c>
      <c r="N12" s="338" t="s">
        <v>756</v>
      </c>
      <c r="O12" s="339" t="s">
        <v>763</v>
      </c>
      <c r="P12" s="339" t="s">
        <v>764</v>
      </c>
    </row>
    <row r="13" spans="2:16" x14ac:dyDescent="0.15">
      <c r="B13" s="331"/>
      <c r="C13" s="332" t="s">
        <v>759</v>
      </c>
      <c r="D13" s="332" t="s">
        <v>760</v>
      </c>
      <c r="E13" s="332" t="s">
        <v>761</v>
      </c>
      <c r="F13" s="333">
        <v>1996</v>
      </c>
      <c r="G13" s="334">
        <v>271</v>
      </c>
      <c r="H13" s="335"/>
      <c r="I13" s="335">
        <v>0</v>
      </c>
      <c r="J13" s="336"/>
      <c r="K13" s="337" t="s">
        <v>762</v>
      </c>
      <c r="L13" s="338" t="s">
        <v>756</v>
      </c>
      <c r="M13" s="338" t="s">
        <v>756</v>
      </c>
      <c r="N13" s="338" t="s">
        <v>756</v>
      </c>
      <c r="O13" s="340" t="s">
        <v>763</v>
      </c>
      <c r="P13" s="340" t="s">
        <v>764</v>
      </c>
    </row>
    <row r="14" spans="2:16" x14ac:dyDescent="0.15">
      <c r="B14" s="341">
        <v>5063</v>
      </c>
      <c r="C14" s="342" t="s">
        <v>765</v>
      </c>
      <c r="D14" s="342" t="s">
        <v>766</v>
      </c>
      <c r="E14" s="342" t="s">
        <v>767</v>
      </c>
      <c r="F14" s="343">
        <v>1972</v>
      </c>
      <c r="G14" s="344">
        <v>136</v>
      </c>
      <c r="H14" s="345">
        <v>1238</v>
      </c>
      <c r="I14" s="345">
        <v>1343</v>
      </c>
      <c r="J14" s="346" t="s">
        <v>768</v>
      </c>
      <c r="K14" s="347" t="s">
        <v>746</v>
      </c>
      <c r="L14" s="348" t="s">
        <v>747</v>
      </c>
      <c r="M14" s="349" t="s">
        <v>748</v>
      </c>
      <c r="N14" s="349" t="s">
        <v>769</v>
      </c>
      <c r="O14" s="350" t="s">
        <v>770</v>
      </c>
      <c r="P14" s="350" t="s">
        <v>771</v>
      </c>
    </row>
    <row r="15" spans="2:16" x14ac:dyDescent="0.15">
      <c r="B15" s="341">
        <v>5062</v>
      </c>
      <c r="C15" s="342" t="s">
        <v>772</v>
      </c>
      <c r="D15" s="342" t="s">
        <v>773</v>
      </c>
      <c r="E15" s="342" t="s">
        <v>767</v>
      </c>
      <c r="F15" s="343">
        <v>1971</v>
      </c>
      <c r="G15" s="344">
        <v>163</v>
      </c>
      <c r="H15" s="325">
        <v>1400</v>
      </c>
      <c r="I15" s="325">
        <v>1343</v>
      </c>
      <c r="J15" s="326" t="s">
        <v>768</v>
      </c>
      <c r="K15" s="347" t="s">
        <v>746</v>
      </c>
      <c r="L15" s="348" t="s">
        <v>747</v>
      </c>
      <c r="M15" s="349" t="s">
        <v>748</v>
      </c>
      <c r="N15" s="349" t="s">
        <v>769</v>
      </c>
      <c r="O15" s="330" t="s">
        <v>774</v>
      </c>
      <c r="P15" s="330" t="s">
        <v>775</v>
      </c>
    </row>
    <row r="16" spans="2:16" x14ac:dyDescent="0.15">
      <c r="B16" s="341">
        <v>1002</v>
      </c>
      <c r="C16" s="342" t="s">
        <v>776</v>
      </c>
      <c r="D16" s="342" t="s">
        <v>777</v>
      </c>
      <c r="E16" s="342" t="s">
        <v>778</v>
      </c>
      <c r="F16" s="343">
        <v>1956</v>
      </c>
      <c r="G16" s="344">
        <v>64</v>
      </c>
      <c r="H16" s="345">
        <v>762</v>
      </c>
      <c r="I16" s="345">
        <v>674</v>
      </c>
      <c r="J16" s="346" t="s">
        <v>768</v>
      </c>
      <c r="K16" s="347" t="s">
        <v>746</v>
      </c>
      <c r="L16" s="348" t="s">
        <v>747</v>
      </c>
      <c r="M16" s="349" t="s">
        <v>748</v>
      </c>
      <c r="N16" s="349" t="s">
        <v>779</v>
      </c>
      <c r="O16" s="351" t="s">
        <v>780</v>
      </c>
      <c r="P16" s="351" t="s">
        <v>781</v>
      </c>
    </row>
    <row r="17" spans="2:16" x14ac:dyDescent="0.15">
      <c r="B17" s="341">
        <v>2011</v>
      </c>
      <c r="C17" s="342" t="s">
        <v>782</v>
      </c>
      <c r="D17" s="342" t="s">
        <v>783</v>
      </c>
      <c r="E17" s="342" t="s">
        <v>784</v>
      </c>
      <c r="F17" s="343">
        <v>1972</v>
      </c>
      <c r="G17" s="344">
        <v>260</v>
      </c>
      <c r="H17" s="345">
        <v>6474</v>
      </c>
      <c r="I17" s="345">
        <v>5749</v>
      </c>
      <c r="J17" s="346" t="s">
        <v>745</v>
      </c>
      <c r="K17" s="347" t="s">
        <v>746</v>
      </c>
      <c r="L17" s="348" t="s">
        <v>747</v>
      </c>
      <c r="M17" s="349" t="s">
        <v>748</v>
      </c>
      <c r="N17" s="349" t="s">
        <v>785</v>
      </c>
      <c r="O17" s="351" t="s">
        <v>786</v>
      </c>
      <c r="P17" s="351" t="s">
        <v>787</v>
      </c>
    </row>
    <row r="18" spans="2:16" x14ac:dyDescent="0.15">
      <c r="B18" s="341">
        <v>2054</v>
      </c>
      <c r="C18" s="342" t="s">
        <v>788</v>
      </c>
      <c r="D18" s="342" t="s">
        <v>789</v>
      </c>
      <c r="E18" s="342" t="s">
        <v>790</v>
      </c>
      <c r="F18" s="343">
        <v>1989</v>
      </c>
      <c r="G18" s="344">
        <v>700</v>
      </c>
      <c r="H18" s="345">
        <v>1344</v>
      </c>
      <c r="I18" s="345">
        <v>1004</v>
      </c>
      <c r="J18" s="346" t="s">
        <v>745</v>
      </c>
      <c r="K18" s="347" t="s">
        <v>755</v>
      </c>
      <c r="L18" s="348" t="s">
        <v>747</v>
      </c>
      <c r="M18" s="349" t="s">
        <v>748</v>
      </c>
      <c r="N18" s="349" t="s">
        <v>785</v>
      </c>
      <c r="O18" s="351" t="s">
        <v>791</v>
      </c>
      <c r="P18" s="351" t="s">
        <v>792</v>
      </c>
    </row>
    <row r="19" spans="2:16" x14ac:dyDescent="0.15">
      <c r="B19" s="341">
        <v>1000</v>
      </c>
      <c r="C19" s="342" t="s">
        <v>793</v>
      </c>
      <c r="D19" s="342" t="s">
        <v>794</v>
      </c>
      <c r="E19" s="342" t="s">
        <v>795</v>
      </c>
      <c r="F19" s="343">
        <v>2005</v>
      </c>
      <c r="G19" s="344">
        <v>479</v>
      </c>
      <c r="H19" s="345">
        <v>8062</v>
      </c>
      <c r="I19" s="345">
        <v>7391</v>
      </c>
      <c r="J19" s="346" t="s">
        <v>745</v>
      </c>
      <c r="K19" s="347" t="s">
        <v>755</v>
      </c>
      <c r="L19" s="348" t="s">
        <v>747</v>
      </c>
      <c r="M19" s="349" t="s">
        <v>748</v>
      </c>
      <c r="N19" s="349" t="s">
        <v>785</v>
      </c>
      <c r="O19" s="351" t="s">
        <v>796</v>
      </c>
      <c r="P19" s="351" t="s">
        <v>797</v>
      </c>
    </row>
    <row r="20" spans="2:16" x14ac:dyDescent="0.15">
      <c r="B20" s="341">
        <v>1001</v>
      </c>
      <c r="C20" s="342" t="s">
        <v>798</v>
      </c>
      <c r="D20" s="342" t="s">
        <v>799</v>
      </c>
      <c r="E20" s="342" t="s">
        <v>795</v>
      </c>
      <c r="F20" s="343">
        <v>2005</v>
      </c>
      <c r="G20" s="344">
        <v>226</v>
      </c>
      <c r="H20" s="345">
        <v>5283</v>
      </c>
      <c r="I20" s="345">
        <v>4595</v>
      </c>
      <c r="J20" s="346" t="s">
        <v>768</v>
      </c>
      <c r="K20" s="347" t="s">
        <v>755</v>
      </c>
      <c r="L20" s="348" t="s">
        <v>747</v>
      </c>
      <c r="M20" s="349" t="s">
        <v>748</v>
      </c>
      <c r="N20" s="349" t="s">
        <v>785</v>
      </c>
      <c r="O20" s="351" t="s">
        <v>800</v>
      </c>
      <c r="P20" s="351" t="s">
        <v>801</v>
      </c>
    </row>
    <row r="21" spans="2:16" x14ac:dyDescent="0.15">
      <c r="B21" s="341">
        <v>1014</v>
      </c>
      <c r="C21" s="342" t="s">
        <v>802</v>
      </c>
      <c r="D21" s="342" t="s">
        <v>803</v>
      </c>
      <c r="E21" s="342" t="s">
        <v>795</v>
      </c>
      <c r="F21" s="343">
        <v>2003</v>
      </c>
      <c r="G21" s="344">
        <v>663</v>
      </c>
      <c r="H21" s="345">
        <v>5283</v>
      </c>
      <c r="I21" s="345">
        <v>4595</v>
      </c>
      <c r="J21" s="346" t="s">
        <v>745</v>
      </c>
      <c r="K21" s="347" t="s">
        <v>755</v>
      </c>
      <c r="L21" s="348" t="s">
        <v>747</v>
      </c>
      <c r="M21" s="349" t="s">
        <v>748</v>
      </c>
      <c r="N21" s="349" t="s">
        <v>785</v>
      </c>
      <c r="O21" s="351" t="s">
        <v>804</v>
      </c>
      <c r="P21" s="351" t="s">
        <v>805</v>
      </c>
    </row>
    <row r="22" spans="2:16" x14ac:dyDescent="0.15">
      <c r="B22" s="341">
        <v>3052</v>
      </c>
      <c r="C22" s="342" t="s">
        <v>806</v>
      </c>
      <c r="D22" s="342" t="s">
        <v>807</v>
      </c>
      <c r="E22" s="342" t="s">
        <v>808</v>
      </c>
      <c r="F22" s="343">
        <v>1980</v>
      </c>
      <c r="G22" s="344">
        <v>243</v>
      </c>
      <c r="H22" s="345">
        <v>400</v>
      </c>
      <c r="I22" s="345">
        <v>228</v>
      </c>
      <c r="J22" s="346" t="s">
        <v>768</v>
      </c>
      <c r="K22" s="347" t="s">
        <v>746</v>
      </c>
      <c r="L22" s="348" t="s">
        <v>747</v>
      </c>
      <c r="M22" s="349" t="s">
        <v>748</v>
      </c>
      <c r="N22" s="349" t="s">
        <v>785</v>
      </c>
      <c r="O22" s="351" t="s">
        <v>809</v>
      </c>
      <c r="P22" s="351" t="s">
        <v>810</v>
      </c>
    </row>
    <row r="23" spans="2:16" x14ac:dyDescent="0.15">
      <c r="B23" s="341">
        <v>3053</v>
      </c>
      <c r="C23" s="342" t="s">
        <v>811</v>
      </c>
      <c r="D23" s="342" t="s">
        <v>812</v>
      </c>
      <c r="E23" s="342" t="s">
        <v>808</v>
      </c>
      <c r="F23" s="343">
        <v>1982</v>
      </c>
      <c r="G23" s="344">
        <v>143</v>
      </c>
      <c r="H23" s="345">
        <v>400</v>
      </c>
      <c r="I23" s="345">
        <v>228</v>
      </c>
      <c r="J23" s="346" t="s">
        <v>768</v>
      </c>
      <c r="K23" s="347" t="s">
        <v>746</v>
      </c>
      <c r="L23" s="348" t="s">
        <v>747</v>
      </c>
      <c r="M23" s="349" t="s">
        <v>748</v>
      </c>
      <c r="N23" s="349" t="s">
        <v>785</v>
      </c>
      <c r="O23" s="351" t="s">
        <v>813</v>
      </c>
      <c r="P23" s="351" t="s">
        <v>814</v>
      </c>
    </row>
    <row r="24" spans="2:16" x14ac:dyDescent="0.15">
      <c r="B24" s="341">
        <v>3054</v>
      </c>
      <c r="C24" s="342" t="s">
        <v>815</v>
      </c>
      <c r="D24" s="342" t="s">
        <v>816</v>
      </c>
      <c r="E24" s="342" t="s">
        <v>808</v>
      </c>
      <c r="F24" s="343">
        <v>1980</v>
      </c>
      <c r="G24" s="344">
        <v>118</v>
      </c>
      <c r="H24" s="345">
        <v>400</v>
      </c>
      <c r="I24" s="345">
        <v>228</v>
      </c>
      <c r="J24" s="346" t="s">
        <v>768</v>
      </c>
      <c r="K24" s="347" t="s">
        <v>746</v>
      </c>
      <c r="L24" s="348" t="s">
        <v>747</v>
      </c>
      <c r="M24" s="349" t="s">
        <v>748</v>
      </c>
      <c r="N24" s="349" t="s">
        <v>785</v>
      </c>
      <c r="O24" s="351" t="s">
        <v>817</v>
      </c>
      <c r="P24" s="351" t="s">
        <v>818</v>
      </c>
    </row>
    <row r="25" spans="2:16" x14ac:dyDescent="0.15">
      <c r="B25" s="341">
        <v>1108</v>
      </c>
      <c r="C25" s="342" t="s">
        <v>819</v>
      </c>
      <c r="D25" s="342" t="s">
        <v>820</v>
      </c>
      <c r="E25" s="342" t="s">
        <v>821</v>
      </c>
      <c r="F25" s="343">
        <v>2014</v>
      </c>
      <c r="G25" s="344">
        <v>1637</v>
      </c>
      <c r="H25" s="345"/>
      <c r="I25" s="345">
        <v>2578</v>
      </c>
      <c r="J25" s="346" t="s">
        <v>822</v>
      </c>
      <c r="K25" s="347" t="s">
        <v>746</v>
      </c>
      <c r="L25" s="348" t="s">
        <v>747</v>
      </c>
      <c r="M25" s="349" t="s">
        <v>748</v>
      </c>
      <c r="N25" s="349" t="s">
        <v>785</v>
      </c>
      <c r="O25" s="351">
        <v>343428.3</v>
      </c>
      <c r="P25" s="351">
        <v>1362119.1</v>
      </c>
    </row>
    <row r="26" spans="2:16" x14ac:dyDescent="0.15">
      <c r="B26" s="341">
        <v>3055</v>
      </c>
      <c r="C26" s="342" t="s">
        <v>823</v>
      </c>
      <c r="D26" s="342" t="s">
        <v>824</v>
      </c>
      <c r="E26" s="342" t="s">
        <v>825</v>
      </c>
      <c r="F26" s="343">
        <v>1983</v>
      </c>
      <c r="G26" s="344">
        <v>2470</v>
      </c>
      <c r="H26" s="325">
        <v>1600</v>
      </c>
      <c r="I26" s="325">
        <v>1234</v>
      </c>
      <c r="J26" s="326" t="s">
        <v>822</v>
      </c>
      <c r="K26" s="347" t="s">
        <v>746</v>
      </c>
      <c r="L26" s="348" t="s">
        <v>747</v>
      </c>
      <c r="M26" s="349" t="s">
        <v>748</v>
      </c>
      <c r="N26" s="349" t="s">
        <v>826</v>
      </c>
      <c r="O26" s="330" t="s">
        <v>827</v>
      </c>
      <c r="P26" s="330" t="s">
        <v>828</v>
      </c>
    </row>
    <row r="27" spans="2:16" x14ac:dyDescent="0.15">
      <c r="B27" s="341">
        <v>2031</v>
      </c>
      <c r="C27" s="342" t="s">
        <v>829</v>
      </c>
      <c r="D27" s="342" t="s">
        <v>830</v>
      </c>
      <c r="E27" s="342" t="s">
        <v>825</v>
      </c>
      <c r="F27" s="343">
        <v>1977</v>
      </c>
      <c r="G27" s="344">
        <v>121</v>
      </c>
      <c r="H27" s="345">
        <v>1522</v>
      </c>
      <c r="I27" s="345">
        <v>1234</v>
      </c>
      <c r="J27" s="346" t="s">
        <v>768</v>
      </c>
      <c r="K27" s="347" t="s">
        <v>746</v>
      </c>
      <c r="L27" s="348" t="s">
        <v>747</v>
      </c>
      <c r="M27" s="349" t="s">
        <v>748</v>
      </c>
      <c r="N27" s="349" t="s">
        <v>826</v>
      </c>
      <c r="O27" s="351">
        <v>342432.6</v>
      </c>
      <c r="P27" s="351">
        <v>1360730.4</v>
      </c>
    </row>
    <row r="28" spans="2:16" x14ac:dyDescent="0.15">
      <c r="B28" s="341">
        <v>2032</v>
      </c>
      <c r="C28" s="342" t="s">
        <v>831</v>
      </c>
      <c r="D28" s="342" t="s">
        <v>832</v>
      </c>
      <c r="E28" s="342" t="s">
        <v>825</v>
      </c>
      <c r="F28" s="343">
        <v>1976</v>
      </c>
      <c r="G28" s="344">
        <v>188</v>
      </c>
      <c r="H28" s="325">
        <v>1600</v>
      </c>
      <c r="I28" s="325">
        <v>1234</v>
      </c>
      <c r="J28" s="326" t="s">
        <v>768</v>
      </c>
      <c r="K28" s="347" t="s">
        <v>746</v>
      </c>
      <c r="L28" s="348" t="s">
        <v>747</v>
      </c>
      <c r="M28" s="349" t="s">
        <v>748</v>
      </c>
      <c r="N28" s="349" t="s">
        <v>826</v>
      </c>
      <c r="O28" s="351">
        <v>342433</v>
      </c>
      <c r="P28" s="351">
        <v>1360750.9</v>
      </c>
    </row>
    <row r="29" spans="2:16" x14ac:dyDescent="0.15">
      <c r="B29" s="341">
        <v>2012</v>
      </c>
      <c r="C29" s="342" t="s">
        <v>833</v>
      </c>
      <c r="D29" s="342" t="s">
        <v>834</v>
      </c>
      <c r="E29" s="342" t="s">
        <v>825</v>
      </c>
      <c r="F29" s="343">
        <v>1973</v>
      </c>
      <c r="G29" s="344">
        <v>136</v>
      </c>
      <c r="H29" s="345">
        <v>1522</v>
      </c>
      <c r="I29" s="345">
        <v>1234</v>
      </c>
      <c r="J29" s="346" t="s">
        <v>768</v>
      </c>
      <c r="K29" s="347" t="s">
        <v>746</v>
      </c>
      <c r="L29" s="348" t="s">
        <v>747</v>
      </c>
      <c r="M29" s="349" t="s">
        <v>748</v>
      </c>
      <c r="N29" s="349" t="s">
        <v>826</v>
      </c>
      <c r="O29" s="351">
        <v>342511.4</v>
      </c>
      <c r="P29" s="351" t="s">
        <v>835</v>
      </c>
    </row>
    <row r="30" spans="2:16" x14ac:dyDescent="0.15">
      <c r="B30" s="341">
        <v>2060</v>
      </c>
      <c r="C30" s="342" t="s">
        <v>836</v>
      </c>
      <c r="D30" s="342" t="s">
        <v>837</v>
      </c>
      <c r="E30" s="342" t="s">
        <v>825</v>
      </c>
      <c r="F30" s="343">
        <v>1993</v>
      </c>
      <c r="G30" s="344">
        <v>650</v>
      </c>
      <c r="H30" s="345">
        <v>3085</v>
      </c>
      <c r="I30" s="345">
        <v>2895</v>
      </c>
      <c r="J30" s="346" t="s">
        <v>745</v>
      </c>
      <c r="K30" s="347" t="s">
        <v>755</v>
      </c>
      <c r="L30" s="348" t="s">
        <v>747</v>
      </c>
      <c r="M30" s="349" t="s">
        <v>748</v>
      </c>
      <c r="N30" s="349" t="s">
        <v>826</v>
      </c>
      <c r="O30" s="350">
        <v>342522.9</v>
      </c>
      <c r="P30" s="350">
        <v>1361744.8</v>
      </c>
    </row>
    <row r="31" spans="2:16" x14ac:dyDescent="0.15">
      <c r="B31" s="341">
        <v>3051</v>
      </c>
      <c r="C31" s="342" t="s">
        <v>838</v>
      </c>
      <c r="D31" s="342" t="s">
        <v>839</v>
      </c>
      <c r="E31" s="342" t="s">
        <v>840</v>
      </c>
      <c r="F31" s="343">
        <v>1980</v>
      </c>
      <c r="G31" s="344">
        <v>250</v>
      </c>
      <c r="H31" s="335">
        <v>446</v>
      </c>
      <c r="I31" s="335">
        <v>243</v>
      </c>
      <c r="J31" s="346" t="s">
        <v>768</v>
      </c>
      <c r="K31" s="347" t="s">
        <v>746</v>
      </c>
      <c r="L31" s="348" t="s">
        <v>747</v>
      </c>
      <c r="M31" s="349" t="s">
        <v>748</v>
      </c>
      <c r="N31" s="349" t="s">
        <v>826</v>
      </c>
      <c r="O31" s="351">
        <v>342337</v>
      </c>
      <c r="P31" s="351">
        <v>1361431.8</v>
      </c>
    </row>
    <row r="32" spans="2:16" x14ac:dyDescent="0.15">
      <c r="B32" s="331"/>
      <c r="C32" s="332" t="s">
        <v>841</v>
      </c>
      <c r="D32" s="332" t="s">
        <v>842</v>
      </c>
      <c r="E32" s="332" t="s">
        <v>840</v>
      </c>
      <c r="F32" s="333">
        <v>1926</v>
      </c>
      <c r="G32" s="334">
        <v>80</v>
      </c>
      <c r="H32" s="335"/>
      <c r="I32" s="335">
        <v>0</v>
      </c>
      <c r="J32" s="336"/>
      <c r="K32" s="337" t="s">
        <v>386</v>
      </c>
      <c r="L32" s="338" t="s">
        <v>756</v>
      </c>
      <c r="M32" s="338" t="s">
        <v>756</v>
      </c>
      <c r="N32" s="338" t="s">
        <v>756</v>
      </c>
      <c r="O32" s="339" t="s">
        <v>843</v>
      </c>
      <c r="P32" s="339" t="s">
        <v>844</v>
      </c>
    </row>
    <row r="33" spans="2:16" x14ac:dyDescent="0.15">
      <c r="B33" s="341">
        <v>3042</v>
      </c>
      <c r="C33" s="342" t="s">
        <v>845</v>
      </c>
      <c r="D33" s="342" t="s">
        <v>846</v>
      </c>
      <c r="E33" s="342" t="s">
        <v>840</v>
      </c>
      <c r="F33" s="343">
        <v>2016</v>
      </c>
      <c r="G33" s="344">
        <v>317</v>
      </c>
      <c r="H33" s="335"/>
      <c r="I33" s="335">
        <v>571</v>
      </c>
      <c r="J33" s="346" t="s">
        <v>768</v>
      </c>
      <c r="K33" s="347" t="s">
        <v>755</v>
      </c>
      <c r="L33" s="348" t="s">
        <v>747</v>
      </c>
      <c r="M33" s="349" t="s">
        <v>748</v>
      </c>
      <c r="N33" s="349" t="s">
        <v>826</v>
      </c>
      <c r="O33" s="351">
        <v>341956.02929999999</v>
      </c>
      <c r="P33" s="351">
        <v>1361455.9001</v>
      </c>
    </row>
    <row r="34" spans="2:16" x14ac:dyDescent="0.15">
      <c r="B34" s="341">
        <v>3059</v>
      </c>
      <c r="C34" s="342" t="s">
        <v>847</v>
      </c>
      <c r="D34" s="342" t="s">
        <v>848</v>
      </c>
      <c r="E34" s="342" t="s">
        <v>849</v>
      </c>
      <c r="F34" s="343">
        <v>2004</v>
      </c>
      <c r="G34" s="344">
        <v>202</v>
      </c>
      <c r="H34" s="335">
        <v>3055</v>
      </c>
      <c r="I34" s="335">
        <v>2788</v>
      </c>
      <c r="J34" s="346" t="s">
        <v>768</v>
      </c>
      <c r="K34" s="347" t="s">
        <v>755</v>
      </c>
      <c r="L34" s="348" t="s">
        <v>747</v>
      </c>
      <c r="M34" s="349" t="s">
        <v>748</v>
      </c>
      <c r="N34" s="349" t="s">
        <v>826</v>
      </c>
      <c r="O34" s="351" t="s">
        <v>850</v>
      </c>
      <c r="P34" s="351" t="s">
        <v>851</v>
      </c>
    </row>
    <row r="35" spans="2:16" x14ac:dyDescent="0.15">
      <c r="B35" s="341">
        <v>4056</v>
      </c>
      <c r="C35" s="342" t="s">
        <v>852</v>
      </c>
      <c r="D35" s="342" t="s">
        <v>853</v>
      </c>
      <c r="E35" s="342" t="s">
        <v>854</v>
      </c>
      <c r="F35" s="343">
        <v>1955</v>
      </c>
      <c r="G35" s="344">
        <v>68</v>
      </c>
      <c r="H35" s="335">
        <v>347</v>
      </c>
      <c r="I35" s="335">
        <v>400</v>
      </c>
      <c r="J35" s="346" t="s">
        <v>768</v>
      </c>
      <c r="K35" s="347" t="s">
        <v>386</v>
      </c>
      <c r="L35" s="348" t="s">
        <v>747</v>
      </c>
      <c r="M35" s="349" t="s">
        <v>748</v>
      </c>
      <c r="N35" s="349" t="s">
        <v>826</v>
      </c>
      <c r="O35" s="351" t="s">
        <v>855</v>
      </c>
      <c r="P35" s="351" t="s">
        <v>856</v>
      </c>
    </row>
    <row r="36" spans="2:16" x14ac:dyDescent="0.15">
      <c r="B36" s="341">
        <v>3043</v>
      </c>
      <c r="C36" s="342" t="s">
        <v>857</v>
      </c>
      <c r="D36" s="342" t="s">
        <v>858</v>
      </c>
      <c r="E36" s="342" t="s">
        <v>854</v>
      </c>
      <c r="F36" s="343">
        <v>1926</v>
      </c>
      <c r="G36" s="344">
        <v>169</v>
      </c>
      <c r="H36" s="335">
        <v>347</v>
      </c>
      <c r="I36" s="335">
        <v>400</v>
      </c>
      <c r="J36" s="346" t="s">
        <v>768</v>
      </c>
      <c r="K36" s="347" t="s">
        <v>386</v>
      </c>
      <c r="L36" s="348" t="s">
        <v>747</v>
      </c>
      <c r="M36" s="349" t="s">
        <v>748</v>
      </c>
      <c r="N36" s="349" t="s">
        <v>826</v>
      </c>
      <c r="O36" s="351" t="s">
        <v>859</v>
      </c>
      <c r="P36" s="351" t="s">
        <v>860</v>
      </c>
    </row>
    <row r="37" spans="2:16" x14ac:dyDescent="0.15">
      <c r="B37" s="341">
        <v>1003</v>
      </c>
      <c r="C37" s="342" t="s">
        <v>861</v>
      </c>
      <c r="D37" s="342" t="s">
        <v>862</v>
      </c>
      <c r="E37" s="342" t="s">
        <v>863</v>
      </c>
      <c r="F37" s="343">
        <v>1996</v>
      </c>
      <c r="G37" s="344">
        <v>241</v>
      </c>
      <c r="H37" s="345">
        <v>964</v>
      </c>
      <c r="I37" s="345">
        <v>1202</v>
      </c>
      <c r="J37" s="346" t="s">
        <v>768</v>
      </c>
      <c r="K37" s="347" t="s">
        <v>755</v>
      </c>
      <c r="L37" s="348" t="s">
        <v>747</v>
      </c>
      <c r="M37" s="349" t="s">
        <v>748</v>
      </c>
      <c r="N37" s="349" t="s">
        <v>826</v>
      </c>
      <c r="O37" s="351">
        <v>342747</v>
      </c>
      <c r="P37" s="351" t="s">
        <v>864</v>
      </c>
    </row>
    <row r="38" spans="2:16" x14ac:dyDescent="0.15">
      <c r="B38" s="341">
        <v>4061</v>
      </c>
      <c r="C38" s="342" t="s">
        <v>865</v>
      </c>
      <c r="D38" s="342" t="s">
        <v>866</v>
      </c>
      <c r="E38" s="342" t="s">
        <v>867</v>
      </c>
      <c r="F38" s="343">
        <v>1988</v>
      </c>
      <c r="G38" s="344">
        <v>223</v>
      </c>
      <c r="H38" s="345">
        <v>1380</v>
      </c>
      <c r="I38" s="345">
        <v>886</v>
      </c>
      <c r="J38" s="346" t="s">
        <v>768</v>
      </c>
      <c r="K38" s="347" t="s">
        <v>746</v>
      </c>
      <c r="L38" s="348" t="s">
        <v>747</v>
      </c>
      <c r="M38" s="349" t="s">
        <v>748</v>
      </c>
      <c r="N38" s="349" t="s">
        <v>826</v>
      </c>
      <c r="O38" s="351" t="s">
        <v>868</v>
      </c>
      <c r="P38" s="351" t="s">
        <v>869</v>
      </c>
    </row>
    <row r="39" spans="2:16" x14ac:dyDescent="0.15">
      <c r="B39" s="341">
        <v>4062</v>
      </c>
      <c r="C39" s="342" t="s">
        <v>870</v>
      </c>
      <c r="D39" s="342" t="s">
        <v>871</v>
      </c>
      <c r="E39" s="342" t="s">
        <v>867</v>
      </c>
      <c r="F39" s="343">
        <v>1988</v>
      </c>
      <c r="G39" s="344">
        <v>93</v>
      </c>
      <c r="H39" s="345">
        <v>1380</v>
      </c>
      <c r="I39" s="345">
        <v>886</v>
      </c>
      <c r="J39" s="346" t="s">
        <v>768</v>
      </c>
      <c r="K39" s="347" t="s">
        <v>746</v>
      </c>
      <c r="L39" s="348" t="s">
        <v>747</v>
      </c>
      <c r="M39" s="349" t="s">
        <v>748</v>
      </c>
      <c r="N39" s="349" t="s">
        <v>826</v>
      </c>
      <c r="O39" s="351" t="s">
        <v>872</v>
      </c>
      <c r="P39" s="351" t="s">
        <v>873</v>
      </c>
    </row>
    <row r="40" spans="2:16" x14ac:dyDescent="0.15">
      <c r="B40" s="341">
        <v>4041</v>
      </c>
      <c r="C40" s="342" t="s">
        <v>874</v>
      </c>
      <c r="D40" s="342" t="s">
        <v>875</v>
      </c>
      <c r="E40" s="342" t="s">
        <v>876</v>
      </c>
      <c r="F40" s="343">
        <v>1974</v>
      </c>
      <c r="G40" s="344">
        <v>284</v>
      </c>
      <c r="H40" s="345">
        <v>1002</v>
      </c>
      <c r="I40" s="345">
        <v>246</v>
      </c>
      <c r="J40" s="346" t="s">
        <v>768</v>
      </c>
      <c r="K40" s="347" t="s">
        <v>746</v>
      </c>
      <c r="L40" s="348" t="s">
        <v>747</v>
      </c>
      <c r="M40" s="349" t="s">
        <v>748</v>
      </c>
      <c r="N40" s="349" t="s">
        <v>826</v>
      </c>
      <c r="O40" s="351" t="s">
        <v>877</v>
      </c>
      <c r="P40" s="351" t="s">
        <v>878</v>
      </c>
    </row>
    <row r="41" spans="2:16" x14ac:dyDescent="0.15">
      <c r="B41" s="341">
        <v>2282</v>
      </c>
      <c r="C41" s="342" t="s">
        <v>879</v>
      </c>
      <c r="D41" s="342" t="s">
        <v>880</v>
      </c>
      <c r="E41" s="342" t="s">
        <v>881</v>
      </c>
      <c r="F41" s="343">
        <v>1993</v>
      </c>
      <c r="G41" s="344">
        <v>374</v>
      </c>
      <c r="H41" s="345">
        <v>3632</v>
      </c>
      <c r="I41" s="345">
        <v>21402</v>
      </c>
      <c r="J41" s="346" t="s">
        <v>822</v>
      </c>
      <c r="K41" s="347" t="s">
        <v>755</v>
      </c>
      <c r="L41" s="348" t="s">
        <v>747</v>
      </c>
      <c r="M41" s="349" t="s">
        <v>748</v>
      </c>
      <c r="N41" s="349" t="s">
        <v>882</v>
      </c>
      <c r="O41" s="351" t="s">
        <v>883</v>
      </c>
      <c r="P41" s="351" t="s">
        <v>884</v>
      </c>
    </row>
    <row r="42" spans="2:16" x14ac:dyDescent="0.15">
      <c r="B42" s="341">
        <v>2283</v>
      </c>
      <c r="C42" s="342" t="s">
        <v>885</v>
      </c>
      <c r="D42" s="342" t="s">
        <v>886</v>
      </c>
      <c r="E42" s="342" t="s">
        <v>881</v>
      </c>
      <c r="F42" s="343">
        <v>1993</v>
      </c>
      <c r="G42" s="344">
        <v>389</v>
      </c>
      <c r="H42" s="345">
        <v>3632</v>
      </c>
      <c r="I42" s="345">
        <v>21402</v>
      </c>
      <c r="J42" s="346" t="s">
        <v>822</v>
      </c>
      <c r="K42" s="347" t="s">
        <v>755</v>
      </c>
      <c r="L42" s="348" t="s">
        <v>747</v>
      </c>
      <c r="M42" s="349" t="s">
        <v>748</v>
      </c>
      <c r="N42" s="349" t="s">
        <v>882</v>
      </c>
      <c r="O42" s="351" t="s">
        <v>887</v>
      </c>
      <c r="P42" s="351" t="s">
        <v>888</v>
      </c>
    </row>
    <row r="43" spans="2:16" x14ac:dyDescent="0.15">
      <c r="B43" s="341">
        <v>2057</v>
      </c>
      <c r="C43" s="342" t="s">
        <v>889</v>
      </c>
      <c r="D43" s="342" t="s">
        <v>890</v>
      </c>
      <c r="E43" s="342" t="s">
        <v>881</v>
      </c>
      <c r="F43" s="343">
        <v>1991</v>
      </c>
      <c r="G43" s="344">
        <v>386</v>
      </c>
      <c r="H43" s="345">
        <v>872</v>
      </c>
      <c r="I43" s="345">
        <v>1292</v>
      </c>
      <c r="J43" s="346" t="s">
        <v>768</v>
      </c>
      <c r="K43" s="347" t="s">
        <v>755</v>
      </c>
      <c r="L43" s="348" t="s">
        <v>747</v>
      </c>
      <c r="M43" s="349" t="s">
        <v>748</v>
      </c>
      <c r="N43" s="349" t="s">
        <v>882</v>
      </c>
      <c r="O43" s="351" t="s">
        <v>891</v>
      </c>
      <c r="P43" s="351" t="s">
        <v>892</v>
      </c>
    </row>
    <row r="44" spans="2:16" x14ac:dyDescent="0.15">
      <c r="B44" s="352" t="s">
        <v>893</v>
      </c>
      <c r="C44" s="342" t="s">
        <v>894</v>
      </c>
      <c r="D44" s="342" t="s">
        <v>895</v>
      </c>
      <c r="E44" s="342" t="s">
        <v>881</v>
      </c>
      <c r="F44" s="343">
        <v>1970</v>
      </c>
      <c r="G44" s="344">
        <v>213</v>
      </c>
      <c r="H44" s="345"/>
      <c r="I44" s="345">
        <v>13236</v>
      </c>
      <c r="J44" s="346" t="s">
        <v>745</v>
      </c>
      <c r="K44" s="347" t="s">
        <v>746</v>
      </c>
      <c r="L44" s="348" t="s">
        <v>747</v>
      </c>
      <c r="M44" s="349" t="s">
        <v>748</v>
      </c>
      <c r="N44" s="349" t="s">
        <v>882</v>
      </c>
      <c r="O44" s="351" t="s">
        <v>896</v>
      </c>
      <c r="P44" s="351" t="s">
        <v>897</v>
      </c>
    </row>
    <row r="45" spans="2:16" x14ac:dyDescent="0.15">
      <c r="B45" s="352" t="s">
        <v>898</v>
      </c>
      <c r="C45" s="342" t="s">
        <v>894</v>
      </c>
      <c r="D45" s="342" t="s">
        <v>895</v>
      </c>
      <c r="E45" s="342" t="s">
        <v>881</v>
      </c>
      <c r="F45" s="343">
        <v>1950</v>
      </c>
      <c r="G45" s="344">
        <v>130</v>
      </c>
      <c r="H45" s="345">
        <v>15608</v>
      </c>
      <c r="I45" s="345" t="s">
        <v>756</v>
      </c>
      <c r="J45" s="346" t="s">
        <v>429</v>
      </c>
      <c r="K45" s="347" t="s">
        <v>746</v>
      </c>
      <c r="L45" s="348" t="s">
        <v>747</v>
      </c>
      <c r="M45" s="349" t="s">
        <v>748</v>
      </c>
      <c r="N45" s="349" t="s">
        <v>882</v>
      </c>
      <c r="O45" s="351" t="s">
        <v>899</v>
      </c>
      <c r="P45" s="351" t="s">
        <v>900</v>
      </c>
    </row>
    <row r="46" spans="2:16" x14ac:dyDescent="0.15">
      <c r="B46" s="341">
        <v>2045</v>
      </c>
      <c r="C46" s="342" t="s">
        <v>901</v>
      </c>
      <c r="D46" s="342" t="s">
        <v>902</v>
      </c>
      <c r="E46" s="342" t="s">
        <v>903</v>
      </c>
      <c r="F46" s="343">
        <v>1986</v>
      </c>
      <c r="G46" s="344">
        <v>80</v>
      </c>
      <c r="H46" s="345">
        <v>3100</v>
      </c>
      <c r="I46" s="345">
        <v>2580</v>
      </c>
      <c r="J46" s="346" t="s">
        <v>768</v>
      </c>
      <c r="K46" s="347" t="s">
        <v>746</v>
      </c>
      <c r="L46" s="348" t="s">
        <v>747</v>
      </c>
      <c r="M46" s="349" t="s">
        <v>748</v>
      </c>
      <c r="N46" s="349" t="s">
        <v>882</v>
      </c>
      <c r="O46" s="351" t="s">
        <v>904</v>
      </c>
      <c r="P46" s="351" t="s">
        <v>905</v>
      </c>
    </row>
    <row r="47" spans="2:16" x14ac:dyDescent="0.15">
      <c r="B47" s="341">
        <v>5067</v>
      </c>
      <c r="C47" s="342" t="s">
        <v>906</v>
      </c>
      <c r="D47" s="342" t="s">
        <v>907</v>
      </c>
      <c r="E47" s="342" t="s">
        <v>903</v>
      </c>
      <c r="F47" s="343">
        <v>2002</v>
      </c>
      <c r="G47" s="344">
        <v>284</v>
      </c>
      <c r="H47" s="345">
        <v>4553</v>
      </c>
      <c r="I47" s="345">
        <v>4830</v>
      </c>
      <c r="J47" s="346" t="s">
        <v>768</v>
      </c>
      <c r="K47" s="347" t="s">
        <v>755</v>
      </c>
      <c r="L47" s="348" t="s">
        <v>747</v>
      </c>
      <c r="M47" s="349" t="s">
        <v>748</v>
      </c>
      <c r="N47" s="349" t="s">
        <v>882</v>
      </c>
      <c r="O47" s="351" t="s">
        <v>908</v>
      </c>
      <c r="P47" s="351" t="s">
        <v>909</v>
      </c>
    </row>
    <row r="48" spans="2:16" x14ac:dyDescent="0.15">
      <c r="B48" s="341">
        <v>1009</v>
      </c>
      <c r="C48" s="342" t="s">
        <v>910</v>
      </c>
      <c r="D48" s="342" t="s">
        <v>911</v>
      </c>
      <c r="E48" s="342" t="s">
        <v>903</v>
      </c>
      <c r="F48" s="343">
        <v>1998</v>
      </c>
      <c r="G48" s="344">
        <v>395</v>
      </c>
      <c r="H48" s="345">
        <v>3100</v>
      </c>
      <c r="I48" s="345">
        <v>2580</v>
      </c>
      <c r="J48" s="346" t="s">
        <v>768</v>
      </c>
      <c r="K48" s="347" t="s">
        <v>755</v>
      </c>
      <c r="L48" s="348" t="s">
        <v>747</v>
      </c>
      <c r="M48" s="349" t="s">
        <v>748</v>
      </c>
      <c r="N48" s="349" t="s">
        <v>882</v>
      </c>
      <c r="O48" s="351" t="s">
        <v>912</v>
      </c>
      <c r="P48" s="351" t="s">
        <v>913</v>
      </c>
    </row>
    <row r="49" spans="2:16" x14ac:dyDescent="0.15">
      <c r="B49" s="341">
        <v>1010</v>
      </c>
      <c r="C49" s="342" t="s">
        <v>914</v>
      </c>
      <c r="D49" s="342" t="s">
        <v>915</v>
      </c>
      <c r="E49" s="342" t="s">
        <v>903</v>
      </c>
      <c r="F49" s="343">
        <v>2000</v>
      </c>
      <c r="G49" s="344">
        <v>231</v>
      </c>
      <c r="H49" s="345">
        <v>3100</v>
      </c>
      <c r="I49" s="345">
        <v>2580</v>
      </c>
      <c r="J49" s="346" t="s">
        <v>768</v>
      </c>
      <c r="K49" s="347" t="s">
        <v>755</v>
      </c>
      <c r="L49" s="348" t="s">
        <v>747</v>
      </c>
      <c r="M49" s="349" t="s">
        <v>748</v>
      </c>
      <c r="N49" s="349" t="s">
        <v>882</v>
      </c>
      <c r="O49" s="351" t="s">
        <v>916</v>
      </c>
      <c r="P49" s="351" t="s">
        <v>917</v>
      </c>
    </row>
    <row r="50" spans="2:16" x14ac:dyDescent="0.15">
      <c r="B50" s="341">
        <v>5068</v>
      </c>
      <c r="C50" s="342" t="s">
        <v>918</v>
      </c>
      <c r="D50" s="342" t="s">
        <v>919</v>
      </c>
      <c r="E50" s="342" t="s">
        <v>903</v>
      </c>
      <c r="F50" s="343">
        <v>2003</v>
      </c>
      <c r="G50" s="344">
        <v>193</v>
      </c>
      <c r="H50" s="345">
        <v>3100</v>
      </c>
      <c r="I50" s="345">
        <v>2580</v>
      </c>
      <c r="J50" s="346" t="s">
        <v>768</v>
      </c>
      <c r="K50" s="347" t="s">
        <v>755</v>
      </c>
      <c r="L50" s="348" t="s">
        <v>747</v>
      </c>
      <c r="M50" s="349" t="s">
        <v>748</v>
      </c>
      <c r="N50" s="349" t="s">
        <v>882</v>
      </c>
      <c r="O50" s="351" t="s">
        <v>920</v>
      </c>
      <c r="P50" s="351" t="s">
        <v>921</v>
      </c>
    </row>
    <row r="51" spans="2:16" x14ac:dyDescent="0.15">
      <c r="B51" s="341">
        <v>2018</v>
      </c>
      <c r="C51" s="342" t="s">
        <v>922</v>
      </c>
      <c r="D51" s="342" t="s">
        <v>923</v>
      </c>
      <c r="E51" s="342" t="s">
        <v>903</v>
      </c>
      <c r="F51" s="343">
        <v>1972</v>
      </c>
      <c r="G51" s="344">
        <v>155</v>
      </c>
      <c r="H51" s="345">
        <v>9691</v>
      </c>
      <c r="I51" s="345">
        <v>10086</v>
      </c>
      <c r="J51" s="346" t="s">
        <v>768</v>
      </c>
      <c r="K51" s="347" t="s">
        <v>746</v>
      </c>
      <c r="L51" s="348" t="s">
        <v>747</v>
      </c>
      <c r="M51" s="349" t="s">
        <v>748</v>
      </c>
      <c r="N51" s="349" t="s">
        <v>882</v>
      </c>
      <c r="O51" s="351" t="s">
        <v>924</v>
      </c>
      <c r="P51" s="351" t="s">
        <v>925</v>
      </c>
    </row>
    <row r="52" spans="2:16" x14ac:dyDescent="0.15">
      <c r="B52" s="341">
        <v>4055</v>
      </c>
      <c r="C52" s="342" t="s">
        <v>926</v>
      </c>
      <c r="D52" s="342" t="s">
        <v>927</v>
      </c>
      <c r="E52" s="342" t="s">
        <v>903</v>
      </c>
      <c r="F52" s="343">
        <v>1975</v>
      </c>
      <c r="G52" s="344">
        <v>242</v>
      </c>
      <c r="H52" s="345">
        <v>2667</v>
      </c>
      <c r="I52" s="345">
        <v>2396</v>
      </c>
      <c r="J52" s="346" t="s">
        <v>768</v>
      </c>
      <c r="K52" s="347" t="s">
        <v>746</v>
      </c>
      <c r="L52" s="348" t="s">
        <v>747</v>
      </c>
      <c r="M52" s="349" t="s">
        <v>748</v>
      </c>
      <c r="N52" s="349" t="s">
        <v>882</v>
      </c>
      <c r="O52" s="351" t="s">
        <v>928</v>
      </c>
      <c r="P52" s="351" t="s">
        <v>929</v>
      </c>
    </row>
    <row r="53" spans="2:16" x14ac:dyDescent="0.15">
      <c r="B53" s="341">
        <v>2050</v>
      </c>
      <c r="C53" s="342" t="s">
        <v>930</v>
      </c>
      <c r="D53" s="342" t="s">
        <v>931</v>
      </c>
      <c r="E53" s="342" t="s">
        <v>903</v>
      </c>
      <c r="F53" s="343">
        <v>1988</v>
      </c>
      <c r="G53" s="344">
        <v>598</v>
      </c>
      <c r="H53" s="345">
        <v>2667</v>
      </c>
      <c r="I53" s="345">
        <v>2396</v>
      </c>
      <c r="J53" s="346" t="s">
        <v>745</v>
      </c>
      <c r="K53" s="347" t="s">
        <v>746</v>
      </c>
      <c r="L53" s="348" t="s">
        <v>747</v>
      </c>
      <c r="M53" s="349" t="s">
        <v>748</v>
      </c>
      <c r="N53" s="349" t="s">
        <v>882</v>
      </c>
      <c r="O53" s="351" t="s">
        <v>932</v>
      </c>
      <c r="P53" s="351" t="s">
        <v>933</v>
      </c>
    </row>
    <row r="54" spans="2:16" x14ac:dyDescent="0.15">
      <c r="B54" s="341">
        <v>2033</v>
      </c>
      <c r="C54" s="342" t="s">
        <v>934</v>
      </c>
      <c r="D54" s="342" t="s">
        <v>935</v>
      </c>
      <c r="E54" s="342" t="s">
        <v>903</v>
      </c>
      <c r="F54" s="343">
        <v>1977</v>
      </c>
      <c r="G54" s="344">
        <v>182</v>
      </c>
      <c r="H54" s="345">
        <v>2667</v>
      </c>
      <c r="I54" s="345">
        <v>2396</v>
      </c>
      <c r="J54" s="346" t="s">
        <v>768</v>
      </c>
      <c r="K54" s="347" t="s">
        <v>746</v>
      </c>
      <c r="L54" s="348" t="s">
        <v>747</v>
      </c>
      <c r="M54" s="349" t="s">
        <v>748</v>
      </c>
      <c r="N54" s="349" t="s">
        <v>882</v>
      </c>
      <c r="O54" s="351" t="s">
        <v>936</v>
      </c>
      <c r="P54" s="351" t="s">
        <v>937</v>
      </c>
    </row>
    <row r="55" spans="2:16" x14ac:dyDescent="0.15">
      <c r="B55" s="341">
        <v>2019</v>
      </c>
      <c r="C55" s="342" t="s">
        <v>938</v>
      </c>
      <c r="D55" s="342" t="s">
        <v>939</v>
      </c>
      <c r="E55" s="342" t="s">
        <v>903</v>
      </c>
      <c r="F55" s="343">
        <v>1973</v>
      </c>
      <c r="G55" s="344">
        <v>120</v>
      </c>
      <c r="H55" s="345">
        <v>2969</v>
      </c>
      <c r="I55" s="345">
        <v>4090</v>
      </c>
      <c r="J55" s="346" t="s">
        <v>768</v>
      </c>
      <c r="K55" s="347" t="s">
        <v>746</v>
      </c>
      <c r="L55" s="348" t="s">
        <v>747</v>
      </c>
      <c r="M55" s="349" t="s">
        <v>748</v>
      </c>
      <c r="N55" s="349" t="s">
        <v>882</v>
      </c>
      <c r="O55" s="351" t="s">
        <v>940</v>
      </c>
      <c r="P55" s="351" t="s">
        <v>941</v>
      </c>
    </row>
    <row r="56" spans="2:16" x14ac:dyDescent="0.15">
      <c r="B56" s="341">
        <v>2020</v>
      </c>
      <c r="C56" s="342" t="s">
        <v>942</v>
      </c>
      <c r="D56" s="342" t="s">
        <v>943</v>
      </c>
      <c r="E56" s="342" t="s">
        <v>903</v>
      </c>
      <c r="F56" s="343">
        <v>1961</v>
      </c>
      <c r="G56" s="344">
        <v>106</v>
      </c>
      <c r="H56" s="345">
        <v>2969</v>
      </c>
      <c r="I56" s="345">
        <v>4090</v>
      </c>
      <c r="J56" s="346" t="s">
        <v>768</v>
      </c>
      <c r="K56" s="347" t="s">
        <v>746</v>
      </c>
      <c r="L56" s="348" t="s">
        <v>747</v>
      </c>
      <c r="M56" s="349" t="s">
        <v>748</v>
      </c>
      <c r="N56" s="349" t="s">
        <v>882</v>
      </c>
      <c r="O56" s="351" t="s">
        <v>944</v>
      </c>
      <c r="P56" s="351" t="s">
        <v>945</v>
      </c>
    </row>
    <row r="57" spans="2:16" x14ac:dyDescent="0.15">
      <c r="B57" s="341">
        <v>2021</v>
      </c>
      <c r="C57" s="342" t="s">
        <v>946</v>
      </c>
      <c r="D57" s="342" t="s">
        <v>947</v>
      </c>
      <c r="E57" s="342" t="s">
        <v>903</v>
      </c>
      <c r="F57" s="343">
        <v>1966</v>
      </c>
      <c r="G57" s="344">
        <v>164</v>
      </c>
      <c r="H57" s="345">
        <v>2969</v>
      </c>
      <c r="I57" s="345">
        <v>4090</v>
      </c>
      <c r="J57" s="346" t="s">
        <v>768</v>
      </c>
      <c r="K57" s="347" t="s">
        <v>746</v>
      </c>
      <c r="L57" s="348" t="s">
        <v>747</v>
      </c>
      <c r="M57" s="349" t="s">
        <v>748</v>
      </c>
      <c r="N57" s="349" t="s">
        <v>882</v>
      </c>
      <c r="O57" s="351" t="s">
        <v>948</v>
      </c>
      <c r="P57" s="351" t="s">
        <v>949</v>
      </c>
    </row>
    <row r="58" spans="2:16" x14ac:dyDescent="0.15">
      <c r="B58" s="341">
        <v>2022</v>
      </c>
      <c r="C58" s="342" t="s">
        <v>950</v>
      </c>
      <c r="D58" s="342" t="s">
        <v>951</v>
      </c>
      <c r="E58" s="342" t="s">
        <v>903</v>
      </c>
      <c r="F58" s="343">
        <v>1965</v>
      </c>
      <c r="G58" s="344">
        <v>213</v>
      </c>
      <c r="H58" s="345">
        <v>2969</v>
      </c>
      <c r="I58" s="345">
        <v>4090</v>
      </c>
      <c r="J58" s="346" t="s">
        <v>768</v>
      </c>
      <c r="K58" s="347" t="s">
        <v>746</v>
      </c>
      <c r="L58" s="348" t="s">
        <v>747</v>
      </c>
      <c r="M58" s="349" t="s">
        <v>748</v>
      </c>
      <c r="N58" s="349" t="s">
        <v>882</v>
      </c>
      <c r="O58" s="351" t="s">
        <v>952</v>
      </c>
      <c r="P58" s="351" t="s">
        <v>953</v>
      </c>
    </row>
    <row r="59" spans="2:16" x14ac:dyDescent="0.15">
      <c r="B59" s="341">
        <v>2023</v>
      </c>
      <c r="C59" s="342" t="s">
        <v>954</v>
      </c>
      <c r="D59" s="342" t="s">
        <v>955</v>
      </c>
      <c r="E59" s="342" t="s">
        <v>903</v>
      </c>
      <c r="F59" s="343">
        <v>1972</v>
      </c>
      <c r="G59" s="344">
        <v>572</v>
      </c>
      <c r="H59" s="345">
        <v>3324</v>
      </c>
      <c r="I59" s="345">
        <v>2817</v>
      </c>
      <c r="J59" s="346" t="s">
        <v>745</v>
      </c>
      <c r="K59" s="347" t="s">
        <v>746</v>
      </c>
      <c r="L59" s="348" t="s">
        <v>747</v>
      </c>
      <c r="M59" s="349" t="s">
        <v>748</v>
      </c>
      <c r="N59" s="349" t="s">
        <v>882</v>
      </c>
      <c r="O59" s="351" t="s">
        <v>956</v>
      </c>
      <c r="P59" s="351" t="s">
        <v>957</v>
      </c>
    </row>
    <row r="60" spans="2:16" x14ac:dyDescent="0.15">
      <c r="B60" s="341">
        <v>2039</v>
      </c>
      <c r="C60" s="342" t="s">
        <v>958</v>
      </c>
      <c r="D60" s="342" t="s">
        <v>959</v>
      </c>
      <c r="E60" s="342" t="s">
        <v>903</v>
      </c>
      <c r="F60" s="343">
        <v>1978</v>
      </c>
      <c r="G60" s="344">
        <v>467</v>
      </c>
      <c r="H60" s="345">
        <v>3324</v>
      </c>
      <c r="I60" s="345">
        <v>2817</v>
      </c>
      <c r="J60" s="346" t="s">
        <v>768</v>
      </c>
      <c r="K60" s="347" t="s">
        <v>746</v>
      </c>
      <c r="L60" s="348" t="s">
        <v>747</v>
      </c>
      <c r="M60" s="349" t="s">
        <v>748</v>
      </c>
      <c r="N60" s="349" t="s">
        <v>882</v>
      </c>
      <c r="O60" s="351" t="s">
        <v>960</v>
      </c>
      <c r="P60" s="351" t="s">
        <v>961</v>
      </c>
    </row>
    <row r="61" spans="2:16" x14ac:dyDescent="0.15">
      <c r="B61" s="341">
        <v>2040</v>
      </c>
      <c r="C61" s="342" t="s">
        <v>962</v>
      </c>
      <c r="D61" s="342" t="s">
        <v>963</v>
      </c>
      <c r="E61" s="342" t="s">
        <v>903</v>
      </c>
      <c r="F61" s="343">
        <v>1980</v>
      </c>
      <c r="G61" s="344">
        <v>231</v>
      </c>
      <c r="H61" s="345">
        <v>3324</v>
      </c>
      <c r="I61" s="345">
        <v>2817</v>
      </c>
      <c r="J61" s="346" t="s">
        <v>768</v>
      </c>
      <c r="K61" s="347" t="s">
        <v>746</v>
      </c>
      <c r="L61" s="348" t="s">
        <v>747</v>
      </c>
      <c r="M61" s="349" t="s">
        <v>748</v>
      </c>
      <c r="N61" s="349" t="s">
        <v>882</v>
      </c>
      <c r="O61" s="351" t="s">
        <v>964</v>
      </c>
      <c r="P61" s="351" t="s">
        <v>965</v>
      </c>
    </row>
    <row r="62" spans="2:16" x14ac:dyDescent="0.15">
      <c r="B62" s="341">
        <v>2051</v>
      </c>
      <c r="C62" s="342" t="s">
        <v>966</v>
      </c>
      <c r="D62" s="342" t="s">
        <v>967</v>
      </c>
      <c r="E62" s="342" t="s">
        <v>903</v>
      </c>
      <c r="F62" s="343">
        <v>1988</v>
      </c>
      <c r="G62" s="344">
        <v>671</v>
      </c>
      <c r="H62" s="345">
        <v>1833</v>
      </c>
      <c r="I62" s="345">
        <v>1601</v>
      </c>
      <c r="J62" s="346" t="s">
        <v>745</v>
      </c>
      <c r="K62" s="347" t="s">
        <v>746</v>
      </c>
      <c r="L62" s="348" t="s">
        <v>747</v>
      </c>
      <c r="M62" s="349" t="s">
        <v>748</v>
      </c>
      <c r="N62" s="349" t="s">
        <v>882</v>
      </c>
      <c r="O62" s="351" t="s">
        <v>968</v>
      </c>
      <c r="P62" s="351" t="s">
        <v>969</v>
      </c>
    </row>
    <row r="63" spans="2:16" x14ac:dyDescent="0.15">
      <c r="B63" s="341">
        <v>2053</v>
      </c>
      <c r="C63" s="342" t="s">
        <v>970</v>
      </c>
      <c r="D63" s="342" t="s">
        <v>971</v>
      </c>
      <c r="E63" s="342" t="s">
        <v>903</v>
      </c>
      <c r="F63" s="343">
        <v>1985</v>
      </c>
      <c r="G63" s="344">
        <v>337</v>
      </c>
      <c r="H63" s="345">
        <v>1833</v>
      </c>
      <c r="I63" s="345">
        <v>1601</v>
      </c>
      <c r="J63" s="346" t="s">
        <v>768</v>
      </c>
      <c r="K63" s="347" t="s">
        <v>746</v>
      </c>
      <c r="L63" s="348" t="s">
        <v>747</v>
      </c>
      <c r="M63" s="349" t="s">
        <v>748</v>
      </c>
      <c r="N63" s="349" t="s">
        <v>882</v>
      </c>
      <c r="O63" s="351" t="s">
        <v>972</v>
      </c>
      <c r="P63" s="351" t="s">
        <v>973</v>
      </c>
    </row>
    <row r="64" spans="2:16" x14ac:dyDescent="0.15">
      <c r="B64" s="341">
        <v>1013</v>
      </c>
      <c r="C64" s="342" t="s">
        <v>974</v>
      </c>
      <c r="D64" s="342" t="s">
        <v>975</v>
      </c>
      <c r="E64" s="342" t="s">
        <v>903</v>
      </c>
      <c r="F64" s="343">
        <v>2001</v>
      </c>
      <c r="G64" s="344">
        <v>1551</v>
      </c>
      <c r="H64" s="345">
        <v>1833</v>
      </c>
      <c r="I64" s="345">
        <v>1601</v>
      </c>
      <c r="J64" s="346" t="s">
        <v>822</v>
      </c>
      <c r="K64" s="347" t="s">
        <v>755</v>
      </c>
      <c r="L64" s="348" t="s">
        <v>747</v>
      </c>
      <c r="M64" s="349" t="s">
        <v>748</v>
      </c>
      <c r="N64" s="349" t="s">
        <v>882</v>
      </c>
      <c r="O64" s="351" t="s">
        <v>976</v>
      </c>
      <c r="P64" s="351" t="s">
        <v>977</v>
      </c>
    </row>
    <row r="65" spans="2:16" x14ac:dyDescent="0.15">
      <c r="B65" s="341">
        <v>1102</v>
      </c>
      <c r="C65" s="342" t="s">
        <v>978</v>
      </c>
      <c r="D65" s="342" t="s">
        <v>979</v>
      </c>
      <c r="E65" s="342" t="s">
        <v>903</v>
      </c>
      <c r="F65" s="343">
        <v>2003</v>
      </c>
      <c r="G65" s="344">
        <v>154</v>
      </c>
      <c r="H65" s="345">
        <v>2710</v>
      </c>
      <c r="I65" s="345">
        <v>2519</v>
      </c>
      <c r="J65" s="346" t="s">
        <v>768</v>
      </c>
      <c r="K65" s="347" t="s">
        <v>755</v>
      </c>
      <c r="L65" s="348" t="s">
        <v>747</v>
      </c>
      <c r="M65" s="349" t="s">
        <v>748</v>
      </c>
      <c r="N65" s="349" t="s">
        <v>882</v>
      </c>
      <c r="O65" s="351" t="s">
        <v>980</v>
      </c>
      <c r="P65" s="351" t="s">
        <v>981</v>
      </c>
    </row>
    <row r="66" spans="2:16" x14ac:dyDescent="0.15">
      <c r="B66" s="341">
        <v>2036</v>
      </c>
      <c r="C66" s="342" t="s">
        <v>982</v>
      </c>
      <c r="D66" s="342" t="s">
        <v>983</v>
      </c>
      <c r="E66" s="342" t="s">
        <v>903</v>
      </c>
      <c r="F66" s="343">
        <v>1975</v>
      </c>
      <c r="G66" s="344">
        <v>64</v>
      </c>
      <c r="H66" s="345">
        <v>2710</v>
      </c>
      <c r="I66" s="345">
        <v>2519</v>
      </c>
      <c r="J66" s="346" t="s">
        <v>768</v>
      </c>
      <c r="K66" s="347" t="s">
        <v>746</v>
      </c>
      <c r="L66" s="348" t="s">
        <v>747</v>
      </c>
      <c r="M66" s="349" t="s">
        <v>748</v>
      </c>
      <c r="N66" s="349" t="s">
        <v>882</v>
      </c>
      <c r="O66" s="351" t="s">
        <v>984</v>
      </c>
      <c r="P66" s="351" t="s">
        <v>985</v>
      </c>
    </row>
    <row r="67" spans="2:16" x14ac:dyDescent="0.15">
      <c r="B67" s="341">
        <v>2037</v>
      </c>
      <c r="C67" s="342" t="s">
        <v>986</v>
      </c>
      <c r="D67" s="342" t="s">
        <v>987</v>
      </c>
      <c r="E67" s="342" t="s">
        <v>903</v>
      </c>
      <c r="F67" s="343">
        <v>1976</v>
      </c>
      <c r="G67" s="344">
        <v>189</v>
      </c>
      <c r="H67" s="345">
        <v>2710</v>
      </c>
      <c r="I67" s="345">
        <v>2519</v>
      </c>
      <c r="J67" s="346" t="s">
        <v>768</v>
      </c>
      <c r="K67" s="347" t="s">
        <v>746</v>
      </c>
      <c r="L67" s="348" t="s">
        <v>747</v>
      </c>
      <c r="M67" s="349" t="s">
        <v>748</v>
      </c>
      <c r="N67" s="349" t="s">
        <v>882</v>
      </c>
      <c r="O67" s="351" t="s">
        <v>988</v>
      </c>
      <c r="P67" s="351" t="s">
        <v>989</v>
      </c>
    </row>
    <row r="68" spans="2:16" x14ac:dyDescent="0.15">
      <c r="B68" s="341">
        <v>2038</v>
      </c>
      <c r="C68" s="342" t="s">
        <v>990</v>
      </c>
      <c r="D68" s="342" t="s">
        <v>979</v>
      </c>
      <c r="E68" s="342" t="s">
        <v>903</v>
      </c>
      <c r="F68" s="343">
        <v>1975</v>
      </c>
      <c r="G68" s="344">
        <v>445</v>
      </c>
      <c r="H68" s="345">
        <v>2710</v>
      </c>
      <c r="I68" s="345">
        <v>2519</v>
      </c>
      <c r="J68" s="346" t="s">
        <v>768</v>
      </c>
      <c r="K68" s="347" t="s">
        <v>746</v>
      </c>
      <c r="L68" s="348" t="s">
        <v>747</v>
      </c>
      <c r="M68" s="349" t="s">
        <v>748</v>
      </c>
      <c r="N68" s="349" t="s">
        <v>882</v>
      </c>
      <c r="O68" s="351" t="s">
        <v>991</v>
      </c>
      <c r="P68" s="351" t="s">
        <v>992</v>
      </c>
    </row>
    <row r="69" spans="2:16" x14ac:dyDescent="0.15">
      <c r="B69" s="341">
        <v>1105</v>
      </c>
      <c r="C69" s="342" t="s">
        <v>993</v>
      </c>
      <c r="D69" s="342" t="s">
        <v>994</v>
      </c>
      <c r="E69" s="342" t="s">
        <v>903</v>
      </c>
      <c r="F69" s="343">
        <v>2009</v>
      </c>
      <c r="G69" s="344">
        <v>199</v>
      </c>
      <c r="H69" s="345">
        <v>2969</v>
      </c>
      <c r="I69" s="345">
        <v>4090</v>
      </c>
      <c r="J69" s="346" t="s">
        <v>768</v>
      </c>
      <c r="K69" s="347" t="s">
        <v>755</v>
      </c>
      <c r="L69" s="348" t="s">
        <v>747</v>
      </c>
      <c r="M69" s="349" t="s">
        <v>748</v>
      </c>
      <c r="N69" s="349" t="s">
        <v>882</v>
      </c>
      <c r="O69" s="351" t="s">
        <v>995</v>
      </c>
      <c r="P69" s="351" t="s">
        <v>996</v>
      </c>
    </row>
    <row r="70" spans="2:16" x14ac:dyDescent="0.15">
      <c r="B70" s="341">
        <v>5073</v>
      </c>
      <c r="C70" s="342" t="s">
        <v>997</v>
      </c>
      <c r="D70" s="342" t="s">
        <v>998</v>
      </c>
      <c r="E70" s="342" t="s">
        <v>903</v>
      </c>
      <c r="F70" s="343">
        <v>2015</v>
      </c>
      <c r="G70" s="344">
        <v>433</v>
      </c>
      <c r="H70" s="345"/>
      <c r="I70" s="345">
        <v>2580</v>
      </c>
      <c r="J70" s="346" t="s">
        <v>768</v>
      </c>
      <c r="K70" s="347" t="s">
        <v>755</v>
      </c>
      <c r="L70" s="348" t="s">
        <v>747</v>
      </c>
      <c r="M70" s="349" t="s">
        <v>748</v>
      </c>
      <c r="N70" s="349" t="s">
        <v>882</v>
      </c>
      <c r="O70" s="351" t="s">
        <v>999</v>
      </c>
      <c r="P70" s="351" t="s">
        <v>1000</v>
      </c>
    </row>
    <row r="71" spans="2:16" x14ac:dyDescent="0.15">
      <c r="B71" s="341">
        <v>3057</v>
      </c>
      <c r="C71" s="342" t="s">
        <v>1001</v>
      </c>
      <c r="D71" s="342" t="s">
        <v>1002</v>
      </c>
      <c r="E71" s="342" t="s">
        <v>1003</v>
      </c>
      <c r="F71" s="343">
        <v>2001</v>
      </c>
      <c r="G71" s="344">
        <v>1538</v>
      </c>
      <c r="H71" s="345">
        <v>2730</v>
      </c>
      <c r="I71" s="345">
        <v>2592</v>
      </c>
      <c r="J71" s="346" t="s">
        <v>822</v>
      </c>
      <c r="K71" s="347" t="s">
        <v>755</v>
      </c>
      <c r="L71" s="348" t="s">
        <v>747</v>
      </c>
      <c r="M71" s="349" t="s">
        <v>748</v>
      </c>
      <c r="N71" s="349" t="s">
        <v>882</v>
      </c>
      <c r="O71" s="351" t="s">
        <v>1004</v>
      </c>
      <c r="P71" s="351" t="s">
        <v>1005</v>
      </c>
    </row>
    <row r="72" spans="2:16" x14ac:dyDescent="0.15">
      <c r="B72" s="341">
        <v>3058</v>
      </c>
      <c r="C72" s="342" t="s">
        <v>1006</v>
      </c>
      <c r="D72" s="342" t="s">
        <v>1007</v>
      </c>
      <c r="E72" s="342" t="s">
        <v>1003</v>
      </c>
      <c r="F72" s="343">
        <v>1997</v>
      </c>
      <c r="G72" s="344">
        <v>442</v>
      </c>
      <c r="H72" s="345">
        <v>2730</v>
      </c>
      <c r="I72" s="345">
        <v>2592</v>
      </c>
      <c r="J72" s="346" t="s">
        <v>768</v>
      </c>
      <c r="K72" s="347" t="s">
        <v>755</v>
      </c>
      <c r="L72" s="348" t="s">
        <v>747</v>
      </c>
      <c r="M72" s="349" t="s">
        <v>748</v>
      </c>
      <c r="N72" s="349" t="s">
        <v>882</v>
      </c>
      <c r="O72" s="351" t="s">
        <v>1008</v>
      </c>
      <c r="P72" s="351" t="s">
        <v>1009</v>
      </c>
    </row>
    <row r="73" spans="2:16" x14ac:dyDescent="0.15">
      <c r="B73" s="341">
        <v>5060</v>
      </c>
      <c r="C73" s="342" t="s">
        <v>1010</v>
      </c>
      <c r="D73" s="342" t="s">
        <v>1011</v>
      </c>
      <c r="E73" s="342" t="s">
        <v>1012</v>
      </c>
      <c r="F73" s="343">
        <v>1965</v>
      </c>
      <c r="G73" s="344">
        <v>872</v>
      </c>
      <c r="H73" s="345">
        <v>14161</v>
      </c>
      <c r="I73" s="345">
        <v>12884</v>
      </c>
      <c r="J73" s="346" t="s">
        <v>1013</v>
      </c>
      <c r="K73" s="347" t="s">
        <v>746</v>
      </c>
      <c r="L73" s="348" t="s">
        <v>747</v>
      </c>
      <c r="M73" s="349" t="s">
        <v>748</v>
      </c>
      <c r="N73" s="349" t="s">
        <v>882</v>
      </c>
      <c r="O73" s="351" t="s">
        <v>1014</v>
      </c>
      <c r="P73" s="351" t="s">
        <v>1015</v>
      </c>
    </row>
    <row r="74" spans="2:16" x14ac:dyDescent="0.15">
      <c r="B74" s="341">
        <v>5061</v>
      </c>
      <c r="C74" s="342" t="s">
        <v>1016</v>
      </c>
      <c r="D74" s="342" t="s">
        <v>1017</v>
      </c>
      <c r="E74" s="342" t="s">
        <v>1012</v>
      </c>
      <c r="F74" s="343">
        <v>1965</v>
      </c>
      <c r="G74" s="344">
        <v>455</v>
      </c>
      <c r="H74" s="345">
        <v>14161</v>
      </c>
      <c r="I74" s="345">
        <v>12884</v>
      </c>
      <c r="J74" s="346" t="s">
        <v>822</v>
      </c>
      <c r="K74" s="347" t="s">
        <v>746</v>
      </c>
      <c r="L74" s="348" t="s">
        <v>747</v>
      </c>
      <c r="M74" s="349" t="s">
        <v>748</v>
      </c>
      <c r="N74" s="349" t="s">
        <v>882</v>
      </c>
      <c r="O74" s="351" t="s">
        <v>1018</v>
      </c>
      <c r="P74" s="351" t="s">
        <v>1019</v>
      </c>
    </row>
    <row r="75" spans="2:16" x14ac:dyDescent="0.15">
      <c r="B75" s="341">
        <v>1008</v>
      </c>
      <c r="C75" s="342" t="s">
        <v>1020</v>
      </c>
      <c r="D75" s="342" t="s">
        <v>1021</v>
      </c>
      <c r="E75" s="342" t="s">
        <v>1022</v>
      </c>
      <c r="F75" s="343">
        <v>1995</v>
      </c>
      <c r="G75" s="344">
        <v>183</v>
      </c>
      <c r="H75" s="345">
        <v>3766</v>
      </c>
      <c r="I75" s="345">
        <v>3079</v>
      </c>
      <c r="J75" s="346" t="s">
        <v>768</v>
      </c>
      <c r="K75" s="347" t="s">
        <v>755</v>
      </c>
      <c r="L75" s="348" t="s">
        <v>747</v>
      </c>
      <c r="M75" s="349" t="s">
        <v>748</v>
      </c>
      <c r="N75" s="349" t="s">
        <v>882</v>
      </c>
      <c r="O75" s="351" t="s">
        <v>1023</v>
      </c>
      <c r="P75" s="351" t="s">
        <v>1024</v>
      </c>
    </row>
    <row r="76" spans="2:16" x14ac:dyDescent="0.15">
      <c r="B76" s="341">
        <v>1004</v>
      </c>
      <c r="C76" s="342" t="s">
        <v>1025</v>
      </c>
      <c r="D76" s="342" t="s">
        <v>1026</v>
      </c>
      <c r="E76" s="342" t="s">
        <v>1027</v>
      </c>
      <c r="F76" s="343">
        <v>1985</v>
      </c>
      <c r="G76" s="344">
        <v>431</v>
      </c>
      <c r="H76" s="345">
        <v>11810</v>
      </c>
      <c r="I76" s="345">
        <v>11655</v>
      </c>
      <c r="J76" s="346" t="s">
        <v>822</v>
      </c>
      <c r="K76" s="347" t="s">
        <v>746</v>
      </c>
      <c r="L76" s="348" t="s">
        <v>747</v>
      </c>
      <c r="M76" s="349" t="s">
        <v>748</v>
      </c>
      <c r="N76" s="349" t="s">
        <v>882</v>
      </c>
      <c r="O76" s="351" t="s">
        <v>1028</v>
      </c>
      <c r="P76" s="351" t="s">
        <v>1029</v>
      </c>
    </row>
    <row r="77" spans="2:16" x14ac:dyDescent="0.15">
      <c r="B77" s="341">
        <v>4042</v>
      </c>
      <c r="C77" s="342" t="s">
        <v>1030</v>
      </c>
      <c r="D77" s="342" t="s">
        <v>1031</v>
      </c>
      <c r="E77" s="342" t="s">
        <v>1027</v>
      </c>
      <c r="F77" s="343">
        <v>1984</v>
      </c>
      <c r="G77" s="344">
        <v>489</v>
      </c>
      <c r="H77" s="345">
        <v>5400</v>
      </c>
      <c r="I77" s="345">
        <v>5175</v>
      </c>
      <c r="J77" s="346" t="s">
        <v>768</v>
      </c>
      <c r="K77" s="347" t="s">
        <v>746</v>
      </c>
      <c r="L77" s="348" t="s">
        <v>747</v>
      </c>
      <c r="M77" s="349" t="s">
        <v>748</v>
      </c>
      <c r="N77" s="349" t="s">
        <v>882</v>
      </c>
      <c r="O77" s="351" t="s">
        <v>1032</v>
      </c>
      <c r="P77" s="351" t="s">
        <v>1033</v>
      </c>
    </row>
    <row r="78" spans="2:16" x14ac:dyDescent="0.15">
      <c r="B78" s="341">
        <v>1005</v>
      </c>
      <c r="C78" s="342" t="s">
        <v>1034</v>
      </c>
      <c r="D78" s="342" t="s">
        <v>1035</v>
      </c>
      <c r="E78" s="342" t="s">
        <v>1027</v>
      </c>
      <c r="F78" s="343">
        <v>1979</v>
      </c>
      <c r="G78" s="344">
        <v>440</v>
      </c>
      <c r="H78" s="345">
        <v>4900</v>
      </c>
      <c r="I78" s="345">
        <v>5175</v>
      </c>
      <c r="J78" s="346" t="s">
        <v>745</v>
      </c>
      <c r="K78" s="347" t="s">
        <v>746</v>
      </c>
      <c r="L78" s="348" t="s">
        <v>747</v>
      </c>
      <c r="M78" s="349" t="s">
        <v>748</v>
      </c>
      <c r="N78" s="349" t="s">
        <v>882</v>
      </c>
      <c r="O78" s="351" t="s">
        <v>1036</v>
      </c>
      <c r="P78" s="351" t="s">
        <v>1037</v>
      </c>
    </row>
    <row r="79" spans="2:16" x14ac:dyDescent="0.15">
      <c r="B79" s="341">
        <v>1006</v>
      </c>
      <c r="C79" s="342" t="s">
        <v>1038</v>
      </c>
      <c r="D79" s="342" t="s">
        <v>1039</v>
      </c>
      <c r="E79" s="342" t="s">
        <v>1027</v>
      </c>
      <c r="F79" s="343">
        <v>1981</v>
      </c>
      <c r="G79" s="344">
        <v>906</v>
      </c>
      <c r="H79" s="345">
        <v>4900</v>
      </c>
      <c r="I79" s="345">
        <v>5175</v>
      </c>
      <c r="J79" s="346" t="s">
        <v>822</v>
      </c>
      <c r="K79" s="347" t="s">
        <v>746</v>
      </c>
      <c r="L79" s="348" t="s">
        <v>747</v>
      </c>
      <c r="M79" s="349" t="s">
        <v>748</v>
      </c>
      <c r="N79" s="349" t="s">
        <v>882</v>
      </c>
      <c r="O79" s="351" t="s">
        <v>1040</v>
      </c>
      <c r="P79" s="351" t="s">
        <v>1041</v>
      </c>
    </row>
    <row r="80" spans="2:16" x14ac:dyDescent="0.15">
      <c r="B80" s="341">
        <v>1007</v>
      </c>
      <c r="C80" s="342" t="s">
        <v>1042</v>
      </c>
      <c r="D80" s="342" t="s">
        <v>1043</v>
      </c>
      <c r="E80" s="342" t="s">
        <v>1027</v>
      </c>
      <c r="F80" s="343">
        <v>1978</v>
      </c>
      <c r="G80" s="344">
        <v>296</v>
      </c>
      <c r="H80" s="345">
        <v>4900</v>
      </c>
      <c r="I80" s="345">
        <v>5175</v>
      </c>
      <c r="J80" s="346" t="s">
        <v>768</v>
      </c>
      <c r="K80" s="347" t="s">
        <v>746</v>
      </c>
      <c r="L80" s="348" t="s">
        <v>747</v>
      </c>
      <c r="M80" s="349" t="s">
        <v>748</v>
      </c>
      <c r="N80" s="349" t="s">
        <v>882</v>
      </c>
      <c r="O80" s="351" t="s">
        <v>1044</v>
      </c>
      <c r="P80" s="351" t="s">
        <v>1045</v>
      </c>
    </row>
    <row r="81" spans="2:16" x14ac:dyDescent="0.15">
      <c r="B81" s="341">
        <v>2063</v>
      </c>
      <c r="C81" s="342" t="s">
        <v>1046</v>
      </c>
      <c r="D81" s="342" t="s">
        <v>1047</v>
      </c>
      <c r="E81" s="342" t="s">
        <v>1048</v>
      </c>
      <c r="F81" s="343">
        <v>1995</v>
      </c>
      <c r="G81" s="344">
        <v>413</v>
      </c>
      <c r="H81" s="345">
        <v>19154</v>
      </c>
      <c r="I81" s="345">
        <v>19224</v>
      </c>
      <c r="J81" s="346" t="s">
        <v>822</v>
      </c>
      <c r="K81" s="347" t="s">
        <v>755</v>
      </c>
      <c r="L81" s="348" t="s">
        <v>747</v>
      </c>
      <c r="M81" s="349" t="s">
        <v>748</v>
      </c>
      <c r="N81" s="349" t="s">
        <v>1049</v>
      </c>
      <c r="O81" s="351">
        <v>342144.2</v>
      </c>
      <c r="P81" s="351">
        <v>1364745.7</v>
      </c>
    </row>
    <row r="82" spans="2:16" x14ac:dyDescent="0.15">
      <c r="B82" s="341">
        <v>2009</v>
      </c>
      <c r="C82" s="342" t="s">
        <v>1050</v>
      </c>
      <c r="D82" s="342" t="s">
        <v>1051</v>
      </c>
      <c r="E82" s="342" t="s">
        <v>903</v>
      </c>
      <c r="F82" s="343">
        <v>1983</v>
      </c>
      <c r="G82" s="344">
        <v>160</v>
      </c>
      <c r="H82" s="345">
        <v>3100</v>
      </c>
      <c r="I82" s="345">
        <v>2580</v>
      </c>
      <c r="J82" s="346" t="s">
        <v>768</v>
      </c>
      <c r="K82" s="347" t="s">
        <v>746</v>
      </c>
      <c r="L82" s="348" t="s">
        <v>747</v>
      </c>
      <c r="M82" s="349" t="s">
        <v>748</v>
      </c>
      <c r="N82" s="349" t="s">
        <v>1049</v>
      </c>
      <c r="O82" s="351" t="s">
        <v>1052</v>
      </c>
      <c r="P82" s="351" t="s">
        <v>1053</v>
      </c>
    </row>
    <row r="83" spans="2:16" x14ac:dyDescent="0.15">
      <c r="B83" s="341">
        <v>2046</v>
      </c>
      <c r="C83" s="342" t="s">
        <v>1054</v>
      </c>
      <c r="D83" s="342" t="s">
        <v>1055</v>
      </c>
      <c r="E83" s="342" t="s">
        <v>903</v>
      </c>
      <c r="F83" s="343">
        <v>1987</v>
      </c>
      <c r="G83" s="344">
        <v>427</v>
      </c>
      <c r="H83" s="345">
        <v>3100</v>
      </c>
      <c r="I83" s="345">
        <v>2580</v>
      </c>
      <c r="J83" s="346" t="s">
        <v>768</v>
      </c>
      <c r="K83" s="347" t="s">
        <v>746</v>
      </c>
      <c r="L83" s="348" t="s">
        <v>747</v>
      </c>
      <c r="M83" s="349" t="s">
        <v>748</v>
      </c>
      <c r="N83" s="349" t="s">
        <v>1049</v>
      </c>
      <c r="O83" s="351" t="s">
        <v>1056</v>
      </c>
      <c r="P83" s="351" t="s">
        <v>1057</v>
      </c>
    </row>
    <row r="84" spans="2:16" x14ac:dyDescent="0.15">
      <c r="B84" s="341">
        <v>5064</v>
      </c>
      <c r="C84" s="342" t="s">
        <v>1058</v>
      </c>
      <c r="D84" s="342" t="s">
        <v>1059</v>
      </c>
      <c r="E84" s="342" t="s">
        <v>903</v>
      </c>
      <c r="F84" s="343">
        <v>1997</v>
      </c>
      <c r="G84" s="344">
        <v>412</v>
      </c>
      <c r="H84" s="345">
        <v>3100</v>
      </c>
      <c r="I84" s="345">
        <v>2580</v>
      </c>
      <c r="J84" s="346" t="s">
        <v>768</v>
      </c>
      <c r="K84" s="347" t="s">
        <v>755</v>
      </c>
      <c r="L84" s="348" t="s">
        <v>747</v>
      </c>
      <c r="M84" s="349" t="s">
        <v>748</v>
      </c>
      <c r="N84" s="349" t="s">
        <v>1049</v>
      </c>
      <c r="O84" s="351" t="s">
        <v>1060</v>
      </c>
      <c r="P84" s="351" t="s">
        <v>1061</v>
      </c>
    </row>
    <row r="85" spans="2:16" x14ac:dyDescent="0.15">
      <c r="B85" s="341">
        <v>2065</v>
      </c>
      <c r="C85" s="342" t="s">
        <v>1062</v>
      </c>
      <c r="D85" s="342" t="s">
        <v>1063</v>
      </c>
      <c r="E85" s="342" t="s">
        <v>1048</v>
      </c>
      <c r="F85" s="343">
        <v>2012</v>
      </c>
      <c r="G85" s="344">
        <v>822</v>
      </c>
      <c r="H85" s="345">
        <v>9423</v>
      </c>
      <c r="I85" s="345">
        <v>2531</v>
      </c>
      <c r="J85" s="346" t="s">
        <v>745</v>
      </c>
      <c r="K85" s="347" t="s">
        <v>755</v>
      </c>
      <c r="L85" s="348" t="s">
        <v>747</v>
      </c>
      <c r="M85" s="349" t="s">
        <v>748</v>
      </c>
      <c r="N85" s="349" t="s">
        <v>1049</v>
      </c>
      <c r="O85" s="351" t="s">
        <v>1064</v>
      </c>
      <c r="P85" s="351" t="s">
        <v>1065</v>
      </c>
    </row>
    <row r="86" spans="2:16" x14ac:dyDescent="0.15">
      <c r="B86" s="341">
        <v>2066</v>
      </c>
      <c r="C86" s="342" t="s">
        <v>1066</v>
      </c>
      <c r="D86" s="342" t="s">
        <v>1067</v>
      </c>
      <c r="E86" s="342" t="s">
        <v>1048</v>
      </c>
      <c r="F86" s="343">
        <v>2013</v>
      </c>
      <c r="G86" s="344">
        <v>3260</v>
      </c>
      <c r="H86" s="345">
        <v>9423</v>
      </c>
      <c r="I86" s="345">
        <v>2531</v>
      </c>
      <c r="J86" s="346" t="s">
        <v>1013</v>
      </c>
      <c r="K86" s="347" t="s">
        <v>755</v>
      </c>
      <c r="L86" s="348" t="s">
        <v>747</v>
      </c>
      <c r="M86" s="349" t="s">
        <v>748</v>
      </c>
      <c r="N86" s="349" t="s">
        <v>1049</v>
      </c>
      <c r="O86" s="351" t="s">
        <v>1068</v>
      </c>
      <c r="P86" s="351" t="s">
        <v>1069</v>
      </c>
    </row>
    <row r="87" spans="2:16" x14ac:dyDescent="0.15">
      <c r="B87" s="341">
        <v>2067</v>
      </c>
      <c r="C87" s="342" t="s">
        <v>1070</v>
      </c>
      <c r="D87" s="342" t="s">
        <v>1071</v>
      </c>
      <c r="E87" s="342" t="s">
        <v>1048</v>
      </c>
      <c r="F87" s="343">
        <v>2012</v>
      </c>
      <c r="G87" s="344">
        <v>334</v>
      </c>
      <c r="H87" s="345">
        <v>9423</v>
      </c>
      <c r="I87" s="345">
        <v>2531</v>
      </c>
      <c r="J87" s="346" t="s">
        <v>768</v>
      </c>
      <c r="K87" s="347" t="s">
        <v>755</v>
      </c>
      <c r="L87" s="348" t="s">
        <v>747</v>
      </c>
      <c r="M87" s="349" t="s">
        <v>748</v>
      </c>
      <c r="N87" s="349" t="s">
        <v>1049</v>
      </c>
      <c r="O87" s="351" t="s">
        <v>1072</v>
      </c>
      <c r="P87" s="351" t="s">
        <v>1073</v>
      </c>
    </row>
    <row r="88" spans="2:16" x14ac:dyDescent="0.15">
      <c r="B88" s="341">
        <v>2064</v>
      </c>
      <c r="C88" s="342" t="s">
        <v>1074</v>
      </c>
      <c r="D88" s="342" t="s">
        <v>1075</v>
      </c>
      <c r="E88" s="342" t="s">
        <v>1048</v>
      </c>
      <c r="F88" s="343">
        <v>2011</v>
      </c>
      <c r="G88" s="344">
        <v>481</v>
      </c>
      <c r="H88" s="345">
        <v>9423</v>
      </c>
      <c r="I88" s="345">
        <v>2531</v>
      </c>
      <c r="J88" s="346" t="s">
        <v>745</v>
      </c>
      <c r="K88" s="347" t="s">
        <v>755</v>
      </c>
      <c r="L88" s="348" t="s">
        <v>747</v>
      </c>
      <c r="M88" s="349" t="s">
        <v>748</v>
      </c>
      <c r="N88" s="349" t="s">
        <v>882</v>
      </c>
      <c r="O88" s="351" t="s">
        <v>1076</v>
      </c>
      <c r="P88" s="351" t="s">
        <v>1077</v>
      </c>
    </row>
    <row r="89" spans="2:16" x14ac:dyDescent="0.15">
      <c r="B89" s="341">
        <v>1015</v>
      </c>
      <c r="C89" s="342" t="s">
        <v>1078</v>
      </c>
      <c r="D89" s="342" t="s">
        <v>1079</v>
      </c>
      <c r="E89" s="342" t="s">
        <v>1080</v>
      </c>
      <c r="F89" s="343">
        <v>2008</v>
      </c>
      <c r="G89" s="344">
        <v>1966</v>
      </c>
      <c r="H89" s="345">
        <v>2529</v>
      </c>
      <c r="I89" s="345">
        <v>2611</v>
      </c>
      <c r="J89" s="346" t="s">
        <v>822</v>
      </c>
      <c r="K89" s="347" t="s">
        <v>755</v>
      </c>
      <c r="L89" s="348" t="s">
        <v>747</v>
      </c>
      <c r="M89" s="349" t="s">
        <v>748</v>
      </c>
      <c r="N89" s="349" t="s">
        <v>1081</v>
      </c>
      <c r="O89" s="351" t="s">
        <v>1082</v>
      </c>
      <c r="P89" s="351" t="s">
        <v>1083</v>
      </c>
    </row>
    <row r="90" spans="2:16" x14ac:dyDescent="0.15">
      <c r="B90" s="341">
        <v>3056</v>
      </c>
      <c r="C90" s="342" t="s">
        <v>1084</v>
      </c>
      <c r="D90" s="342" t="s">
        <v>1085</v>
      </c>
      <c r="E90" s="342" t="s">
        <v>784</v>
      </c>
      <c r="F90" s="343">
        <v>1982</v>
      </c>
      <c r="G90" s="344">
        <v>165</v>
      </c>
      <c r="H90" s="345">
        <v>8461</v>
      </c>
      <c r="I90" s="345">
        <v>6409</v>
      </c>
      <c r="J90" s="346" t="s">
        <v>768</v>
      </c>
      <c r="K90" s="347" t="s">
        <v>746</v>
      </c>
      <c r="L90" s="348" t="s">
        <v>747</v>
      </c>
      <c r="M90" s="349" t="s">
        <v>748</v>
      </c>
      <c r="N90" s="349" t="s">
        <v>1081</v>
      </c>
      <c r="O90" s="351" t="s">
        <v>1086</v>
      </c>
      <c r="P90" s="351" t="s">
        <v>1087</v>
      </c>
    </row>
    <row r="91" spans="2:16" x14ac:dyDescent="0.15">
      <c r="B91" s="341">
        <v>2010</v>
      </c>
      <c r="C91" s="342" t="s">
        <v>1088</v>
      </c>
      <c r="D91" s="342" t="s">
        <v>1089</v>
      </c>
      <c r="E91" s="342" t="s">
        <v>784</v>
      </c>
      <c r="F91" s="343">
        <v>1971</v>
      </c>
      <c r="G91" s="344">
        <v>337</v>
      </c>
      <c r="H91" s="345">
        <v>14935</v>
      </c>
      <c r="I91" s="345">
        <v>6409</v>
      </c>
      <c r="J91" s="346" t="s">
        <v>745</v>
      </c>
      <c r="K91" s="347" t="s">
        <v>746</v>
      </c>
      <c r="L91" s="348" t="s">
        <v>747</v>
      </c>
      <c r="M91" s="349" t="s">
        <v>748</v>
      </c>
      <c r="N91" s="349" t="s">
        <v>1081</v>
      </c>
      <c r="O91" s="351" t="s">
        <v>1090</v>
      </c>
      <c r="P91" s="351" t="s">
        <v>1091</v>
      </c>
    </row>
    <row r="92" spans="2:16" x14ac:dyDescent="0.15">
      <c r="B92" s="341">
        <v>2052</v>
      </c>
      <c r="C92" s="342" t="s">
        <v>1092</v>
      </c>
      <c r="D92" s="342" t="s">
        <v>1093</v>
      </c>
      <c r="E92" s="342" t="s">
        <v>790</v>
      </c>
      <c r="F92" s="343">
        <v>1988</v>
      </c>
      <c r="G92" s="344">
        <v>218</v>
      </c>
      <c r="H92" s="345">
        <v>9676</v>
      </c>
      <c r="I92" s="345">
        <v>2442</v>
      </c>
      <c r="J92" s="346" t="s">
        <v>745</v>
      </c>
      <c r="K92" s="347" t="s">
        <v>755</v>
      </c>
      <c r="L92" s="348" t="s">
        <v>747</v>
      </c>
      <c r="M92" s="349" t="s">
        <v>748</v>
      </c>
      <c r="N92" s="349" t="s">
        <v>1081</v>
      </c>
      <c r="O92" s="351" t="s">
        <v>1094</v>
      </c>
      <c r="P92" s="351" t="s">
        <v>1095</v>
      </c>
    </row>
    <row r="93" spans="2:16" x14ac:dyDescent="0.15">
      <c r="B93" s="341">
        <v>2056</v>
      </c>
      <c r="C93" s="342" t="s">
        <v>1096</v>
      </c>
      <c r="D93" s="342" t="s">
        <v>1097</v>
      </c>
      <c r="E93" s="342" t="s">
        <v>790</v>
      </c>
      <c r="F93" s="343">
        <v>1990</v>
      </c>
      <c r="G93" s="344">
        <v>358</v>
      </c>
      <c r="H93" s="345">
        <v>2487</v>
      </c>
      <c r="I93" s="345">
        <v>2442</v>
      </c>
      <c r="J93" s="346" t="s">
        <v>768</v>
      </c>
      <c r="K93" s="347" t="s">
        <v>755</v>
      </c>
      <c r="L93" s="348" t="s">
        <v>747</v>
      </c>
      <c r="M93" s="349" t="s">
        <v>748</v>
      </c>
      <c r="N93" s="349" t="s">
        <v>1081</v>
      </c>
      <c r="O93" s="351" t="s">
        <v>1098</v>
      </c>
      <c r="P93" s="351" t="s">
        <v>1099</v>
      </c>
    </row>
    <row r="94" spans="2:16" x14ac:dyDescent="0.15">
      <c r="B94" s="341">
        <v>5072</v>
      </c>
      <c r="C94" s="342" t="s">
        <v>1100</v>
      </c>
      <c r="D94" s="342" t="s">
        <v>1101</v>
      </c>
      <c r="E94" s="342" t="s">
        <v>1102</v>
      </c>
      <c r="F94" s="343">
        <v>2012</v>
      </c>
      <c r="G94" s="344">
        <v>1528</v>
      </c>
      <c r="H94" s="345"/>
      <c r="I94" s="345">
        <v>81</v>
      </c>
      <c r="J94" s="346" t="s">
        <v>822</v>
      </c>
      <c r="K94" s="347" t="s">
        <v>755</v>
      </c>
      <c r="L94" s="348" t="s">
        <v>747</v>
      </c>
      <c r="M94" s="349" t="s">
        <v>748</v>
      </c>
      <c r="N94" s="349" t="s">
        <v>1081</v>
      </c>
      <c r="O94" s="351" t="s">
        <v>1103</v>
      </c>
      <c r="P94" s="351" t="s">
        <v>1104</v>
      </c>
    </row>
    <row r="95" spans="2:16" x14ac:dyDescent="0.15">
      <c r="B95" s="341">
        <v>4052</v>
      </c>
      <c r="C95" s="342" t="s">
        <v>1105</v>
      </c>
      <c r="D95" s="342" t="s">
        <v>1106</v>
      </c>
      <c r="E95" s="342" t="s">
        <v>1107</v>
      </c>
      <c r="F95" s="343">
        <v>1968</v>
      </c>
      <c r="G95" s="344">
        <v>109</v>
      </c>
      <c r="H95" s="345">
        <v>1311</v>
      </c>
      <c r="I95" s="345">
        <v>812</v>
      </c>
      <c r="J95" s="346" t="s">
        <v>768</v>
      </c>
      <c r="K95" s="347" t="s">
        <v>746</v>
      </c>
      <c r="L95" s="348" t="s">
        <v>747</v>
      </c>
      <c r="M95" s="349" t="s">
        <v>748</v>
      </c>
      <c r="N95" s="349" t="s">
        <v>1081</v>
      </c>
      <c r="O95" s="351" t="s">
        <v>1108</v>
      </c>
      <c r="P95" s="351" t="s">
        <v>1109</v>
      </c>
    </row>
    <row r="96" spans="2:16" x14ac:dyDescent="0.15">
      <c r="B96" s="341">
        <v>5071</v>
      </c>
      <c r="C96" s="342" t="s">
        <v>1110</v>
      </c>
      <c r="D96" s="342" t="s">
        <v>1111</v>
      </c>
      <c r="E96" s="342" t="s">
        <v>1112</v>
      </c>
      <c r="F96" s="343">
        <v>2012</v>
      </c>
      <c r="G96" s="344">
        <v>257</v>
      </c>
      <c r="H96" s="345"/>
      <c r="I96" s="345">
        <v>461</v>
      </c>
      <c r="J96" s="346" t="s">
        <v>768</v>
      </c>
      <c r="K96" s="347" t="s">
        <v>755</v>
      </c>
      <c r="L96" s="348" t="s">
        <v>747</v>
      </c>
      <c r="M96" s="349" t="s">
        <v>748</v>
      </c>
      <c r="N96" s="349" t="s">
        <v>1081</v>
      </c>
      <c r="O96" s="351">
        <v>343817.4</v>
      </c>
      <c r="P96" s="351">
        <v>1361058.2</v>
      </c>
    </row>
    <row r="97" spans="2:16" x14ac:dyDescent="0.15">
      <c r="B97" s="341">
        <v>2047</v>
      </c>
      <c r="C97" s="342" t="s">
        <v>1113</v>
      </c>
      <c r="D97" s="342" t="s">
        <v>1114</v>
      </c>
      <c r="E97" s="342" t="s">
        <v>903</v>
      </c>
      <c r="F97" s="343">
        <v>1986</v>
      </c>
      <c r="G97" s="344">
        <v>540</v>
      </c>
      <c r="H97" s="345">
        <v>2513</v>
      </c>
      <c r="I97" s="345">
        <v>2402</v>
      </c>
      <c r="J97" s="346" t="s">
        <v>745</v>
      </c>
      <c r="K97" s="347" t="s">
        <v>746</v>
      </c>
      <c r="L97" s="348" t="s">
        <v>747</v>
      </c>
      <c r="M97" s="349" t="s">
        <v>748</v>
      </c>
      <c r="N97" s="349" t="s">
        <v>1115</v>
      </c>
      <c r="O97" s="351" t="s">
        <v>1116</v>
      </c>
      <c r="P97" s="351" t="s">
        <v>1117</v>
      </c>
    </row>
    <row r="98" spans="2:16" x14ac:dyDescent="0.15">
      <c r="B98" s="341">
        <v>2058</v>
      </c>
      <c r="C98" s="342" t="s">
        <v>1118</v>
      </c>
      <c r="D98" s="342" t="s">
        <v>1119</v>
      </c>
      <c r="E98" s="342" t="s">
        <v>1120</v>
      </c>
      <c r="F98" s="343">
        <v>1992</v>
      </c>
      <c r="G98" s="344">
        <v>2365</v>
      </c>
      <c r="H98" s="345">
        <v>1173</v>
      </c>
      <c r="I98" s="345">
        <v>973</v>
      </c>
      <c r="J98" s="346" t="s">
        <v>822</v>
      </c>
      <c r="K98" s="347" t="s">
        <v>755</v>
      </c>
      <c r="L98" s="348" t="s">
        <v>747</v>
      </c>
      <c r="M98" s="349" t="s">
        <v>748</v>
      </c>
      <c r="N98" s="349" t="s">
        <v>1115</v>
      </c>
      <c r="O98" s="351" t="s">
        <v>1121</v>
      </c>
      <c r="P98" s="351" t="s">
        <v>1122</v>
      </c>
    </row>
    <row r="99" spans="2:16" x14ac:dyDescent="0.15">
      <c r="B99" s="341">
        <v>1011</v>
      </c>
      <c r="C99" s="342" t="s">
        <v>1123</v>
      </c>
      <c r="D99" s="342" t="s">
        <v>1124</v>
      </c>
      <c r="E99" s="342" t="s">
        <v>1120</v>
      </c>
      <c r="F99" s="343">
        <v>2000</v>
      </c>
      <c r="G99" s="344">
        <v>254</v>
      </c>
      <c r="H99" s="345">
        <v>1727</v>
      </c>
      <c r="I99" s="345">
        <v>1624</v>
      </c>
      <c r="J99" s="346" t="s">
        <v>768</v>
      </c>
      <c r="K99" s="347" t="s">
        <v>755</v>
      </c>
      <c r="L99" s="348" t="s">
        <v>747</v>
      </c>
      <c r="M99" s="349" t="s">
        <v>748</v>
      </c>
      <c r="N99" s="349" t="s">
        <v>1115</v>
      </c>
      <c r="O99" s="351" t="s">
        <v>1125</v>
      </c>
      <c r="P99" s="351" t="s">
        <v>1126</v>
      </c>
    </row>
    <row r="100" spans="2:16" x14ac:dyDescent="0.15">
      <c r="B100" s="341">
        <v>1012</v>
      </c>
      <c r="C100" s="342" t="s">
        <v>1127</v>
      </c>
      <c r="D100" s="342" t="s">
        <v>1128</v>
      </c>
      <c r="E100" s="342" t="s">
        <v>1120</v>
      </c>
      <c r="F100" s="343">
        <v>2001</v>
      </c>
      <c r="G100" s="344">
        <v>769</v>
      </c>
      <c r="H100" s="345">
        <v>1727</v>
      </c>
      <c r="I100" s="345">
        <v>1624</v>
      </c>
      <c r="J100" s="346" t="s">
        <v>745</v>
      </c>
      <c r="K100" s="347" t="s">
        <v>755</v>
      </c>
      <c r="L100" s="348" t="s">
        <v>747</v>
      </c>
      <c r="M100" s="349" t="s">
        <v>748</v>
      </c>
      <c r="N100" s="349" t="s">
        <v>1115</v>
      </c>
      <c r="O100" s="351" t="s">
        <v>1129</v>
      </c>
      <c r="P100" s="351" t="s">
        <v>1130</v>
      </c>
    </row>
    <row r="101" spans="2:16" x14ac:dyDescent="0.15">
      <c r="B101" s="341">
        <v>2284</v>
      </c>
      <c r="C101" s="342" t="s">
        <v>1131</v>
      </c>
      <c r="D101" s="342" t="s">
        <v>1132</v>
      </c>
      <c r="E101" s="342" t="s">
        <v>1120</v>
      </c>
      <c r="F101" s="343">
        <v>1997</v>
      </c>
      <c r="G101" s="344">
        <v>1106</v>
      </c>
      <c r="H101" s="345">
        <v>1727</v>
      </c>
      <c r="I101" s="345">
        <v>898</v>
      </c>
      <c r="J101" s="346" t="s">
        <v>822</v>
      </c>
      <c r="K101" s="347" t="s">
        <v>755</v>
      </c>
      <c r="L101" s="348" t="s">
        <v>747</v>
      </c>
      <c r="M101" s="349" t="s">
        <v>748</v>
      </c>
      <c r="N101" s="349" t="s">
        <v>1115</v>
      </c>
      <c r="O101" s="351" t="s">
        <v>1133</v>
      </c>
      <c r="P101" s="351" t="s">
        <v>1134</v>
      </c>
    </row>
    <row r="102" spans="2:16" x14ac:dyDescent="0.15">
      <c r="B102" s="341">
        <v>2285</v>
      </c>
      <c r="C102" s="342" t="s">
        <v>1135</v>
      </c>
      <c r="D102" s="342" t="s">
        <v>1136</v>
      </c>
      <c r="E102" s="342" t="s">
        <v>1120</v>
      </c>
      <c r="F102" s="343">
        <v>2000</v>
      </c>
      <c r="G102" s="344">
        <v>1370</v>
      </c>
      <c r="H102" s="345">
        <v>1727</v>
      </c>
      <c r="I102" s="345">
        <v>898</v>
      </c>
      <c r="J102" s="346" t="s">
        <v>822</v>
      </c>
      <c r="K102" s="347" t="s">
        <v>755</v>
      </c>
      <c r="L102" s="348" t="s">
        <v>747</v>
      </c>
      <c r="M102" s="349" t="s">
        <v>748</v>
      </c>
      <c r="N102" s="349" t="s">
        <v>1115</v>
      </c>
      <c r="O102" s="351" t="s">
        <v>1137</v>
      </c>
      <c r="P102" s="351" t="s">
        <v>1138</v>
      </c>
    </row>
    <row r="103" spans="2:16" x14ac:dyDescent="0.15">
      <c r="B103" s="341">
        <v>2043</v>
      </c>
      <c r="C103" s="342" t="s">
        <v>1139</v>
      </c>
      <c r="D103" s="342" t="s">
        <v>1140</v>
      </c>
      <c r="E103" s="342" t="s">
        <v>1120</v>
      </c>
      <c r="F103" s="343">
        <v>1981</v>
      </c>
      <c r="G103" s="344">
        <v>198</v>
      </c>
      <c r="H103" s="345">
        <v>2064</v>
      </c>
      <c r="I103" s="345">
        <v>898</v>
      </c>
      <c r="J103" s="346" t="s">
        <v>768</v>
      </c>
      <c r="K103" s="347" t="s">
        <v>746</v>
      </c>
      <c r="L103" s="348" t="s">
        <v>747</v>
      </c>
      <c r="M103" s="349" t="s">
        <v>748</v>
      </c>
      <c r="N103" s="349" t="s">
        <v>1115</v>
      </c>
      <c r="O103" s="351">
        <v>335659.8</v>
      </c>
      <c r="P103" s="351">
        <v>1361327.5</v>
      </c>
    </row>
    <row r="104" spans="2:16" x14ac:dyDescent="0.15">
      <c r="B104" s="341">
        <v>3046</v>
      </c>
      <c r="C104" s="342" t="s">
        <v>1141</v>
      </c>
      <c r="D104" s="342" t="s">
        <v>1142</v>
      </c>
      <c r="E104" s="342" t="s">
        <v>1143</v>
      </c>
      <c r="F104" s="343">
        <v>1958</v>
      </c>
      <c r="G104" s="344">
        <v>73</v>
      </c>
      <c r="H104" s="345">
        <v>491</v>
      </c>
      <c r="I104" s="345">
        <v>236</v>
      </c>
      <c r="J104" s="346" t="s">
        <v>768</v>
      </c>
      <c r="K104" s="347" t="s">
        <v>746</v>
      </c>
      <c r="L104" s="348" t="s">
        <v>747</v>
      </c>
      <c r="M104" s="349" t="s">
        <v>748</v>
      </c>
      <c r="N104" s="349" t="s">
        <v>1115</v>
      </c>
      <c r="O104" s="351" t="s">
        <v>1144</v>
      </c>
      <c r="P104" s="351" t="s">
        <v>1145</v>
      </c>
    </row>
    <row r="105" spans="2:16" x14ac:dyDescent="0.15">
      <c r="B105" s="341">
        <v>3047</v>
      </c>
      <c r="C105" s="342" t="s">
        <v>1146</v>
      </c>
      <c r="D105" s="342" t="s">
        <v>1147</v>
      </c>
      <c r="E105" s="342" t="s">
        <v>1143</v>
      </c>
      <c r="F105" s="343">
        <v>1958</v>
      </c>
      <c r="G105" s="344">
        <v>334</v>
      </c>
      <c r="H105" s="345">
        <v>491</v>
      </c>
      <c r="I105" s="345">
        <v>236</v>
      </c>
      <c r="J105" s="346" t="s">
        <v>768</v>
      </c>
      <c r="K105" s="347" t="s">
        <v>386</v>
      </c>
      <c r="L105" s="348" t="s">
        <v>747</v>
      </c>
      <c r="M105" s="349" t="s">
        <v>748</v>
      </c>
      <c r="N105" s="349" t="s">
        <v>1115</v>
      </c>
      <c r="O105" s="351" t="s">
        <v>1148</v>
      </c>
      <c r="P105" s="351" t="s">
        <v>1149</v>
      </c>
    </row>
    <row r="106" spans="2:16" x14ac:dyDescent="0.15">
      <c r="B106" s="341">
        <v>3048</v>
      </c>
      <c r="C106" s="342" t="s">
        <v>1150</v>
      </c>
      <c r="D106" s="342" t="s">
        <v>1151</v>
      </c>
      <c r="E106" s="342" t="s">
        <v>1143</v>
      </c>
      <c r="F106" s="343">
        <v>1959</v>
      </c>
      <c r="G106" s="344">
        <v>83</v>
      </c>
      <c r="H106" s="335">
        <v>491</v>
      </c>
      <c r="I106" s="335">
        <v>236</v>
      </c>
      <c r="J106" s="346" t="s">
        <v>768</v>
      </c>
      <c r="K106" s="347" t="s">
        <v>386</v>
      </c>
      <c r="L106" s="348" t="s">
        <v>747</v>
      </c>
      <c r="M106" s="349" t="s">
        <v>748</v>
      </c>
      <c r="N106" s="349" t="s">
        <v>1115</v>
      </c>
      <c r="O106" s="351" t="s">
        <v>1152</v>
      </c>
      <c r="P106" s="351" t="s">
        <v>1153</v>
      </c>
    </row>
    <row r="107" spans="2:16" x14ac:dyDescent="0.15">
      <c r="B107" s="341">
        <v>3049</v>
      </c>
      <c r="C107" s="342" t="s">
        <v>1154</v>
      </c>
      <c r="D107" s="342" t="s">
        <v>1155</v>
      </c>
      <c r="E107" s="342" t="s">
        <v>1143</v>
      </c>
      <c r="F107" s="343">
        <v>1958</v>
      </c>
      <c r="G107" s="344">
        <v>469</v>
      </c>
      <c r="H107" s="335">
        <v>491</v>
      </c>
      <c r="I107" s="335">
        <v>236</v>
      </c>
      <c r="J107" s="346" t="s">
        <v>768</v>
      </c>
      <c r="K107" s="347" t="s">
        <v>386</v>
      </c>
      <c r="L107" s="348" t="s">
        <v>747</v>
      </c>
      <c r="M107" s="349" t="s">
        <v>748</v>
      </c>
      <c r="N107" s="349" t="s">
        <v>1115</v>
      </c>
      <c r="O107" s="351" t="s">
        <v>1156</v>
      </c>
      <c r="P107" s="351" t="s">
        <v>1157</v>
      </c>
    </row>
    <row r="108" spans="2:16" x14ac:dyDescent="0.15">
      <c r="B108" s="341">
        <v>4060</v>
      </c>
      <c r="C108" s="342" t="s">
        <v>1158</v>
      </c>
      <c r="D108" s="342" t="s">
        <v>1159</v>
      </c>
      <c r="E108" s="342" t="s">
        <v>1160</v>
      </c>
      <c r="F108" s="343">
        <v>1979</v>
      </c>
      <c r="G108" s="344">
        <v>355</v>
      </c>
      <c r="H108" s="335">
        <v>1918</v>
      </c>
      <c r="I108" s="335">
        <v>1513</v>
      </c>
      <c r="J108" s="346" t="s">
        <v>768</v>
      </c>
      <c r="K108" s="347" t="s">
        <v>746</v>
      </c>
      <c r="L108" s="348" t="s">
        <v>747</v>
      </c>
      <c r="M108" s="349" t="s">
        <v>748</v>
      </c>
      <c r="N108" s="349" t="s">
        <v>1115</v>
      </c>
      <c r="O108" s="351" t="s">
        <v>1161</v>
      </c>
      <c r="P108" s="351" t="s">
        <v>1162</v>
      </c>
    </row>
    <row r="109" spans="2:16" x14ac:dyDescent="0.15">
      <c r="B109" s="341">
        <v>4045</v>
      </c>
      <c r="C109" s="342" t="s">
        <v>1163</v>
      </c>
      <c r="D109" s="342" t="s">
        <v>1164</v>
      </c>
      <c r="E109" s="342" t="s">
        <v>1160</v>
      </c>
      <c r="F109" s="343">
        <v>2001</v>
      </c>
      <c r="G109" s="344">
        <v>345</v>
      </c>
      <c r="H109" s="335">
        <v>1918</v>
      </c>
      <c r="I109" s="335">
        <v>1513</v>
      </c>
      <c r="J109" s="346" t="s">
        <v>768</v>
      </c>
      <c r="K109" s="347" t="s">
        <v>755</v>
      </c>
      <c r="L109" s="348" t="s">
        <v>747</v>
      </c>
      <c r="M109" s="349" t="s">
        <v>748</v>
      </c>
      <c r="N109" s="349" t="s">
        <v>1115</v>
      </c>
      <c r="O109" s="351" t="s">
        <v>1165</v>
      </c>
      <c r="P109" s="351" t="s">
        <v>1166</v>
      </c>
    </row>
    <row r="110" spans="2:16" x14ac:dyDescent="0.15">
      <c r="B110" s="341">
        <v>4065</v>
      </c>
      <c r="C110" s="342" t="s">
        <v>1167</v>
      </c>
      <c r="D110" s="342" t="s">
        <v>1168</v>
      </c>
      <c r="E110" s="342" t="s">
        <v>1160</v>
      </c>
      <c r="F110" s="343">
        <v>1994</v>
      </c>
      <c r="G110" s="344">
        <v>293</v>
      </c>
      <c r="H110" s="335">
        <v>1918</v>
      </c>
      <c r="I110" s="335">
        <v>1513</v>
      </c>
      <c r="J110" s="346" t="s">
        <v>768</v>
      </c>
      <c r="K110" s="347" t="s">
        <v>755</v>
      </c>
      <c r="L110" s="348" t="s">
        <v>747</v>
      </c>
      <c r="M110" s="349" t="s">
        <v>748</v>
      </c>
      <c r="N110" s="349" t="s">
        <v>1115</v>
      </c>
      <c r="O110" s="351" t="s">
        <v>1169</v>
      </c>
      <c r="P110" s="351" t="s">
        <v>1170</v>
      </c>
    </row>
    <row r="111" spans="2:16" x14ac:dyDescent="0.15">
      <c r="B111" s="341">
        <v>2048</v>
      </c>
      <c r="C111" s="342" t="s">
        <v>1171</v>
      </c>
      <c r="D111" s="342" t="s">
        <v>1172</v>
      </c>
      <c r="E111" s="342" t="s">
        <v>1160</v>
      </c>
      <c r="F111" s="343">
        <v>1987</v>
      </c>
      <c r="G111" s="344">
        <v>600</v>
      </c>
      <c r="H111" s="335">
        <v>3192</v>
      </c>
      <c r="I111" s="335">
        <v>2651</v>
      </c>
      <c r="J111" s="346" t="s">
        <v>745</v>
      </c>
      <c r="K111" s="347" t="s">
        <v>746</v>
      </c>
      <c r="L111" s="348" t="s">
        <v>747</v>
      </c>
      <c r="M111" s="349" t="s">
        <v>748</v>
      </c>
      <c r="N111" s="349" t="s">
        <v>1115</v>
      </c>
      <c r="O111" s="351" t="s">
        <v>1173</v>
      </c>
      <c r="P111" s="351" t="s">
        <v>1174</v>
      </c>
    </row>
    <row r="112" spans="2:16" x14ac:dyDescent="0.15">
      <c r="B112" s="341">
        <v>4431</v>
      </c>
      <c r="C112" s="342" t="s">
        <v>1175</v>
      </c>
      <c r="D112" s="342" t="s">
        <v>1176</v>
      </c>
      <c r="E112" s="342" t="s">
        <v>1177</v>
      </c>
      <c r="F112" s="343">
        <v>2004</v>
      </c>
      <c r="G112" s="344">
        <v>235</v>
      </c>
      <c r="H112" s="335">
        <v>1230</v>
      </c>
      <c r="I112" s="335">
        <v>874</v>
      </c>
      <c r="J112" s="346" t="s">
        <v>768</v>
      </c>
      <c r="K112" s="347" t="s">
        <v>755</v>
      </c>
      <c r="L112" s="348" t="s">
        <v>747</v>
      </c>
      <c r="M112" s="349" t="s">
        <v>748</v>
      </c>
      <c r="N112" s="349" t="s">
        <v>1115</v>
      </c>
      <c r="O112" s="351" t="s">
        <v>1178</v>
      </c>
      <c r="P112" s="351" t="s">
        <v>1179</v>
      </c>
    </row>
    <row r="113" spans="2:16" x14ac:dyDescent="0.15">
      <c r="B113" s="331"/>
      <c r="C113" s="332" t="s">
        <v>1180</v>
      </c>
      <c r="D113" s="332" t="s">
        <v>1181</v>
      </c>
      <c r="E113" s="332" t="s">
        <v>1177</v>
      </c>
      <c r="F113" s="333">
        <v>1955</v>
      </c>
      <c r="G113" s="334">
        <v>187</v>
      </c>
      <c r="H113" s="335">
        <v>1230</v>
      </c>
      <c r="I113" s="335" t="s">
        <v>1182</v>
      </c>
      <c r="J113" s="336"/>
      <c r="K113" s="337" t="s">
        <v>386</v>
      </c>
      <c r="L113" s="338" t="s">
        <v>756</v>
      </c>
      <c r="M113" s="338" t="s">
        <v>756</v>
      </c>
      <c r="N113" s="338" t="s">
        <v>756</v>
      </c>
      <c r="O113" s="339" t="s">
        <v>1183</v>
      </c>
      <c r="P113" s="339" t="s">
        <v>1184</v>
      </c>
    </row>
    <row r="114" spans="2:16" x14ac:dyDescent="0.15">
      <c r="B114" s="341">
        <v>4430</v>
      </c>
      <c r="C114" s="342" t="s">
        <v>1185</v>
      </c>
      <c r="D114" s="342" t="s">
        <v>1186</v>
      </c>
      <c r="E114" s="342" t="s">
        <v>1187</v>
      </c>
      <c r="F114" s="343">
        <v>1997</v>
      </c>
      <c r="G114" s="344">
        <v>270</v>
      </c>
      <c r="H114" s="335">
        <v>1703</v>
      </c>
      <c r="I114" s="335">
        <v>1340</v>
      </c>
      <c r="J114" s="346" t="s">
        <v>768</v>
      </c>
      <c r="K114" s="347" t="s">
        <v>755</v>
      </c>
      <c r="L114" s="348" t="s">
        <v>747</v>
      </c>
      <c r="M114" s="349" t="s">
        <v>748</v>
      </c>
      <c r="N114" s="349" t="s">
        <v>1115</v>
      </c>
      <c r="O114" s="351" t="s">
        <v>1188</v>
      </c>
      <c r="P114" s="351" t="s">
        <v>1189</v>
      </c>
    </row>
    <row r="115" spans="2:16" x14ac:dyDescent="0.15">
      <c r="B115" s="341">
        <v>4059</v>
      </c>
      <c r="C115" s="342" t="s">
        <v>1190</v>
      </c>
      <c r="D115" s="342" t="s">
        <v>1191</v>
      </c>
      <c r="E115" s="342" t="s">
        <v>1192</v>
      </c>
      <c r="F115" s="343">
        <v>1960</v>
      </c>
      <c r="G115" s="344">
        <v>49</v>
      </c>
      <c r="H115" s="335">
        <v>935</v>
      </c>
      <c r="I115" s="335">
        <v>737</v>
      </c>
      <c r="J115" s="346" t="s">
        <v>768</v>
      </c>
      <c r="K115" s="347" t="s">
        <v>386</v>
      </c>
      <c r="L115" s="348" t="s">
        <v>747</v>
      </c>
      <c r="M115" s="349" t="s">
        <v>748</v>
      </c>
      <c r="N115" s="349" t="s">
        <v>1115</v>
      </c>
      <c r="O115" s="351" t="s">
        <v>1193</v>
      </c>
      <c r="P115" s="351" t="s">
        <v>1194</v>
      </c>
    </row>
    <row r="116" spans="2:16" x14ac:dyDescent="0.15">
      <c r="B116" s="341">
        <v>4043</v>
      </c>
      <c r="C116" s="342" t="s">
        <v>1195</v>
      </c>
      <c r="D116" s="342" t="s">
        <v>1196</v>
      </c>
      <c r="E116" s="342" t="s">
        <v>1197</v>
      </c>
      <c r="F116" s="343">
        <v>1978</v>
      </c>
      <c r="G116" s="344">
        <v>130</v>
      </c>
      <c r="H116" s="335">
        <v>478</v>
      </c>
      <c r="I116" s="335">
        <v>342</v>
      </c>
      <c r="J116" s="346" t="s">
        <v>768</v>
      </c>
      <c r="K116" s="347" t="s">
        <v>746</v>
      </c>
      <c r="L116" s="348" t="s">
        <v>747</v>
      </c>
      <c r="M116" s="349" t="s">
        <v>748</v>
      </c>
      <c r="N116" s="349" t="s">
        <v>1115</v>
      </c>
      <c r="O116" s="351" t="s">
        <v>1198</v>
      </c>
      <c r="P116" s="351" t="s">
        <v>1199</v>
      </c>
    </row>
    <row r="117" spans="2:16" x14ac:dyDescent="0.15">
      <c r="B117" s="341">
        <v>4044</v>
      </c>
      <c r="C117" s="342" t="s">
        <v>1200</v>
      </c>
      <c r="D117" s="342" t="s">
        <v>1075</v>
      </c>
      <c r="E117" s="342" t="s">
        <v>1197</v>
      </c>
      <c r="F117" s="343">
        <v>1979</v>
      </c>
      <c r="G117" s="344">
        <v>120</v>
      </c>
      <c r="H117" s="335">
        <v>478</v>
      </c>
      <c r="I117" s="335">
        <v>342</v>
      </c>
      <c r="J117" s="346" t="s">
        <v>768</v>
      </c>
      <c r="K117" s="347" t="s">
        <v>746</v>
      </c>
      <c r="L117" s="348" t="s">
        <v>747</v>
      </c>
      <c r="M117" s="349" t="s">
        <v>748</v>
      </c>
      <c r="N117" s="349" t="s">
        <v>1115</v>
      </c>
      <c r="O117" s="351" t="s">
        <v>1201</v>
      </c>
      <c r="P117" s="351" t="s">
        <v>1202</v>
      </c>
    </row>
    <row r="118" spans="2:16" x14ac:dyDescent="0.15">
      <c r="B118" s="341">
        <v>2016</v>
      </c>
      <c r="C118" s="342" t="s">
        <v>1203</v>
      </c>
      <c r="D118" s="342" t="s">
        <v>1204</v>
      </c>
      <c r="E118" s="342" t="s">
        <v>1205</v>
      </c>
      <c r="F118" s="343">
        <v>1958</v>
      </c>
      <c r="G118" s="344">
        <v>182</v>
      </c>
      <c r="H118" s="335">
        <v>1354</v>
      </c>
      <c r="I118" s="335">
        <v>1222</v>
      </c>
      <c r="J118" s="346" t="s">
        <v>768</v>
      </c>
      <c r="K118" s="347" t="s">
        <v>746</v>
      </c>
      <c r="L118" s="348" t="s">
        <v>747</v>
      </c>
      <c r="M118" s="349" t="s">
        <v>748</v>
      </c>
      <c r="N118" s="349" t="s">
        <v>1206</v>
      </c>
      <c r="O118" s="351" t="s">
        <v>1207</v>
      </c>
      <c r="P118" s="351" t="s">
        <v>1208</v>
      </c>
    </row>
    <row r="119" spans="2:16" x14ac:dyDescent="0.15">
      <c r="B119" s="341">
        <v>2286</v>
      </c>
      <c r="C119" s="342" t="s">
        <v>1209</v>
      </c>
      <c r="D119" s="342" t="s">
        <v>1210</v>
      </c>
      <c r="E119" s="342" t="s">
        <v>1205</v>
      </c>
      <c r="F119" s="343">
        <v>2004</v>
      </c>
      <c r="G119" s="344">
        <v>266</v>
      </c>
      <c r="H119" s="335">
        <v>1354</v>
      </c>
      <c r="I119" s="335">
        <v>1222</v>
      </c>
      <c r="J119" s="346" t="s">
        <v>768</v>
      </c>
      <c r="K119" s="347" t="s">
        <v>755</v>
      </c>
      <c r="L119" s="348" t="s">
        <v>747</v>
      </c>
      <c r="M119" s="349" t="s">
        <v>748</v>
      </c>
      <c r="N119" s="349" t="s">
        <v>1206</v>
      </c>
      <c r="O119" s="351" t="s">
        <v>1211</v>
      </c>
      <c r="P119" s="351" t="s">
        <v>1212</v>
      </c>
    </row>
    <row r="120" spans="2:16" x14ac:dyDescent="0.15">
      <c r="B120" s="341">
        <v>2014</v>
      </c>
      <c r="C120" s="342" t="s">
        <v>1213</v>
      </c>
      <c r="D120" s="342" t="s">
        <v>1214</v>
      </c>
      <c r="E120" s="342" t="s">
        <v>1205</v>
      </c>
      <c r="F120" s="343">
        <v>1960</v>
      </c>
      <c r="G120" s="344">
        <v>55</v>
      </c>
      <c r="H120" s="335">
        <v>1354</v>
      </c>
      <c r="I120" s="335">
        <v>1222</v>
      </c>
      <c r="J120" s="346" t="s">
        <v>768</v>
      </c>
      <c r="K120" s="347" t="s">
        <v>746</v>
      </c>
      <c r="L120" s="348" t="s">
        <v>747</v>
      </c>
      <c r="M120" s="349" t="s">
        <v>748</v>
      </c>
      <c r="N120" s="349" t="s">
        <v>1206</v>
      </c>
      <c r="O120" s="351" t="s">
        <v>1215</v>
      </c>
      <c r="P120" s="351" t="s">
        <v>1216</v>
      </c>
    </row>
    <row r="121" spans="2:16" x14ac:dyDescent="0.15">
      <c r="B121" s="341">
        <v>2017</v>
      </c>
      <c r="C121" s="342" t="s">
        <v>1217</v>
      </c>
      <c r="D121" s="342" t="s">
        <v>1218</v>
      </c>
      <c r="E121" s="342" t="s">
        <v>1205</v>
      </c>
      <c r="F121" s="343">
        <v>1962</v>
      </c>
      <c r="G121" s="344">
        <v>315</v>
      </c>
      <c r="H121" s="335">
        <v>531</v>
      </c>
      <c r="I121" s="335">
        <v>551</v>
      </c>
      <c r="J121" s="346" t="s">
        <v>768</v>
      </c>
      <c r="K121" s="347" t="s">
        <v>386</v>
      </c>
      <c r="L121" s="348" t="s">
        <v>747</v>
      </c>
      <c r="M121" s="349" t="s">
        <v>748</v>
      </c>
      <c r="N121" s="349" t="s">
        <v>1206</v>
      </c>
      <c r="O121" s="351" t="s">
        <v>1219</v>
      </c>
      <c r="P121" s="351" t="s">
        <v>1220</v>
      </c>
    </row>
    <row r="122" spans="2:16" x14ac:dyDescent="0.15">
      <c r="B122" s="341">
        <v>2027</v>
      </c>
      <c r="C122" s="342" t="s">
        <v>1221</v>
      </c>
      <c r="D122" s="342" t="s">
        <v>1222</v>
      </c>
      <c r="E122" s="342" t="s">
        <v>1120</v>
      </c>
      <c r="F122" s="343">
        <v>1956</v>
      </c>
      <c r="G122" s="344">
        <v>85</v>
      </c>
      <c r="H122" s="335">
        <v>2479</v>
      </c>
      <c r="I122" s="335">
        <v>1606</v>
      </c>
      <c r="J122" s="346" t="s">
        <v>768</v>
      </c>
      <c r="K122" s="347" t="s">
        <v>746</v>
      </c>
      <c r="L122" s="348" t="s">
        <v>747</v>
      </c>
      <c r="M122" s="349" t="s">
        <v>748</v>
      </c>
      <c r="N122" s="349" t="s">
        <v>1206</v>
      </c>
      <c r="O122" s="351" t="s">
        <v>1223</v>
      </c>
      <c r="P122" s="351" t="s">
        <v>1224</v>
      </c>
    </row>
    <row r="123" spans="2:16" x14ac:dyDescent="0.15">
      <c r="B123" s="341">
        <v>2028</v>
      </c>
      <c r="C123" s="342" t="s">
        <v>1225</v>
      </c>
      <c r="D123" s="342" t="s">
        <v>1226</v>
      </c>
      <c r="E123" s="342" t="s">
        <v>1120</v>
      </c>
      <c r="F123" s="343">
        <v>1952</v>
      </c>
      <c r="G123" s="344">
        <v>425</v>
      </c>
      <c r="H123" s="335">
        <v>2479</v>
      </c>
      <c r="I123" s="335">
        <v>1606</v>
      </c>
      <c r="J123" s="346" t="s">
        <v>768</v>
      </c>
      <c r="K123" s="347" t="s">
        <v>386</v>
      </c>
      <c r="L123" s="348" t="s">
        <v>747</v>
      </c>
      <c r="M123" s="349" t="s">
        <v>748</v>
      </c>
      <c r="N123" s="349" t="s">
        <v>1206</v>
      </c>
      <c r="O123" s="351" t="s">
        <v>1227</v>
      </c>
      <c r="P123" s="351" t="s">
        <v>1228</v>
      </c>
    </row>
    <row r="124" spans="2:16" x14ac:dyDescent="0.15">
      <c r="B124" s="341">
        <v>2029</v>
      </c>
      <c r="C124" s="342" t="s">
        <v>1229</v>
      </c>
      <c r="D124" s="342" t="s">
        <v>1230</v>
      </c>
      <c r="E124" s="342" t="s">
        <v>1120</v>
      </c>
      <c r="F124" s="343">
        <v>1952</v>
      </c>
      <c r="G124" s="344">
        <v>121</v>
      </c>
      <c r="H124" s="335">
        <v>2479</v>
      </c>
      <c r="I124" s="335">
        <v>611</v>
      </c>
      <c r="J124" s="346" t="s">
        <v>768</v>
      </c>
      <c r="K124" s="347" t="s">
        <v>746</v>
      </c>
      <c r="L124" s="348" t="s">
        <v>747</v>
      </c>
      <c r="M124" s="349" t="s">
        <v>748</v>
      </c>
      <c r="N124" s="349" t="s">
        <v>1206</v>
      </c>
      <c r="O124" s="351" t="s">
        <v>1231</v>
      </c>
      <c r="P124" s="351" t="s">
        <v>1232</v>
      </c>
    </row>
    <row r="125" spans="2:16" x14ac:dyDescent="0.15">
      <c r="B125" s="341">
        <v>2062</v>
      </c>
      <c r="C125" s="342" t="s">
        <v>1233</v>
      </c>
      <c r="D125" s="342" t="s">
        <v>1234</v>
      </c>
      <c r="E125" s="342" t="s">
        <v>1120</v>
      </c>
      <c r="F125" s="343">
        <v>1994</v>
      </c>
      <c r="G125" s="344">
        <v>216</v>
      </c>
      <c r="H125" s="335">
        <v>1954</v>
      </c>
      <c r="I125" s="335">
        <v>2353</v>
      </c>
      <c r="J125" s="346" t="s">
        <v>768</v>
      </c>
      <c r="K125" s="347" t="s">
        <v>755</v>
      </c>
      <c r="L125" s="348" t="s">
        <v>747</v>
      </c>
      <c r="M125" s="349" t="s">
        <v>748</v>
      </c>
      <c r="N125" s="349" t="s">
        <v>1206</v>
      </c>
      <c r="O125" s="351" t="s">
        <v>1235</v>
      </c>
      <c r="P125" s="351" t="s">
        <v>1236</v>
      </c>
    </row>
    <row r="126" spans="2:16" x14ac:dyDescent="0.15">
      <c r="B126" s="341">
        <v>2061</v>
      </c>
      <c r="C126" s="342" t="s">
        <v>1237</v>
      </c>
      <c r="D126" s="342" t="s">
        <v>1238</v>
      </c>
      <c r="E126" s="342" t="s">
        <v>1120</v>
      </c>
      <c r="F126" s="343">
        <v>1995</v>
      </c>
      <c r="G126" s="344">
        <v>413</v>
      </c>
      <c r="H126" s="335">
        <v>1954</v>
      </c>
      <c r="I126" s="335">
        <v>2353</v>
      </c>
      <c r="J126" s="346" t="s">
        <v>768</v>
      </c>
      <c r="K126" s="347" t="s">
        <v>755</v>
      </c>
      <c r="L126" s="348" t="s">
        <v>747</v>
      </c>
      <c r="M126" s="349" t="s">
        <v>748</v>
      </c>
      <c r="N126" s="349" t="s">
        <v>1206</v>
      </c>
      <c r="O126" s="351" t="s">
        <v>1239</v>
      </c>
      <c r="P126" s="351" t="s">
        <v>1240</v>
      </c>
    </row>
    <row r="127" spans="2:16" x14ac:dyDescent="0.15">
      <c r="B127" s="341">
        <v>2049</v>
      </c>
      <c r="C127" s="342" t="s">
        <v>1241</v>
      </c>
      <c r="D127" s="342" t="s">
        <v>1242</v>
      </c>
      <c r="E127" s="342" t="s">
        <v>1120</v>
      </c>
      <c r="F127" s="343">
        <v>1986</v>
      </c>
      <c r="G127" s="344">
        <v>99</v>
      </c>
      <c r="H127" s="335">
        <v>1797</v>
      </c>
      <c r="I127" s="335">
        <v>3202</v>
      </c>
      <c r="J127" s="346" t="s">
        <v>768</v>
      </c>
      <c r="K127" s="347" t="s">
        <v>746</v>
      </c>
      <c r="L127" s="348" t="s">
        <v>747</v>
      </c>
      <c r="M127" s="349" t="s">
        <v>748</v>
      </c>
      <c r="N127" s="349" t="s">
        <v>1206</v>
      </c>
      <c r="O127" s="351" t="s">
        <v>1243</v>
      </c>
      <c r="P127" s="351" t="s">
        <v>1244</v>
      </c>
    </row>
    <row r="128" spans="2:16" x14ac:dyDescent="0.15">
      <c r="B128" s="341">
        <v>2059</v>
      </c>
      <c r="C128" s="342" t="s">
        <v>1245</v>
      </c>
      <c r="D128" s="342" t="s">
        <v>1246</v>
      </c>
      <c r="E128" s="342" t="s">
        <v>1120</v>
      </c>
      <c r="F128" s="343">
        <v>1993</v>
      </c>
      <c r="G128" s="344">
        <v>440</v>
      </c>
      <c r="H128" s="335">
        <v>1954</v>
      </c>
      <c r="I128" s="335">
        <v>2353</v>
      </c>
      <c r="J128" s="346" t="s">
        <v>768</v>
      </c>
      <c r="K128" s="347" t="s">
        <v>755</v>
      </c>
      <c r="L128" s="348" t="s">
        <v>747</v>
      </c>
      <c r="M128" s="349" t="s">
        <v>748</v>
      </c>
      <c r="N128" s="349" t="s">
        <v>1206</v>
      </c>
      <c r="O128" s="351" t="s">
        <v>1247</v>
      </c>
      <c r="P128" s="351" t="s">
        <v>1248</v>
      </c>
    </row>
    <row r="129" spans="2:16" x14ac:dyDescent="0.15">
      <c r="B129" s="341">
        <v>2055</v>
      </c>
      <c r="C129" s="342" t="s">
        <v>1249</v>
      </c>
      <c r="D129" s="342" t="s">
        <v>1250</v>
      </c>
      <c r="E129" s="342" t="s">
        <v>1120</v>
      </c>
      <c r="F129" s="343">
        <v>1990</v>
      </c>
      <c r="G129" s="344">
        <v>1035</v>
      </c>
      <c r="H129" s="335">
        <v>2038</v>
      </c>
      <c r="I129" s="335">
        <v>1803</v>
      </c>
      <c r="J129" s="346" t="s">
        <v>822</v>
      </c>
      <c r="K129" s="347" t="s">
        <v>755</v>
      </c>
      <c r="L129" s="348" t="s">
        <v>747</v>
      </c>
      <c r="M129" s="349" t="s">
        <v>748</v>
      </c>
      <c r="N129" s="349" t="s">
        <v>1206</v>
      </c>
      <c r="O129" s="351" t="s">
        <v>1251</v>
      </c>
      <c r="P129" s="351" t="s">
        <v>1252</v>
      </c>
    </row>
    <row r="130" spans="2:16" x14ac:dyDescent="0.15">
      <c r="B130" s="341">
        <v>2041</v>
      </c>
      <c r="C130" s="342" t="s">
        <v>1253</v>
      </c>
      <c r="D130" s="342" t="s">
        <v>1254</v>
      </c>
      <c r="E130" s="342" t="s">
        <v>1120</v>
      </c>
      <c r="F130" s="343">
        <v>1981</v>
      </c>
      <c r="G130" s="344">
        <v>340</v>
      </c>
      <c r="H130" s="335">
        <v>2038</v>
      </c>
      <c r="I130" s="335">
        <v>1803</v>
      </c>
      <c r="J130" s="346" t="s">
        <v>768</v>
      </c>
      <c r="K130" s="347" t="s">
        <v>746</v>
      </c>
      <c r="L130" s="348" t="s">
        <v>747</v>
      </c>
      <c r="M130" s="349" t="s">
        <v>748</v>
      </c>
      <c r="N130" s="349" t="s">
        <v>1206</v>
      </c>
      <c r="O130" s="351" t="s">
        <v>1255</v>
      </c>
      <c r="P130" s="351" t="s">
        <v>1256</v>
      </c>
    </row>
    <row r="131" spans="2:16" x14ac:dyDescent="0.15">
      <c r="B131" s="341">
        <v>2035</v>
      </c>
      <c r="C131" s="342" t="s">
        <v>1257</v>
      </c>
      <c r="D131" s="342" t="s">
        <v>1258</v>
      </c>
      <c r="E131" s="342" t="s">
        <v>1120</v>
      </c>
      <c r="F131" s="343">
        <v>1977</v>
      </c>
      <c r="G131" s="344">
        <v>143</v>
      </c>
      <c r="H131" s="345">
        <v>2038</v>
      </c>
      <c r="I131" s="345">
        <v>1803</v>
      </c>
      <c r="J131" s="346" t="s">
        <v>768</v>
      </c>
      <c r="K131" s="347" t="s">
        <v>746</v>
      </c>
      <c r="L131" s="348" t="s">
        <v>747</v>
      </c>
      <c r="M131" s="349" t="s">
        <v>748</v>
      </c>
      <c r="N131" s="349" t="s">
        <v>1206</v>
      </c>
      <c r="O131" s="351" t="s">
        <v>1259</v>
      </c>
      <c r="P131" s="351" t="s">
        <v>1260</v>
      </c>
    </row>
    <row r="132" spans="2:16" x14ac:dyDescent="0.15">
      <c r="B132" s="341">
        <v>2034</v>
      </c>
      <c r="C132" s="342" t="s">
        <v>1261</v>
      </c>
      <c r="D132" s="342" t="s">
        <v>1262</v>
      </c>
      <c r="E132" s="342" t="s">
        <v>1120</v>
      </c>
      <c r="F132" s="343">
        <v>1974</v>
      </c>
      <c r="G132" s="344">
        <v>207</v>
      </c>
      <c r="H132" s="345">
        <v>2038</v>
      </c>
      <c r="I132" s="345">
        <v>1803</v>
      </c>
      <c r="J132" s="346" t="s">
        <v>768</v>
      </c>
      <c r="K132" s="347" t="s">
        <v>746</v>
      </c>
      <c r="L132" s="348" t="s">
        <v>747</v>
      </c>
      <c r="M132" s="349" t="s">
        <v>748</v>
      </c>
      <c r="N132" s="349" t="s">
        <v>1206</v>
      </c>
      <c r="O132" s="351" t="s">
        <v>1263</v>
      </c>
      <c r="P132" s="351" t="s">
        <v>1264</v>
      </c>
    </row>
    <row r="133" spans="2:16" x14ac:dyDescent="0.15">
      <c r="B133" s="341">
        <v>1103</v>
      </c>
      <c r="C133" s="342" t="s">
        <v>1265</v>
      </c>
      <c r="D133" s="342" t="s">
        <v>1266</v>
      </c>
      <c r="E133" s="342" t="s">
        <v>1120</v>
      </c>
      <c r="F133" s="343">
        <v>2009</v>
      </c>
      <c r="G133" s="344">
        <v>175</v>
      </c>
      <c r="H133" s="345">
        <v>2479</v>
      </c>
      <c r="I133" s="345">
        <v>611</v>
      </c>
      <c r="J133" s="346" t="s">
        <v>768</v>
      </c>
      <c r="K133" s="347" t="s">
        <v>755</v>
      </c>
      <c r="L133" s="348" t="s">
        <v>747</v>
      </c>
      <c r="M133" s="349" t="s">
        <v>748</v>
      </c>
      <c r="N133" s="349" t="s">
        <v>1206</v>
      </c>
      <c r="O133" s="351" t="s">
        <v>1267</v>
      </c>
      <c r="P133" s="351" t="s">
        <v>1268</v>
      </c>
    </row>
    <row r="134" spans="2:16" x14ac:dyDescent="0.15">
      <c r="B134" s="341">
        <v>2044</v>
      </c>
      <c r="C134" s="342" t="s">
        <v>1269</v>
      </c>
      <c r="D134" s="342" t="s">
        <v>1270</v>
      </c>
      <c r="E134" s="342" t="s">
        <v>1271</v>
      </c>
      <c r="F134" s="343">
        <v>1983</v>
      </c>
      <c r="G134" s="344">
        <v>1593</v>
      </c>
      <c r="H134" s="345">
        <v>2619</v>
      </c>
      <c r="I134" s="345">
        <v>3185</v>
      </c>
      <c r="J134" s="346" t="s">
        <v>822</v>
      </c>
      <c r="K134" s="347" t="s">
        <v>746</v>
      </c>
      <c r="L134" s="348" t="s">
        <v>747</v>
      </c>
      <c r="M134" s="349" t="s">
        <v>748</v>
      </c>
      <c r="N134" s="349" t="s">
        <v>1206</v>
      </c>
      <c r="O134" s="351" t="s">
        <v>1272</v>
      </c>
      <c r="P134" s="351" t="s">
        <v>1273</v>
      </c>
    </row>
    <row r="135" spans="2:16" x14ac:dyDescent="0.15">
      <c r="B135" s="341">
        <v>3060</v>
      </c>
      <c r="C135" s="342" t="s">
        <v>1274</v>
      </c>
      <c r="D135" s="342" t="s">
        <v>1275</v>
      </c>
      <c r="E135" s="342" t="s">
        <v>1276</v>
      </c>
      <c r="F135" s="343">
        <v>2010</v>
      </c>
      <c r="G135" s="344">
        <v>258</v>
      </c>
      <c r="H135" s="345">
        <v>992</v>
      </c>
      <c r="I135" s="345">
        <v>678</v>
      </c>
      <c r="J135" s="346" t="s">
        <v>768</v>
      </c>
      <c r="K135" s="347" t="s">
        <v>755</v>
      </c>
      <c r="L135" s="348" t="s">
        <v>747</v>
      </c>
      <c r="M135" s="349" t="s">
        <v>748</v>
      </c>
      <c r="N135" s="349" t="s">
        <v>1206</v>
      </c>
      <c r="O135" s="351" t="s">
        <v>1277</v>
      </c>
      <c r="P135" s="351" t="s">
        <v>1278</v>
      </c>
    </row>
    <row r="136" spans="2:16" x14ac:dyDescent="0.15">
      <c r="B136" s="341">
        <v>4058</v>
      </c>
      <c r="C136" s="342" t="s">
        <v>1279</v>
      </c>
      <c r="D136" s="342" t="s">
        <v>1280</v>
      </c>
      <c r="E136" s="342" t="s">
        <v>1281</v>
      </c>
      <c r="F136" s="343">
        <v>1970</v>
      </c>
      <c r="G136" s="344">
        <v>198</v>
      </c>
      <c r="H136" s="345">
        <v>183</v>
      </c>
      <c r="I136" s="345">
        <v>147</v>
      </c>
      <c r="J136" s="346" t="s">
        <v>768</v>
      </c>
      <c r="K136" s="347" t="s">
        <v>746</v>
      </c>
      <c r="L136" s="348" t="s">
        <v>747</v>
      </c>
      <c r="M136" s="349" t="s">
        <v>748</v>
      </c>
      <c r="N136" s="349" t="s">
        <v>1206</v>
      </c>
      <c r="O136" s="351" t="s">
        <v>1282</v>
      </c>
      <c r="P136" s="351" t="s">
        <v>1283</v>
      </c>
    </row>
    <row r="137" spans="2:16" x14ac:dyDescent="0.15">
      <c r="B137" s="341">
        <v>4063</v>
      </c>
      <c r="C137" s="342" t="s">
        <v>1284</v>
      </c>
      <c r="D137" s="342" t="s">
        <v>1285</v>
      </c>
      <c r="E137" s="342" t="s">
        <v>1286</v>
      </c>
      <c r="F137" s="343">
        <v>1974</v>
      </c>
      <c r="G137" s="344">
        <v>1031</v>
      </c>
      <c r="H137" s="345">
        <v>3068</v>
      </c>
      <c r="I137" s="345">
        <v>3255</v>
      </c>
      <c r="J137" s="346" t="s">
        <v>822</v>
      </c>
      <c r="K137" s="347" t="s">
        <v>746</v>
      </c>
      <c r="L137" s="348" t="s">
        <v>747</v>
      </c>
      <c r="M137" s="349" t="s">
        <v>748</v>
      </c>
      <c r="N137" s="349" t="s">
        <v>1206</v>
      </c>
      <c r="O137" s="351" t="s">
        <v>1287</v>
      </c>
      <c r="P137" s="351" t="s">
        <v>1288</v>
      </c>
    </row>
    <row r="138" spans="2:16" x14ac:dyDescent="0.15">
      <c r="B138" s="341">
        <v>4064</v>
      </c>
      <c r="C138" s="342" t="s">
        <v>1289</v>
      </c>
      <c r="D138" s="342" t="s">
        <v>1290</v>
      </c>
      <c r="E138" s="342" t="s">
        <v>1286</v>
      </c>
      <c r="F138" s="343">
        <v>1972</v>
      </c>
      <c r="G138" s="344">
        <v>691</v>
      </c>
      <c r="H138" s="345">
        <v>8938</v>
      </c>
      <c r="I138" s="345">
        <v>9302</v>
      </c>
      <c r="J138" s="346" t="s">
        <v>822</v>
      </c>
      <c r="K138" s="347" t="s">
        <v>746</v>
      </c>
      <c r="L138" s="348" t="s">
        <v>747</v>
      </c>
      <c r="M138" s="349" t="s">
        <v>748</v>
      </c>
      <c r="N138" s="349" t="s">
        <v>1206</v>
      </c>
      <c r="O138" s="351" t="s">
        <v>1291</v>
      </c>
      <c r="P138" s="351" t="s">
        <v>1292</v>
      </c>
    </row>
    <row r="139" spans="2:16" x14ac:dyDescent="0.15">
      <c r="B139" s="341">
        <v>5065</v>
      </c>
      <c r="C139" s="342" t="s">
        <v>1293</v>
      </c>
      <c r="D139" s="342" t="s">
        <v>1294</v>
      </c>
      <c r="E139" s="342" t="s">
        <v>1295</v>
      </c>
      <c r="F139" s="343">
        <v>1999</v>
      </c>
      <c r="G139" s="344">
        <v>1055</v>
      </c>
      <c r="H139" s="335">
        <v>593</v>
      </c>
      <c r="I139" s="335">
        <v>237</v>
      </c>
      <c r="J139" s="346" t="s">
        <v>822</v>
      </c>
      <c r="K139" s="347" t="s">
        <v>755</v>
      </c>
      <c r="L139" s="348" t="s">
        <v>747</v>
      </c>
      <c r="M139" s="349" t="s">
        <v>748</v>
      </c>
      <c r="N139" s="349" t="s">
        <v>1206</v>
      </c>
      <c r="O139" s="351" t="s">
        <v>1296</v>
      </c>
      <c r="P139" s="351" t="s">
        <v>1297</v>
      </c>
    </row>
    <row r="140" spans="2:16" x14ac:dyDescent="0.15">
      <c r="B140" s="341">
        <v>2287</v>
      </c>
      <c r="C140" s="342" t="s">
        <v>1298</v>
      </c>
      <c r="D140" s="342" t="s">
        <v>1299</v>
      </c>
      <c r="E140" s="342" t="s">
        <v>1120</v>
      </c>
      <c r="F140" s="343">
        <v>2012</v>
      </c>
      <c r="G140" s="344">
        <v>717</v>
      </c>
      <c r="H140" s="335">
        <v>400</v>
      </c>
      <c r="I140" s="335">
        <v>1606</v>
      </c>
      <c r="J140" s="346" t="s">
        <v>745</v>
      </c>
      <c r="K140" s="347" t="s">
        <v>755</v>
      </c>
      <c r="L140" s="348" t="s">
        <v>747</v>
      </c>
      <c r="M140" s="349" t="s">
        <v>748</v>
      </c>
      <c r="N140" s="349" t="s">
        <v>1206</v>
      </c>
      <c r="O140" s="351" t="s">
        <v>1300</v>
      </c>
      <c r="P140" s="351" t="s">
        <v>1301</v>
      </c>
    </row>
    <row r="141" spans="2:16" x14ac:dyDescent="0.15">
      <c r="B141" s="353"/>
      <c r="C141" s="354"/>
      <c r="D141" s="354"/>
      <c r="E141" s="354"/>
      <c r="F141" s="343"/>
      <c r="G141" s="355"/>
      <c r="H141" s="355"/>
      <c r="I141" s="355"/>
      <c r="J141" s="355"/>
      <c r="K141" s="347"/>
      <c r="L141" s="348"/>
      <c r="M141" s="349"/>
      <c r="N141" s="349"/>
      <c r="O141" s="343"/>
      <c r="P141" s="343"/>
    </row>
    <row r="142" spans="2:16" x14ac:dyDescent="0.15">
      <c r="G142" s="357"/>
      <c r="H142" s="357"/>
      <c r="I142" s="357"/>
      <c r="J142" s="357"/>
      <c r="K142" s="357"/>
    </row>
    <row r="143" spans="2:16" x14ac:dyDescent="0.15">
      <c r="C143" s="359"/>
      <c r="G143" s="357"/>
      <c r="H143" s="357"/>
      <c r="I143" s="357"/>
      <c r="J143" s="357"/>
    </row>
    <row r="144" spans="2:16" x14ac:dyDescent="0.15">
      <c r="B144" s="309"/>
    </row>
    <row r="145" spans="2:2" x14ac:dyDescent="0.15">
      <c r="B145" s="309"/>
    </row>
    <row r="146" spans="2:2" x14ac:dyDescent="0.15">
      <c r="B146" s="309"/>
    </row>
  </sheetData>
  <mergeCells count="20">
    <mergeCell ref="M7:M9"/>
    <mergeCell ref="H5:H9"/>
    <mergeCell ref="N7:N9"/>
    <mergeCell ref="O7:O9"/>
    <mergeCell ref="P7:P9"/>
    <mergeCell ref="L8:L9"/>
    <mergeCell ref="I5:I9"/>
    <mergeCell ref="J5:J9"/>
    <mergeCell ref="K5:K9"/>
    <mergeCell ref="L5:N6"/>
    <mergeCell ref="O5:P6"/>
    <mergeCell ref="B4:B9"/>
    <mergeCell ref="C5:D6"/>
    <mergeCell ref="E5:E6"/>
    <mergeCell ref="F5:F6"/>
    <mergeCell ref="G5:G9"/>
    <mergeCell ref="C7:C9"/>
    <mergeCell ref="D7:D9"/>
    <mergeCell ref="E7:E9"/>
    <mergeCell ref="F7:F9"/>
  </mergeCells>
  <phoneticPr fontId="11"/>
  <dataValidations count="2">
    <dataValidation type="decimal" imeMode="disabled" allowBlank="1" showInputMessage="1" showErrorMessage="1" errorTitle="緯度・経度" error="●入力値は半角数字に限ります。_x000a_●小数点以下一位まで入力してください。_x000a_●緯度、経度（世界測地系）の最大値と_x000a_最小値は次のとおり。_x000a_　・緯度最大；45°33′28″_x000a_　・緯度最小；20°25′31″_x000a_　・経度最大；153°59′11″_x000a_　・経度最小；122°56′01″_x000a__x000a_【入力例】_x000a_緯度が　35°38′26.0″の場合_x000a_　353826.0　と入力。_x000a__x000a_経度が　135°27′05.5″の場合_x000a_　1352705.5　と入力。" sqref="O10:O11 O15:O23 O26:O27 O29 O36:O47 O31:O34 O114:O140 O49:O112" xr:uid="{C7D6A2D3-0CC8-46C3-858E-C660521EDEFF}">
      <formula1>202531</formula1>
      <formula2>453328</formula2>
    </dataValidation>
    <dataValidation type="decimal" imeMode="disabled" allowBlank="1" showInputMessage="1" showErrorMessage="1" errorTitle="緯度・経度" error="●入力値は半角数字に限ります。_x000a_●小数点以下一位まで入力してください。_x000a_●緯度、経度（世界測地系）の最大値と_x000a_最小値は次のとおり。_x000a_　・緯度最大；45°33′28″_x000a_　・緯度最小；20°25′31″_x000a_　・経度最大；153°59′11″_x000a_　・経度最小；122°56′01″_x000a__x000a_【入力例】_x000a_緯度が　35°38′26.0″の場合_x000a_　353826.0　と入力。_x000a__x000a_経度が　135°27′05.5″の場合_x000a_　1352705.5　と入力。" sqref="P10:P11 P15:P23 P26:P27 P29 P36:P47 P31:P34 P114:P140 P49:P112" xr:uid="{CA50CA33-2AC7-47BD-8AF7-84545220A3D6}">
      <formula1>1225601</formula1>
      <formula2>1535911</formula2>
    </dataValidation>
  </dataValidations>
  <pageMargins left="0.7" right="0.7" top="0.75" bottom="0.75" header="0.3" footer="0.3"/>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79E6-9D0E-41EC-95B9-BDEA519B4F6F}">
  <dimension ref="B2:C61"/>
  <sheetViews>
    <sheetView workbookViewId="0"/>
  </sheetViews>
  <sheetFormatPr defaultColWidth="9" defaultRowHeight="13.5" x14ac:dyDescent="0.15"/>
  <cols>
    <col min="1" max="1" width="5.875" style="285" customWidth="1"/>
    <col min="2" max="2" width="5" style="285" customWidth="1"/>
    <col min="3" max="3" width="72.125" style="285" customWidth="1"/>
    <col min="4" max="6" width="9" style="285"/>
    <col min="7" max="7" width="24.875" style="285" customWidth="1"/>
    <col min="8" max="16384" width="9" style="285"/>
  </cols>
  <sheetData>
    <row r="2" spans="2:3" x14ac:dyDescent="0.15">
      <c r="B2" s="285" t="s">
        <v>30</v>
      </c>
    </row>
    <row r="3" spans="2:3" x14ac:dyDescent="0.15">
      <c r="B3" s="285" t="s">
        <v>31</v>
      </c>
    </row>
    <row r="5" spans="2:3" x14ac:dyDescent="0.15">
      <c r="B5" s="285" t="s">
        <v>32</v>
      </c>
    </row>
    <row r="6" spans="2:3" x14ac:dyDescent="0.15">
      <c r="C6" s="286" t="s">
        <v>33</v>
      </c>
    </row>
    <row r="7" spans="2:3" x14ac:dyDescent="0.15">
      <c r="C7" s="285" t="s">
        <v>34</v>
      </c>
    </row>
    <row r="8" spans="2:3" x14ac:dyDescent="0.15">
      <c r="C8" s="285" t="s">
        <v>35</v>
      </c>
    </row>
    <row r="11" spans="2:3" x14ac:dyDescent="0.15">
      <c r="B11" s="285" t="s">
        <v>36</v>
      </c>
    </row>
    <row r="12" spans="2:3" x14ac:dyDescent="0.15">
      <c r="C12" s="285" t="s">
        <v>37</v>
      </c>
    </row>
    <row r="13" spans="2:3" x14ac:dyDescent="0.15">
      <c r="C13" s="285" t="s">
        <v>38</v>
      </c>
    </row>
    <row r="14" spans="2:3" x14ac:dyDescent="0.15">
      <c r="C14" s="285" t="s">
        <v>39</v>
      </c>
    </row>
    <row r="15" spans="2:3" x14ac:dyDescent="0.15">
      <c r="C15" s="285" t="s">
        <v>40</v>
      </c>
    </row>
    <row r="16" spans="2:3" x14ac:dyDescent="0.15">
      <c r="C16" s="285" t="s">
        <v>41</v>
      </c>
    </row>
    <row r="32" spans="3:3" x14ac:dyDescent="0.15">
      <c r="C32" s="285" t="s">
        <v>42</v>
      </c>
    </row>
    <row r="41" spans="2:3" x14ac:dyDescent="0.15">
      <c r="B41" s="285" t="s">
        <v>43</v>
      </c>
    </row>
    <row r="42" spans="2:3" x14ac:dyDescent="0.15">
      <c r="C42" s="285" t="s">
        <v>44</v>
      </c>
    </row>
    <row r="43" spans="2:3" x14ac:dyDescent="0.15">
      <c r="C43" s="285" t="s">
        <v>45</v>
      </c>
    </row>
    <row r="44" spans="2:3" x14ac:dyDescent="0.15">
      <c r="C44" s="362" t="s">
        <v>46</v>
      </c>
    </row>
    <row r="45" spans="2:3" x14ac:dyDescent="0.15">
      <c r="C45" s="285" t="s">
        <v>47</v>
      </c>
    </row>
    <row r="46" spans="2:3" x14ac:dyDescent="0.15">
      <c r="C46" s="285" t="s">
        <v>48</v>
      </c>
    </row>
    <row r="47" spans="2:3" x14ac:dyDescent="0.15">
      <c r="C47" s="285" t="s">
        <v>49</v>
      </c>
    </row>
    <row r="48" spans="2:3" x14ac:dyDescent="0.15">
      <c r="C48" s="285" t="s">
        <v>50</v>
      </c>
    </row>
    <row r="49" spans="3:3" x14ac:dyDescent="0.15">
      <c r="C49" s="285" t="s">
        <v>51</v>
      </c>
    </row>
    <row r="50" spans="3:3" x14ac:dyDescent="0.15">
      <c r="C50" s="285" t="s">
        <v>52</v>
      </c>
    </row>
    <row r="52" spans="3:3" x14ac:dyDescent="0.15">
      <c r="C52" s="362" t="s">
        <v>53</v>
      </c>
    </row>
    <row r="53" spans="3:3" x14ac:dyDescent="0.15">
      <c r="C53" s="362" t="s">
        <v>54</v>
      </c>
    </row>
    <row r="54" spans="3:3" x14ac:dyDescent="0.15">
      <c r="C54" s="362" t="s">
        <v>55</v>
      </c>
    </row>
    <row r="55" spans="3:3" x14ac:dyDescent="0.15">
      <c r="C55" s="362" t="s">
        <v>56</v>
      </c>
    </row>
    <row r="59" spans="3:3" x14ac:dyDescent="0.15">
      <c r="C59" s="286" t="s">
        <v>57</v>
      </c>
    </row>
    <row r="60" spans="3:3" x14ac:dyDescent="0.15">
      <c r="C60" s="285" t="s">
        <v>58</v>
      </c>
    </row>
    <row r="61" spans="3:3" x14ac:dyDescent="0.15">
      <c r="C61" s="285" t="s">
        <v>59</v>
      </c>
    </row>
  </sheetData>
  <phoneticPr fontId="1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31"/>
  <sheetViews>
    <sheetView showGridLines="0" view="pageBreakPreview" zoomScaleNormal="55" zoomScaleSheetLayoutView="100" workbookViewId="0">
      <selection activeCell="C2" sqref="B2:AB29"/>
    </sheetView>
  </sheetViews>
  <sheetFormatPr defaultColWidth="9" defaultRowHeight="18" customHeight="1" x14ac:dyDescent="0.15"/>
  <cols>
    <col min="1" max="1" width="1.75" style="2" customWidth="1"/>
    <col min="2" max="12" width="5.875" style="1" customWidth="1"/>
    <col min="13" max="14" width="3.25" style="1" customWidth="1"/>
    <col min="15" max="18" width="5.875" style="1" customWidth="1"/>
    <col min="19" max="22" width="3.25" style="1" customWidth="1"/>
    <col min="23" max="23" width="5.875" style="7" customWidth="1"/>
    <col min="24" max="24" width="9.625" style="7" customWidth="1"/>
    <col min="25" max="25" width="5.875" style="7" customWidth="1"/>
    <col min="26" max="26" width="5.875" style="1" customWidth="1"/>
    <col min="27" max="28" width="3.25" style="1" customWidth="1"/>
    <col min="29" max="29" width="1.375" style="2" customWidth="1"/>
    <col min="30" max="30" width="9" style="2"/>
    <col min="31" max="33" width="9.125" style="2" bestFit="1" customWidth="1"/>
    <col min="34" max="34" width="10.875" style="2" bestFit="1" customWidth="1"/>
    <col min="35" max="16384" width="9" style="2"/>
  </cols>
  <sheetData>
    <row r="1" spans="2:37" ht="10.5" customHeight="1" x14ac:dyDescent="0.15"/>
    <row r="2" spans="2:37" ht="24.95" customHeight="1" x14ac:dyDescent="0.15">
      <c r="B2" s="204" t="s">
        <v>60</v>
      </c>
      <c r="C2" s="204"/>
      <c r="D2" s="204"/>
      <c r="E2" s="204"/>
      <c r="F2" s="204"/>
      <c r="G2" s="204"/>
      <c r="H2" s="204"/>
      <c r="I2" s="204"/>
      <c r="J2" s="204"/>
      <c r="K2" s="204"/>
      <c r="L2" s="204"/>
      <c r="M2" s="204"/>
      <c r="N2" s="204"/>
      <c r="O2" s="204"/>
      <c r="P2" s="204"/>
      <c r="Q2" s="204"/>
      <c r="R2" s="204"/>
      <c r="S2" s="373" t="s">
        <v>61</v>
      </c>
      <c r="T2" s="374"/>
      <c r="U2" s="374"/>
      <c r="V2" s="380"/>
      <c r="W2" s="466" t="str">
        <f>CONCATENATE(AI7,"","",AI8)</f>
        <v>36.14033137.13861</v>
      </c>
      <c r="X2" s="466"/>
      <c r="Y2" s="466"/>
      <c r="Z2" s="466"/>
      <c r="AA2" s="466"/>
      <c r="AB2" s="466"/>
    </row>
    <row r="3" spans="2:37" ht="20.100000000000001" customHeight="1" x14ac:dyDescent="0.15">
      <c r="B3" s="457" t="s">
        <v>62</v>
      </c>
      <c r="C3" s="457"/>
      <c r="D3" s="458" t="s">
        <v>63</v>
      </c>
      <c r="E3" s="458"/>
      <c r="F3" s="458"/>
      <c r="G3" s="458"/>
      <c r="H3" s="459" t="s">
        <v>64</v>
      </c>
      <c r="I3" s="459"/>
      <c r="J3" s="460" t="s">
        <v>65</v>
      </c>
      <c r="K3" s="442"/>
      <c r="L3" s="442"/>
      <c r="M3" s="442"/>
      <c r="N3" s="442"/>
      <c r="O3" s="443"/>
      <c r="P3" s="436" t="s">
        <v>66</v>
      </c>
      <c r="Q3" s="438"/>
      <c r="R3" s="460" t="s">
        <v>67</v>
      </c>
      <c r="S3" s="442"/>
      <c r="T3" s="442"/>
      <c r="U3" s="442"/>
      <c r="V3" s="443"/>
      <c r="W3" s="373" t="s">
        <v>68</v>
      </c>
      <c r="X3" s="374"/>
      <c r="Y3" s="374"/>
      <c r="Z3" s="461" t="s">
        <v>69</v>
      </c>
      <c r="AA3" s="462"/>
      <c r="AB3" s="463"/>
    </row>
    <row r="4" spans="2:37" ht="20.100000000000001" customHeight="1" x14ac:dyDescent="0.15">
      <c r="B4" s="464" t="s">
        <v>70</v>
      </c>
      <c r="C4" s="464"/>
      <c r="D4" s="465" t="s">
        <v>63</v>
      </c>
      <c r="E4" s="465"/>
      <c r="F4" s="465"/>
      <c r="G4" s="465"/>
      <c r="H4" s="459"/>
      <c r="I4" s="459"/>
      <c r="J4" s="444"/>
      <c r="K4" s="445"/>
      <c r="L4" s="445"/>
      <c r="M4" s="445"/>
      <c r="N4" s="445"/>
      <c r="O4" s="446"/>
      <c r="P4" s="429"/>
      <c r="Q4" s="440"/>
      <c r="R4" s="444"/>
      <c r="S4" s="445"/>
      <c r="T4" s="445"/>
      <c r="U4" s="445"/>
      <c r="V4" s="446"/>
      <c r="W4" s="373" t="s">
        <v>71</v>
      </c>
      <c r="X4" s="374"/>
      <c r="Y4" s="374"/>
      <c r="Z4" s="461" t="s">
        <v>72</v>
      </c>
      <c r="AA4" s="462"/>
      <c r="AB4" s="463"/>
    </row>
    <row r="5" spans="2:37" ht="20.100000000000001" customHeight="1" x14ac:dyDescent="0.15">
      <c r="B5" s="434" t="s">
        <v>73</v>
      </c>
      <c r="C5" s="434"/>
      <c r="D5" s="205" t="s">
        <v>74</v>
      </c>
      <c r="E5" s="435" t="s">
        <v>75</v>
      </c>
      <c r="F5" s="435"/>
      <c r="G5" s="435"/>
      <c r="H5" s="436" t="s">
        <v>76</v>
      </c>
      <c r="I5" s="437"/>
      <c r="J5" s="438"/>
      <c r="K5" s="441" t="s">
        <v>77</v>
      </c>
      <c r="L5" s="442"/>
      <c r="M5" s="442"/>
      <c r="N5" s="442"/>
      <c r="O5" s="443"/>
      <c r="P5" s="447" t="s">
        <v>78</v>
      </c>
      <c r="Q5" s="448"/>
      <c r="R5" s="451" t="s">
        <v>79</v>
      </c>
      <c r="S5" s="452"/>
      <c r="T5" s="453"/>
      <c r="U5" s="429" t="s">
        <v>80</v>
      </c>
      <c r="V5" s="439"/>
      <c r="W5" s="440"/>
      <c r="X5" s="381" t="s">
        <v>81</v>
      </c>
      <c r="Y5" s="399"/>
      <c r="Z5" s="399" t="s">
        <v>82</v>
      </c>
      <c r="AA5" s="399"/>
      <c r="AB5" s="206" t="s">
        <v>83</v>
      </c>
    </row>
    <row r="6" spans="2:37" ht="20.100000000000001" customHeight="1" x14ac:dyDescent="0.15">
      <c r="B6" s="434"/>
      <c r="C6" s="434"/>
      <c r="D6" s="205" t="s">
        <v>84</v>
      </c>
      <c r="E6" s="427" t="s">
        <v>75</v>
      </c>
      <c r="F6" s="427"/>
      <c r="G6" s="427"/>
      <c r="H6" s="429"/>
      <c r="I6" s="439"/>
      <c r="J6" s="440"/>
      <c r="K6" s="444"/>
      <c r="L6" s="445"/>
      <c r="M6" s="445"/>
      <c r="N6" s="445"/>
      <c r="O6" s="446"/>
      <c r="P6" s="449"/>
      <c r="Q6" s="450"/>
      <c r="R6" s="454"/>
      <c r="S6" s="455"/>
      <c r="T6" s="456"/>
      <c r="U6" s="373" t="s">
        <v>85</v>
      </c>
      <c r="V6" s="374"/>
      <c r="W6" s="380"/>
      <c r="X6" s="381" t="s">
        <v>86</v>
      </c>
      <c r="Y6" s="399"/>
      <c r="Z6" s="399"/>
      <c r="AA6" s="399"/>
      <c r="AB6" s="382"/>
    </row>
    <row r="7" spans="2:37" ht="18.95" customHeight="1" x14ac:dyDescent="0.15">
      <c r="B7" s="428" t="s">
        <v>87</v>
      </c>
      <c r="C7" s="402" t="s">
        <v>88</v>
      </c>
      <c r="D7" s="403"/>
      <c r="E7" s="418">
        <v>360825.2</v>
      </c>
      <c r="F7" s="419"/>
      <c r="G7" s="420"/>
      <c r="H7" s="402" t="s">
        <v>89</v>
      </c>
      <c r="I7" s="430"/>
      <c r="J7" s="403"/>
      <c r="K7" s="431">
        <v>21916</v>
      </c>
      <c r="L7" s="432"/>
      <c r="M7" s="433" t="s">
        <v>90</v>
      </c>
      <c r="N7" s="413"/>
      <c r="O7" s="402" t="s">
        <v>91</v>
      </c>
      <c r="P7" s="403"/>
      <c r="Q7" s="395" t="s">
        <v>92</v>
      </c>
      <c r="R7" s="395"/>
      <c r="S7" s="384" t="s">
        <v>93</v>
      </c>
      <c r="T7" s="402" t="s">
        <v>94</v>
      </c>
      <c r="U7" s="430"/>
      <c r="V7" s="430"/>
      <c r="W7" s="403"/>
      <c r="X7" s="207" t="s">
        <v>95</v>
      </c>
      <c r="Y7" s="208" t="s">
        <v>96</v>
      </c>
      <c r="Z7" s="209" t="s">
        <v>97</v>
      </c>
      <c r="AA7" s="464" t="s">
        <v>98</v>
      </c>
      <c r="AB7" s="464"/>
      <c r="AD7" s="5"/>
      <c r="AE7" s="2">
        <f>INT(E7/10000)</f>
        <v>36</v>
      </c>
      <c r="AF7" s="2">
        <f>INT(E7/100)-AE7*100</f>
        <v>8</v>
      </c>
      <c r="AG7" s="64">
        <f>E7-AE7*10000-AF7*100</f>
        <v>25.200000000011642</v>
      </c>
      <c r="AH7" s="65">
        <f>ROUND(AE7+AF7/60+AG7/60/60,5)</f>
        <v>36.140329999999999</v>
      </c>
      <c r="AI7" s="65" t="str">
        <f>TEXT(AH7,"0.00000")</f>
        <v>36.14033</v>
      </c>
    </row>
    <row r="8" spans="2:37" ht="18.95" customHeight="1" x14ac:dyDescent="0.15">
      <c r="B8" s="429"/>
      <c r="C8" s="385" t="s">
        <v>99</v>
      </c>
      <c r="D8" s="386"/>
      <c r="E8" s="418">
        <v>1370819</v>
      </c>
      <c r="F8" s="419"/>
      <c r="G8" s="420"/>
      <c r="H8" s="385" t="s">
        <v>100</v>
      </c>
      <c r="I8" s="407"/>
      <c r="J8" s="386"/>
      <c r="K8" s="431">
        <v>22282</v>
      </c>
      <c r="L8" s="432"/>
      <c r="M8" s="433"/>
      <c r="N8" s="413"/>
      <c r="O8" s="385" t="s">
        <v>101</v>
      </c>
      <c r="P8" s="386"/>
      <c r="Q8" s="395" t="s">
        <v>102</v>
      </c>
      <c r="R8" s="395"/>
      <c r="S8" s="371"/>
      <c r="T8" s="467" t="s">
        <v>103</v>
      </c>
      <c r="U8" s="373" t="s">
        <v>104</v>
      </c>
      <c r="V8" s="374"/>
      <c r="W8" s="380"/>
      <c r="X8" s="294" t="s">
        <v>105</v>
      </c>
      <c r="Y8" s="294" t="s">
        <v>106</v>
      </c>
      <c r="Z8" s="294">
        <v>29</v>
      </c>
      <c r="AA8" s="391">
        <v>2012</v>
      </c>
      <c r="AB8" s="391"/>
      <c r="AD8" s="24"/>
      <c r="AE8" s="2">
        <f>INT(E8/10000)</f>
        <v>137</v>
      </c>
      <c r="AF8" s="2">
        <f>INT(E8/100)-AE8*100</f>
        <v>8</v>
      </c>
      <c r="AG8" s="64">
        <f>E8-AE8*10000-AF8*100</f>
        <v>19</v>
      </c>
      <c r="AH8" s="65">
        <f>ROUND(AE8+AF8/60+AG8/60/60,5)</f>
        <v>137.13861</v>
      </c>
      <c r="AI8" s="65" t="str">
        <f>TEXT(AH8,"0.00000")</f>
        <v>137.13861</v>
      </c>
    </row>
    <row r="9" spans="2:37" ht="18.95" customHeight="1" x14ac:dyDescent="0.15">
      <c r="B9" s="400" t="s">
        <v>107</v>
      </c>
      <c r="C9" s="385" t="s">
        <v>88</v>
      </c>
      <c r="D9" s="386"/>
      <c r="E9" s="418">
        <v>260815.8</v>
      </c>
      <c r="F9" s="419"/>
      <c r="G9" s="420"/>
      <c r="H9" s="421" t="s">
        <v>108</v>
      </c>
      <c r="I9" s="422"/>
      <c r="J9" s="422"/>
      <c r="K9" s="377" t="s">
        <v>109</v>
      </c>
      <c r="L9" s="378"/>
      <c r="M9" s="433"/>
      <c r="N9" s="413"/>
      <c r="O9" s="385" t="s">
        <v>110</v>
      </c>
      <c r="P9" s="386"/>
      <c r="Q9" s="424" t="s">
        <v>111</v>
      </c>
      <c r="R9" s="424"/>
      <c r="S9" s="371"/>
      <c r="T9" s="468"/>
      <c r="U9" s="373" t="s">
        <v>112</v>
      </c>
      <c r="V9" s="374"/>
      <c r="W9" s="380"/>
      <c r="X9" s="294" t="s">
        <v>113</v>
      </c>
      <c r="Y9" s="294" t="s">
        <v>114</v>
      </c>
      <c r="Z9" s="294">
        <v>86</v>
      </c>
      <c r="AA9" s="391">
        <v>2012</v>
      </c>
      <c r="AB9" s="391"/>
      <c r="AD9" s="24"/>
    </row>
    <row r="10" spans="2:37" ht="18.95" customHeight="1" x14ac:dyDescent="0.15">
      <c r="B10" s="402"/>
      <c r="C10" s="385" t="s">
        <v>99</v>
      </c>
      <c r="D10" s="386"/>
      <c r="E10" s="418">
        <v>1370527.4</v>
      </c>
      <c r="F10" s="419"/>
      <c r="G10" s="420"/>
      <c r="H10" s="385" t="s">
        <v>115</v>
      </c>
      <c r="I10" s="407"/>
      <c r="J10" s="386"/>
      <c r="K10" s="425" t="s">
        <v>116</v>
      </c>
      <c r="L10" s="426"/>
      <c r="M10" s="410"/>
      <c r="N10" s="411"/>
      <c r="O10" s="385" t="s">
        <v>117</v>
      </c>
      <c r="P10" s="386"/>
      <c r="Q10" s="423"/>
      <c r="R10" s="423"/>
      <c r="S10" s="371"/>
      <c r="T10" s="469"/>
      <c r="U10" s="373" t="s">
        <v>118</v>
      </c>
      <c r="V10" s="374"/>
      <c r="W10" s="380"/>
      <c r="X10" s="294" t="s">
        <v>119</v>
      </c>
      <c r="Y10" s="294" t="s">
        <v>106</v>
      </c>
      <c r="Z10" s="294">
        <v>185</v>
      </c>
      <c r="AA10" s="391">
        <v>2012</v>
      </c>
      <c r="AB10" s="391"/>
      <c r="AD10" s="24"/>
    </row>
    <row r="11" spans="2:37" ht="18.95" customHeight="1" x14ac:dyDescent="0.15">
      <c r="B11" s="385" t="s">
        <v>120</v>
      </c>
      <c r="C11" s="407"/>
      <c r="D11" s="386"/>
      <c r="E11" s="377" t="s">
        <v>121</v>
      </c>
      <c r="F11" s="379"/>
      <c r="G11" s="378"/>
      <c r="H11" s="385" t="s">
        <v>122</v>
      </c>
      <c r="I11" s="407"/>
      <c r="J11" s="386"/>
      <c r="K11" s="377" t="s">
        <v>106</v>
      </c>
      <c r="L11" s="378"/>
      <c r="M11" s="408" t="s">
        <v>123</v>
      </c>
      <c r="N11" s="409"/>
      <c r="O11" s="385" t="s">
        <v>91</v>
      </c>
      <c r="P11" s="386"/>
      <c r="Q11" s="412"/>
      <c r="R11" s="412"/>
      <c r="S11" s="371"/>
      <c r="T11" s="211" t="s">
        <v>124</v>
      </c>
      <c r="U11" s="373" t="s">
        <v>125</v>
      </c>
      <c r="V11" s="374"/>
      <c r="W11" s="380"/>
      <c r="X11" s="294" t="s">
        <v>126</v>
      </c>
      <c r="Y11" s="294" t="s">
        <v>127</v>
      </c>
      <c r="Z11" s="294">
        <v>10</v>
      </c>
      <c r="AA11" s="391">
        <v>2012</v>
      </c>
      <c r="AB11" s="391"/>
      <c r="AD11" s="24"/>
    </row>
    <row r="12" spans="2:37" ht="18.95" customHeight="1" x14ac:dyDescent="0.15">
      <c r="B12" s="385" t="s">
        <v>128</v>
      </c>
      <c r="C12" s="407"/>
      <c r="D12" s="386"/>
      <c r="E12" s="377">
        <v>80</v>
      </c>
      <c r="F12" s="379"/>
      <c r="G12" s="206" t="s">
        <v>129</v>
      </c>
      <c r="H12" s="409" t="s">
        <v>130</v>
      </c>
      <c r="I12" s="384" t="s">
        <v>87</v>
      </c>
      <c r="J12" s="212" t="s">
        <v>131</v>
      </c>
      <c r="K12" s="377" t="s">
        <v>132</v>
      </c>
      <c r="L12" s="378"/>
      <c r="M12" s="410"/>
      <c r="N12" s="411"/>
      <c r="O12" s="385" t="s">
        <v>117</v>
      </c>
      <c r="P12" s="386"/>
      <c r="Q12" s="414"/>
      <c r="R12" s="414"/>
      <c r="S12" s="371"/>
      <c r="T12" s="467" t="s">
        <v>133</v>
      </c>
      <c r="U12" s="373" t="s">
        <v>134</v>
      </c>
      <c r="V12" s="374"/>
      <c r="W12" s="380"/>
      <c r="X12" s="294" t="s">
        <v>135</v>
      </c>
      <c r="Y12" s="294" t="s">
        <v>136</v>
      </c>
      <c r="Z12" s="294">
        <v>86</v>
      </c>
      <c r="AA12" s="391">
        <v>2012</v>
      </c>
      <c r="AB12" s="391"/>
      <c r="AD12" s="24"/>
    </row>
    <row r="13" spans="2:37" ht="18.95" customHeight="1" x14ac:dyDescent="0.15">
      <c r="B13" s="400" t="s">
        <v>137</v>
      </c>
      <c r="C13" s="404"/>
      <c r="D13" s="401"/>
      <c r="E13" s="377">
        <v>54</v>
      </c>
      <c r="F13" s="379"/>
      <c r="G13" s="206" t="s">
        <v>138</v>
      </c>
      <c r="H13" s="413"/>
      <c r="I13" s="372"/>
      <c r="J13" s="212" t="s">
        <v>139</v>
      </c>
      <c r="K13" s="213"/>
      <c r="L13" s="214" t="s">
        <v>140</v>
      </c>
      <c r="M13" s="415" t="s">
        <v>141</v>
      </c>
      <c r="N13" s="416"/>
      <c r="O13" s="417"/>
      <c r="P13" s="207" t="s">
        <v>95</v>
      </c>
      <c r="Q13" s="215" t="s">
        <v>97</v>
      </c>
      <c r="R13" s="207" t="s">
        <v>117</v>
      </c>
      <c r="S13" s="371"/>
      <c r="T13" s="469"/>
      <c r="U13" s="373" t="s">
        <v>142</v>
      </c>
      <c r="V13" s="374"/>
      <c r="W13" s="380"/>
      <c r="X13" s="294" t="s">
        <v>143</v>
      </c>
      <c r="Y13" s="294" t="s">
        <v>144</v>
      </c>
      <c r="Z13" s="294">
        <v>86</v>
      </c>
      <c r="AA13" s="391">
        <v>2012</v>
      </c>
      <c r="AB13" s="391"/>
      <c r="AD13" s="24"/>
      <c r="AF13" s="11"/>
      <c r="AG13" s="10"/>
      <c r="AH13" s="10"/>
      <c r="AI13" s="10"/>
      <c r="AJ13" s="12"/>
      <c r="AK13" s="8"/>
    </row>
    <row r="14" spans="2:37" ht="18.95" customHeight="1" x14ac:dyDescent="0.15">
      <c r="B14" s="400" t="s">
        <v>145</v>
      </c>
      <c r="C14" s="404"/>
      <c r="D14" s="401"/>
      <c r="E14" s="405">
        <v>18611</v>
      </c>
      <c r="F14" s="406"/>
      <c r="G14" s="216" t="s">
        <v>146</v>
      </c>
      <c r="H14" s="413"/>
      <c r="I14" s="384" t="s">
        <v>107</v>
      </c>
      <c r="J14" s="212" t="s">
        <v>131</v>
      </c>
      <c r="K14" s="377" t="s">
        <v>132</v>
      </c>
      <c r="L14" s="378"/>
      <c r="M14" s="384" t="s">
        <v>147</v>
      </c>
      <c r="N14" s="373" t="s">
        <v>148</v>
      </c>
      <c r="O14" s="380"/>
      <c r="P14" s="217"/>
      <c r="Q14" s="210"/>
      <c r="R14" s="218"/>
      <c r="S14" s="371"/>
      <c r="T14" s="467" t="s">
        <v>149</v>
      </c>
      <c r="U14" s="373" t="s">
        <v>150</v>
      </c>
      <c r="V14" s="374"/>
      <c r="W14" s="380"/>
      <c r="X14" s="294" t="s">
        <v>151</v>
      </c>
      <c r="Y14" s="294" t="s">
        <v>152</v>
      </c>
      <c r="Z14" s="294">
        <v>25</v>
      </c>
      <c r="AA14" s="391">
        <v>2012</v>
      </c>
      <c r="AB14" s="391"/>
      <c r="AD14" s="24"/>
      <c r="AF14" s="11"/>
      <c r="AG14" s="10"/>
      <c r="AH14" s="10"/>
      <c r="AI14" s="10"/>
      <c r="AJ14" s="12"/>
      <c r="AK14" s="8"/>
    </row>
    <row r="15" spans="2:37" ht="18.95" customHeight="1" x14ac:dyDescent="0.15">
      <c r="B15" s="219"/>
      <c r="C15" s="385" t="s">
        <v>153</v>
      </c>
      <c r="D15" s="386"/>
      <c r="E15" s="377">
        <v>9.5</v>
      </c>
      <c r="F15" s="379"/>
      <c r="G15" s="206" t="s">
        <v>129</v>
      </c>
      <c r="H15" s="411"/>
      <c r="I15" s="372"/>
      <c r="J15" s="220" t="s">
        <v>139</v>
      </c>
      <c r="K15" s="221">
        <v>0.7</v>
      </c>
      <c r="L15" s="222" t="s">
        <v>140</v>
      </c>
      <c r="M15" s="371"/>
      <c r="N15" s="373" t="s">
        <v>154</v>
      </c>
      <c r="O15" s="380"/>
      <c r="P15" s="217"/>
      <c r="Q15" s="210"/>
      <c r="R15" s="218"/>
      <c r="S15" s="371"/>
      <c r="T15" s="468"/>
      <c r="U15" s="436" t="s">
        <v>155</v>
      </c>
      <c r="V15" s="437"/>
      <c r="W15" s="438"/>
      <c r="X15" s="294" t="s">
        <v>156</v>
      </c>
      <c r="Y15" s="294" t="s">
        <v>157</v>
      </c>
      <c r="Z15" s="294">
        <v>1</v>
      </c>
      <c r="AA15" s="391">
        <v>2012</v>
      </c>
      <c r="AB15" s="391"/>
      <c r="AD15" s="24"/>
      <c r="AF15" s="11"/>
      <c r="AG15" s="10"/>
      <c r="AH15" s="10"/>
      <c r="AI15" s="10"/>
      <c r="AJ15" s="12"/>
      <c r="AK15" s="8"/>
    </row>
    <row r="16" spans="2:37" ht="18.95" customHeight="1" x14ac:dyDescent="0.15">
      <c r="B16" s="371" t="s">
        <v>158</v>
      </c>
      <c r="C16" s="400" t="s">
        <v>159</v>
      </c>
      <c r="D16" s="401"/>
      <c r="E16" s="377">
        <v>3.5</v>
      </c>
      <c r="F16" s="379"/>
      <c r="G16" s="223" t="s">
        <v>129</v>
      </c>
      <c r="H16" s="384" t="s">
        <v>160</v>
      </c>
      <c r="I16" s="385" t="s">
        <v>161</v>
      </c>
      <c r="J16" s="386"/>
      <c r="K16" s="213">
        <v>30</v>
      </c>
      <c r="L16" s="214" t="s">
        <v>162</v>
      </c>
      <c r="M16" s="371"/>
      <c r="N16" s="373" t="s">
        <v>163</v>
      </c>
      <c r="O16" s="380"/>
      <c r="P16" s="217"/>
      <c r="Q16" s="210"/>
      <c r="R16" s="218"/>
      <c r="S16" s="371"/>
      <c r="T16" s="468"/>
      <c r="U16" s="429"/>
      <c r="V16" s="439"/>
      <c r="W16" s="440"/>
      <c r="X16" s="294" t="s">
        <v>164</v>
      </c>
      <c r="Y16" s="294" t="s">
        <v>165</v>
      </c>
      <c r="Z16" s="294">
        <v>12</v>
      </c>
      <c r="AA16" s="391">
        <v>2012</v>
      </c>
      <c r="AB16" s="391"/>
      <c r="AD16" s="24"/>
      <c r="AF16" s="11"/>
      <c r="AG16" s="10"/>
      <c r="AH16" s="10"/>
      <c r="AI16" s="10"/>
      <c r="AJ16" s="12"/>
      <c r="AK16" s="8"/>
    </row>
    <row r="17" spans="2:37" ht="18.95" customHeight="1" x14ac:dyDescent="0.15">
      <c r="B17" s="371"/>
      <c r="C17" s="402"/>
      <c r="D17" s="403"/>
      <c r="E17" s="377">
        <v>3.5</v>
      </c>
      <c r="F17" s="379"/>
      <c r="G17" s="223" t="s">
        <v>129</v>
      </c>
      <c r="H17" s="371"/>
      <c r="I17" s="400" t="s">
        <v>166</v>
      </c>
      <c r="J17" s="401"/>
      <c r="K17" s="213">
        <v>30</v>
      </c>
      <c r="L17" s="214" t="s">
        <v>162</v>
      </c>
      <c r="M17" s="371"/>
      <c r="N17" s="373" t="s">
        <v>167</v>
      </c>
      <c r="O17" s="380"/>
      <c r="P17" s="224"/>
      <c r="Q17" s="210"/>
      <c r="R17" s="218"/>
      <c r="S17" s="371"/>
      <c r="T17" s="468"/>
      <c r="U17" s="373" t="s">
        <v>168</v>
      </c>
      <c r="V17" s="374"/>
      <c r="W17" s="380"/>
      <c r="X17" s="294" t="s">
        <v>169</v>
      </c>
      <c r="Y17" s="294" t="s">
        <v>106</v>
      </c>
      <c r="Z17" s="295">
        <v>15</v>
      </c>
      <c r="AA17" s="391">
        <v>2012</v>
      </c>
      <c r="AB17" s="391"/>
      <c r="AD17" s="24"/>
      <c r="AF17" s="11"/>
      <c r="AG17" s="10"/>
      <c r="AH17" s="10"/>
      <c r="AI17" s="10"/>
      <c r="AJ17" s="9"/>
      <c r="AK17" s="8"/>
    </row>
    <row r="18" spans="2:37" ht="18.95" customHeight="1" x14ac:dyDescent="0.15">
      <c r="B18" s="225"/>
      <c r="C18" s="385" t="s">
        <v>170</v>
      </c>
      <c r="D18" s="386"/>
      <c r="E18" s="377">
        <v>1.4</v>
      </c>
      <c r="F18" s="379"/>
      <c r="G18" s="223" t="s">
        <v>129</v>
      </c>
      <c r="H18" s="371"/>
      <c r="I18" s="402"/>
      <c r="J18" s="403"/>
      <c r="K18" s="213">
        <v>30</v>
      </c>
      <c r="L18" s="214" t="s">
        <v>162</v>
      </c>
      <c r="M18" s="371"/>
      <c r="N18" s="373" t="s">
        <v>171</v>
      </c>
      <c r="O18" s="380"/>
      <c r="P18" s="224"/>
      <c r="Q18" s="210"/>
      <c r="R18" s="218"/>
      <c r="S18" s="371"/>
      <c r="T18" s="468"/>
      <c r="U18" s="429" t="s">
        <v>172</v>
      </c>
      <c r="V18" s="439"/>
      <c r="W18" s="440"/>
      <c r="X18" s="294" t="s">
        <v>173</v>
      </c>
      <c r="Y18" s="296" t="s">
        <v>174</v>
      </c>
      <c r="Z18" s="297">
        <v>14</v>
      </c>
      <c r="AA18" s="391">
        <v>2012</v>
      </c>
      <c r="AB18" s="391"/>
      <c r="AD18" s="24"/>
      <c r="AF18" s="11"/>
      <c r="AG18" s="10"/>
      <c r="AH18" s="10"/>
      <c r="AI18" s="10"/>
      <c r="AJ18" s="9"/>
      <c r="AK18" s="8"/>
    </row>
    <row r="19" spans="2:37" ht="18.95" customHeight="1" x14ac:dyDescent="0.15">
      <c r="B19" s="371" t="s">
        <v>175</v>
      </c>
      <c r="C19" s="402" t="s">
        <v>176</v>
      </c>
      <c r="D19" s="403"/>
      <c r="E19" s="377">
        <v>4.7</v>
      </c>
      <c r="F19" s="379"/>
      <c r="G19" s="226" t="s">
        <v>129</v>
      </c>
      <c r="H19" s="372"/>
      <c r="I19" s="385" t="s">
        <v>177</v>
      </c>
      <c r="J19" s="386"/>
      <c r="K19" s="213">
        <v>50</v>
      </c>
      <c r="L19" s="214" t="s">
        <v>162</v>
      </c>
      <c r="M19" s="371"/>
      <c r="N19" s="373"/>
      <c r="O19" s="380"/>
      <c r="P19" s="224"/>
      <c r="Q19" s="210"/>
      <c r="R19" s="218"/>
      <c r="S19" s="371"/>
      <c r="T19" s="467" t="s">
        <v>178</v>
      </c>
      <c r="U19" s="373" t="s">
        <v>179</v>
      </c>
      <c r="V19" s="374"/>
      <c r="W19" s="380"/>
      <c r="X19" s="296" t="s">
        <v>180</v>
      </c>
      <c r="Y19" s="296" t="s">
        <v>106</v>
      </c>
      <c r="Z19" s="294">
        <v>24</v>
      </c>
      <c r="AA19" s="391">
        <v>2012</v>
      </c>
      <c r="AB19" s="391"/>
      <c r="AD19" s="24"/>
    </row>
    <row r="20" spans="2:37" ht="18.95" customHeight="1" x14ac:dyDescent="0.15">
      <c r="B20" s="371"/>
      <c r="C20" s="385" t="s">
        <v>181</v>
      </c>
      <c r="D20" s="386"/>
      <c r="E20" s="377">
        <v>7.1</v>
      </c>
      <c r="F20" s="379"/>
      <c r="G20" s="206" t="s">
        <v>129</v>
      </c>
      <c r="H20" s="384" t="s">
        <v>182</v>
      </c>
      <c r="I20" s="385" t="s">
        <v>161</v>
      </c>
      <c r="J20" s="386"/>
      <c r="K20" s="227">
        <v>570</v>
      </c>
      <c r="L20" s="228" t="s">
        <v>162</v>
      </c>
      <c r="M20" s="371"/>
      <c r="N20" s="373"/>
      <c r="O20" s="380"/>
      <c r="P20" s="224"/>
      <c r="Q20" s="229"/>
      <c r="R20" s="218"/>
      <c r="S20" s="371"/>
      <c r="T20" s="468"/>
      <c r="U20" s="373" t="s">
        <v>183</v>
      </c>
      <c r="V20" s="374"/>
      <c r="W20" s="380"/>
      <c r="X20" s="296" t="s">
        <v>184</v>
      </c>
      <c r="Y20" s="296" t="s">
        <v>185</v>
      </c>
      <c r="Z20" s="294">
        <v>2</v>
      </c>
      <c r="AA20" s="391">
        <v>2012</v>
      </c>
      <c r="AB20" s="391"/>
      <c r="AD20" s="24"/>
    </row>
    <row r="21" spans="2:37" ht="18.95" customHeight="1" x14ac:dyDescent="0.15">
      <c r="B21" s="372"/>
      <c r="C21" s="385" t="s">
        <v>186</v>
      </c>
      <c r="D21" s="386"/>
      <c r="E21" s="377">
        <v>4.7</v>
      </c>
      <c r="F21" s="379"/>
      <c r="G21" s="206" t="s">
        <v>129</v>
      </c>
      <c r="H21" s="371"/>
      <c r="I21" s="385" t="s">
        <v>166</v>
      </c>
      <c r="J21" s="386"/>
      <c r="K21" s="213">
        <v>1140</v>
      </c>
      <c r="L21" s="230" t="s">
        <v>162</v>
      </c>
      <c r="M21" s="371"/>
      <c r="N21" s="373"/>
      <c r="O21" s="380"/>
      <c r="P21" s="224"/>
      <c r="Q21" s="229"/>
      <c r="R21" s="218"/>
      <c r="S21" s="371"/>
      <c r="T21" s="468"/>
      <c r="U21" s="373" t="s">
        <v>187</v>
      </c>
      <c r="V21" s="374"/>
      <c r="W21" s="380"/>
      <c r="X21" s="296" t="s">
        <v>188</v>
      </c>
      <c r="Y21" s="296" t="s">
        <v>106</v>
      </c>
      <c r="Z21" s="294">
        <v>87</v>
      </c>
      <c r="AA21" s="391">
        <v>2012</v>
      </c>
      <c r="AB21" s="391"/>
      <c r="AD21" s="24"/>
    </row>
    <row r="22" spans="2:37" ht="18.95" customHeight="1" x14ac:dyDescent="0.15">
      <c r="B22" s="220"/>
      <c r="C22" s="231" t="s">
        <v>189</v>
      </c>
      <c r="D22" s="232"/>
      <c r="E22" s="398" t="s">
        <v>190</v>
      </c>
      <c r="F22" s="398"/>
      <c r="G22" s="398"/>
      <c r="H22" s="372"/>
      <c r="I22" s="385" t="s">
        <v>177</v>
      </c>
      <c r="J22" s="386"/>
      <c r="K22" s="221">
        <v>1920</v>
      </c>
      <c r="L22" s="222" t="s">
        <v>162</v>
      </c>
      <c r="M22" s="381"/>
      <c r="N22" s="399"/>
      <c r="O22" s="399"/>
      <c r="P22" s="382"/>
      <c r="Q22" s="381"/>
      <c r="R22" s="382"/>
      <c r="S22" s="371"/>
      <c r="T22" s="468"/>
      <c r="U22" s="373" t="s">
        <v>191</v>
      </c>
      <c r="V22" s="374"/>
      <c r="W22" s="380"/>
      <c r="X22" s="296" t="s">
        <v>192</v>
      </c>
      <c r="Y22" s="296" t="s">
        <v>193</v>
      </c>
      <c r="Z22" s="294">
        <v>35</v>
      </c>
      <c r="AA22" s="391">
        <v>2012</v>
      </c>
      <c r="AB22" s="391"/>
      <c r="AD22" s="24"/>
    </row>
    <row r="23" spans="2:37" ht="18.95" customHeight="1" x14ac:dyDescent="0.15">
      <c r="B23" s="371" t="s">
        <v>194</v>
      </c>
      <c r="C23" s="231" t="s">
        <v>195</v>
      </c>
      <c r="D23" s="232"/>
      <c r="E23" s="383">
        <v>498.7</v>
      </c>
      <c r="F23" s="383"/>
      <c r="G23" s="383"/>
      <c r="H23" s="384" t="s">
        <v>196</v>
      </c>
      <c r="I23" s="385" t="s">
        <v>197</v>
      </c>
      <c r="J23" s="386"/>
      <c r="K23" s="385" t="s">
        <v>198</v>
      </c>
      <c r="L23" s="386"/>
      <c r="M23" s="373" t="s">
        <v>199</v>
      </c>
      <c r="N23" s="374"/>
      <c r="O23" s="374"/>
      <c r="P23" s="380"/>
      <c r="Q23" s="373" t="s">
        <v>117</v>
      </c>
      <c r="R23" s="380"/>
      <c r="S23" s="470" t="s">
        <v>200</v>
      </c>
      <c r="T23" s="471"/>
      <c r="U23" s="373" t="s">
        <v>201</v>
      </c>
      <c r="V23" s="374"/>
      <c r="W23" s="380"/>
      <c r="X23" s="296" t="s">
        <v>202</v>
      </c>
      <c r="Y23" s="296" t="s">
        <v>106</v>
      </c>
      <c r="Z23" s="294">
        <v>1</v>
      </c>
      <c r="AA23" s="391">
        <v>2012</v>
      </c>
      <c r="AB23" s="391"/>
      <c r="AD23" s="24"/>
    </row>
    <row r="24" spans="2:37" ht="18.95" customHeight="1" x14ac:dyDescent="0.15">
      <c r="B24" s="371"/>
      <c r="C24" s="384" t="s">
        <v>203</v>
      </c>
      <c r="D24" s="373" t="s">
        <v>204</v>
      </c>
      <c r="E24" s="374"/>
      <c r="F24" s="375">
        <v>233.9</v>
      </c>
      <c r="G24" s="376"/>
      <c r="H24" s="371"/>
      <c r="I24" s="377"/>
      <c r="J24" s="378"/>
      <c r="K24" s="377"/>
      <c r="L24" s="378"/>
      <c r="M24" s="377"/>
      <c r="N24" s="379"/>
      <c r="O24" s="379"/>
      <c r="P24" s="378"/>
      <c r="Q24" s="377"/>
      <c r="R24" s="378"/>
      <c r="S24" s="387"/>
      <c r="T24" s="388"/>
      <c r="U24" s="373"/>
      <c r="V24" s="374"/>
      <c r="W24" s="380"/>
      <c r="X24" s="294"/>
      <c r="Y24" s="294"/>
      <c r="Z24" s="294"/>
      <c r="AA24" s="396"/>
      <c r="AB24" s="397"/>
      <c r="AD24" s="24"/>
    </row>
    <row r="25" spans="2:37" ht="18.95" customHeight="1" x14ac:dyDescent="0.15">
      <c r="B25" s="371"/>
      <c r="C25" s="371"/>
      <c r="D25" s="373" t="s">
        <v>205</v>
      </c>
      <c r="E25" s="374"/>
      <c r="F25" s="375" t="s">
        <v>106</v>
      </c>
      <c r="G25" s="376"/>
      <c r="H25" s="371"/>
      <c r="I25" s="377"/>
      <c r="J25" s="378"/>
      <c r="K25" s="377"/>
      <c r="L25" s="378"/>
      <c r="M25" s="377"/>
      <c r="N25" s="379"/>
      <c r="O25" s="379"/>
      <c r="P25" s="378"/>
      <c r="Q25" s="377"/>
      <c r="R25" s="378"/>
      <c r="S25" s="387"/>
      <c r="T25" s="388"/>
      <c r="U25" s="373"/>
      <c r="V25" s="374"/>
      <c r="W25" s="380"/>
      <c r="X25" s="294"/>
      <c r="Y25" s="294"/>
      <c r="Z25" s="294"/>
      <c r="AA25" s="396"/>
      <c r="AB25" s="397"/>
      <c r="AD25" s="24"/>
    </row>
    <row r="26" spans="2:37" ht="18.95" customHeight="1" x14ac:dyDescent="0.15">
      <c r="B26" s="371"/>
      <c r="C26" s="371"/>
      <c r="D26" s="373" t="s">
        <v>206</v>
      </c>
      <c r="E26" s="374"/>
      <c r="F26" s="375">
        <v>1.3</v>
      </c>
      <c r="G26" s="376"/>
      <c r="H26" s="371"/>
      <c r="I26" s="377"/>
      <c r="J26" s="378"/>
      <c r="K26" s="377"/>
      <c r="L26" s="378"/>
      <c r="M26" s="377"/>
      <c r="N26" s="379"/>
      <c r="O26" s="379"/>
      <c r="P26" s="378"/>
      <c r="Q26" s="377"/>
      <c r="R26" s="378"/>
      <c r="S26" s="389"/>
      <c r="T26" s="390"/>
      <c r="U26" s="373"/>
      <c r="V26" s="374"/>
      <c r="W26" s="380"/>
      <c r="X26" s="294"/>
      <c r="Y26" s="294"/>
      <c r="Z26" s="294"/>
      <c r="AA26" s="396"/>
      <c r="AB26" s="397"/>
      <c r="AD26" s="24"/>
    </row>
    <row r="27" spans="2:37" ht="18.95" customHeight="1" x14ac:dyDescent="0.15">
      <c r="B27" s="233"/>
      <c r="C27" s="372"/>
      <c r="D27" s="373" t="s">
        <v>207</v>
      </c>
      <c r="E27" s="374"/>
      <c r="F27" s="375">
        <v>450</v>
      </c>
      <c r="G27" s="376"/>
      <c r="H27" s="372"/>
      <c r="I27" s="377"/>
      <c r="J27" s="378"/>
      <c r="K27" s="377"/>
      <c r="L27" s="378"/>
      <c r="M27" s="377"/>
      <c r="N27" s="379"/>
      <c r="O27" s="379"/>
      <c r="P27" s="378"/>
      <c r="Q27" s="377"/>
      <c r="R27" s="378"/>
      <c r="S27" s="387" t="s">
        <v>208</v>
      </c>
      <c r="T27" s="388"/>
      <c r="U27" s="373" t="s">
        <v>209</v>
      </c>
      <c r="V27" s="374"/>
      <c r="W27" s="380"/>
      <c r="X27" s="294"/>
      <c r="Y27" s="294" t="s">
        <v>106</v>
      </c>
      <c r="Z27" s="294">
        <v>10</v>
      </c>
      <c r="AA27" s="391">
        <v>2012</v>
      </c>
      <c r="AB27" s="391"/>
      <c r="AD27" s="24"/>
    </row>
    <row r="28" spans="2:37" ht="18.95" customHeight="1" x14ac:dyDescent="0.15">
      <c r="B28" s="231" t="s">
        <v>210</v>
      </c>
      <c r="C28" s="234"/>
      <c r="D28" s="232"/>
      <c r="E28" s="377"/>
      <c r="F28" s="379"/>
      <c r="G28" s="379"/>
      <c r="H28" s="379"/>
      <c r="I28" s="379"/>
      <c r="J28" s="379"/>
      <c r="K28" s="392"/>
      <c r="L28" s="393"/>
      <c r="M28" s="393"/>
      <c r="N28" s="393"/>
      <c r="O28" s="393"/>
      <c r="P28" s="393"/>
      <c r="Q28" s="393"/>
      <c r="R28" s="394"/>
      <c r="S28" s="389"/>
      <c r="T28" s="390"/>
      <c r="U28" s="373" t="s">
        <v>211</v>
      </c>
      <c r="V28" s="374"/>
      <c r="W28" s="380"/>
      <c r="X28" s="210"/>
      <c r="Y28" s="210"/>
      <c r="Z28" s="210"/>
      <c r="AA28" s="395"/>
      <c r="AB28" s="395"/>
      <c r="AD28" s="24"/>
    </row>
    <row r="29" spans="2:37" ht="15" customHeight="1" x14ac:dyDescent="0.15">
      <c r="B29" s="235"/>
      <c r="C29" s="235" t="s">
        <v>212</v>
      </c>
      <c r="D29" s="235"/>
      <c r="E29" s="235"/>
      <c r="F29" s="235"/>
      <c r="G29" s="235"/>
      <c r="H29" s="235"/>
      <c r="I29" s="235"/>
      <c r="J29" s="235"/>
      <c r="K29" s="235"/>
      <c r="L29" s="235"/>
      <c r="M29" s="235"/>
      <c r="N29" s="235"/>
      <c r="O29" s="235"/>
      <c r="P29" s="235"/>
      <c r="Q29" s="235"/>
      <c r="R29" s="235"/>
      <c r="S29" s="235"/>
      <c r="T29" s="235"/>
      <c r="U29" s="235"/>
      <c r="V29" s="235"/>
      <c r="W29" s="236"/>
      <c r="X29" s="236"/>
      <c r="Y29" s="236"/>
      <c r="Z29" s="235"/>
      <c r="AA29" s="235"/>
      <c r="AB29" s="235"/>
    </row>
    <row r="31" spans="2:37" s="1" customFormat="1" ht="18" customHeight="1" x14ac:dyDescent="0.15">
      <c r="J31" s="3"/>
      <c r="W31" s="7"/>
      <c r="X31" s="7"/>
      <c r="Y31" s="7"/>
    </row>
  </sheetData>
  <dataConsolidate/>
  <mergeCells count="193">
    <mergeCell ref="O12:P12"/>
    <mergeCell ref="N16:O16"/>
    <mergeCell ref="N17:O17"/>
    <mergeCell ref="N21:O21"/>
    <mergeCell ref="M26:P26"/>
    <mergeCell ref="Q8:R8"/>
    <mergeCell ref="U19:W19"/>
    <mergeCell ref="AA18:AB18"/>
    <mergeCell ref="AA19:AB19"/>
    <mergeCell ref="U25:W25"/>
    <mergeCell ref="AA25:AB25"/>
    <mergeCell ref="U26:W26"/>
    <mergeCell ref="U23:W23"/>
    <mergeCell ref="AA23:AB23"/>
    <mergeCell ref="T12:T13"/>
    <mergeCell ref="T14:T18"/>
    <mergeCell ref="U15:W16"/>
    <mergeCell ref="S23:T26"/>
    <mergeCell ref="W2:AB2"/>
    <mergeCell ref="S2:V2"/>
    <mergeCell ref="U5:W5"/>
    <mergeCell ref="Z5:AA5"/>
    <mergeCell ref="AA9:AB9"/>
    <mergeCell ref="U10:W10"/>
    <mergeCell ref="AA10:AB10"/>
    <mergeCell ref="T8:T10"/>
    <mergeCell ref="U8:W8"/>
    <mergeCell ref="AA8:AB8"/>
    <mergeCell ref="T7:W7"/>
    <mergeCell ref="AA7:AB7"/>
    <mergeCell ref="X6:AB6"/>
    <mergeCell ref="X5:Y5"/>
    <mergeCell ref="S7:S22"/>
    <mergeCell ref="T19:T22"/>
    <mergeCell ref="U18:W18"/>
    <mergeCell ref="AA14:AB14"/>
    <mergeCell ref="U22:W22"/>
    <mergeCell ref="AA22:AB22"/>
    <mergeCell ref="U20:W20"/>
    <mergeCell ref="AA20:AB20"/>
    <mergeCell ref="B3:C3"/>
    <mergeCell ref="D3:G3"/>
    <mergeCell ref="H3:I4"/>
    <mergeCell ref="P3:Q4"/>
    <mergeCell ref="R3:V4"/>
    <mergeCell ref="Z3:AB3"/>
    <mergeCell ref="B4:C4"/>
    <mergeCell ref="D4:G4"/>
    <mergeCell ref="Z4:AB4"/>
    <mergeCell ref="W4:Y4"/>
    <mergeCell ref="W3:Y3"/>
    <mergeCell ref="J3:O4"/>
    <mergeCell ref="E6:G6"/>
    <mergeCell ref="U6:W6"/>
    <mergeCell ref="B7:B8"/>
    <mergeCell ref="C7:D7"/>
    <mergeCell ref="E7:G7"/>
    <mergeCell ref="H7:J7"/>
    <mergeCell ref="K7:L7"/>
    <mergeCell ref="O7:P7"/>
    <mergeCell ref="Q7:R7"/>
    <mergeCell ref="C8:D8"/>
    <mergeCell ref="E8:G8"/>
    <mergeCell ref="H8:J8"/>
    <mergeCell ref="K8:L8"/>
    <mergeCell ref="M7:N10"/>
    <mergeCell ref="B5:C6"/>
    <mergeCell ref="E5:G5"/>
    <mergeCell ref="H5:J6"/>
    <mergeCell ref="K5:O6"/>
    <mergeCell ref="P5:Q6"/>
    <mergeCell ref="R5:T6"/>
    <mergeCell ref="O8:P8"/>
    <mergeCell ref="U9:W9"/>
    <mergeCell ref="C10:D10"/>
    <mergeCell ref="E10:G10"/>
    <mergeCell ref="B9:B10"/>
    <mergeCell ref="C9:D9"/>
    <mergeCell ref="E9:G9"/>
    <mergeCell ref="H9:J9"/>
    <mergeCell ref="K9:L9"/>
    <mergeCell ref="O10:P10"/>
    <mergeCell ref="Q10:R10"/>
    <mergeCell ref="O9:P9"/>
    <mergeCell ref="Q9:R9"/>
    <mergeCell ref="H10:J10"/>
    <mergeCell ref="K10:L10"/>
    <mergeCell ref="B11:D11"/>
    <mergeCell ref="E11:G11"/>
    <mergeCell ref="H11:J11"/>
    <mergeCell ref="K11:L11"/>
    <mergeCell ref="M11:N12"/>
    <mergeCell ref="O11:P11"/>
    <mergeCell ref="AA13:AB13"/>
    <mergeCell ref="Q11:R11"/>
    <mergeCell ref="U11:W11"/>
    <mergeCell ref="AA11:AB11"/>
    <mergeCell ref="B12:D12"/>
    <mergeCell ref="E12:F12"/>
    <mergeCell ref="H12:H15"/>
    <mergeCell ref="I12:I13"/>
    <mergeCell ref="K12:L12"/>
    <mergeCell ref="Q12:R12"/>
    <mergeCell ref="U12:W12"/>
    <mergeCell ref="AA12:AB12"/>
    <mergeCell ref="B13:D13"/>
    <mergeCell ref="E13:F13"/>
    <mergeCell ref="M13:O13"/>
    <mergeCell ref="U13:W13"/>
    <mergeCell ref="U14:W14"/>
    <mergeCell ref="C15:D15"/>
    <mergeCell ref="E15:F15"/>
    <mergeCell ref="N15:O15"/>
    <mergeCell ref="AA15:AB15"/>
    <mergeCell ref="B14:D14"/>
    <mergeCell ref="E14:F14"/>
    <mergeCell ref="I14:I15"/>
    <mergeCell ref="K14:L14"/>
    <mergeCell ref="M14:M21"/>
    <mergeCell ref="N14:O14"/>
    <mergeCell ref="B16:B17"/>
    <mergeCell ref="C16:D17"/>
    <mergeCell ref="AA16:AB16"/>
    <mergeCell ref="U21:W21"/>
    <mergeCell ref="AA21:AB21"/>
    <mergeCell ref="C19:D19"/>
    <mergeCell ref="E19:F19"/>
    <mergeCell ref="I19:J19"/>
    <mergeCell ref="N19:O19"/>
    <mergeCell ref="U17:W17"/>
    <mergeCell ref="AA17:AB17"/>
    <mergeCell ref="C21:D21"/>
    <mergeCell ref="E21:F21"/>
    <mergeCell ref="I21:J21"/>
    <mergeCell ref="I16:J16"/>
    <mergeCell ref="E17:F17"/>
    <mergeCell ref="Q24:R24"/>
    <mergeCell ref="U24:W24"/>
    <mergeCell ref="AA24:AB24"/>
    <mergeCell ref="M24:P24"/>
    <mergeCell ref="C18:D18"/>
    <mergeCell ref="E22:G22"/>
    <mergeCell ref="I22:J22"/>
    <mergeCell ref="M22:P22"/>
    <mergeCell ref="K24:L24"/>
    <mergeCell ref="H16:H19"/>
    <mergeCell ref="E16:F16"/>
    <mergeCell ref="C24:C27"/>
    <mergeCell ref="D24:E24"/>
    <mergeCell ref="F24:G24"/>
    <mergeCell ref="I24:J24"/>
    <mergeCell ref="AA26:AB26"/>
    <mergeCell ref="D27:E27"/>
    <mergeCell ref="F27:G27"/>
    <mergeCell ref="E18:F18"/>
    <mergeCell ref="N18:O18"/>
    <mergeCell ref="I17:J18"/>
    <mergeCell ref="M27:P27"/>
    <mergeCell ref="Q27:R27"/>
    <mergeCell ref="S27:T28"/>
    <mergeCell ref="U27:W27"/>
    <mergeCell ref="AA27:AB27"/>
    <mergeCell ref="E28:J28"/>
    <mergeCell ref="K28:R28"/>
    <mergeCell ref="U28:W28"/>
    <mergeCell ref="AA28:AB28"/>
    <mergeCell ref="H23:H27"/>
    <mergeCell ref="I23:J23"/>
    <mergeCell ref="K23:L23"/>
    <mergeCell ref="D26:E26"/>
    <mergeCell ref="F26:G26"/>
    <mergeCell ref="I26:J26"/>
    <mergeCell ref="K26:L26"/>
    <mergeCell ref="I27:J27"/>
    <mergeCell ref="K27:L27"/>
    <mergeCell ref="B19:B21"/>
    <mergeCell ref="D25:E25"/>
    <mergeCell ref="F25:G25"/>
    <mergeCell ref="I25:J25"/>
    <mergeCell ref="K25:L25"/>
    <mergeCell ref="B23:B26"/>
    <mergeCell ref="M25:P25"/>
    <mergeCell ref="M23:P23"/>
    <mergeCell ref="Q25:R25"/>
    <mergeCell ref="Q26:R26"/>
    <mergeCell ref="Q22:R22"/>
    <mergeCell ref="Q23:R23"/>
    <mergeCell ref="E23:G23"/>
    <mergeCell ref="E20:F20"/>
    <mergeCell ref="H20:H22"/>
    <mergeCell ref="I20:J20"/>
    <mergeCell ref="C20:D20"/>
    <mergeCell ref="N20:O20"/>
  </mergeCells>
  <phoneticPr fontId="11"/>
  <dataValidations count="4">
    <dataValidation type="list" allowBlank="1" showInputMessage="1" showErrorMessage="1" sqref="AJ13:AJ17" xr:uid="{00000000-0002-0000-0200-000000000000}">
      <formula1>個数</formula1>
    </dataValidation>
    <dataValidation type="list" allowBlank="1" showInputMessage="1" showErrorMessage="1" sqref="AM13:AM16" xr:uid="{00000000-0002-0000-0200-000001000000}">
      <formula1>更新年次</formula1>
    </dataValidation>
    <dataValidation allowBlank="1" showInputMessage="1" showErrorMessage="1" prompt="緯度を小数点以下５桁まで入力する。" sqref="E7:G7 E9:G9" xr:uid="{8D3C9998-30D2-4D5C-A888-34A115909471}"/>
    <dataValidation allowBlank="1" showInputMessage="1" showErrorMessage="1" prompt="経度を小数点以下５桁まで入力する。" sqref="E8:G8 E10:G10" xr:uid="{F327976C-D618-457D-B1BB-A66A5988EB26}"/>
  </dataValidations>
  <printOptions horizontalCentered="1" verticalCentered="1"/>
  <pageMargins left="0.23622047244094488" right="0.23622047244094488" top="0.74803149606299213" bottom="0.74803149606299213" header="0.31496062992125984" footer="0.31496062992125984"/>
  <pageSetup paperSize="9" fitToWidth="0"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D77FD322-79EA-4973-9AFD-27B6F0DF6C74}">
          <x14:formula1>
            <xm:f>'(参考)リスト'!$B$6:$B$12</xm:f>
          </x14:formula1>
          <xm:sqref>X6:AB6</xm:sqref>
        </x14:dataValidation>
        <x14:dataValidation type="list" allowBlank="1" showInputMessage="1" showErrorMessage="1" xr:uid="{D27EBF21-EAC3-4745-A77D-3AA1193B7BC0}">
          <x14:formula1>
            <xm:f>'(参考)リスト'!$E$6:$E$10</xm:f>
          </x14:formula1>
          <xm:sqref>Z3:AB3</xm:sqref>
        </x14:dataValidation>
        <x14:dataValidation type="list" allowBlank="1" showInputMessage="1" showErrorMessage="1" xr:uid="{EA350EDD-8136-4F4E-9E2A-4DCD2F8B8236}">
          <x14:formula1>
            <xm:f>'(参考)リスト'!$F$6:$F$7</xm:f>
          </x14:formula1>
          <xm:sqref>Z4:AB4</xm:sqref>
        </x14:dataValidation>
        <x14:dataValidation type="list" allowBlank="1" showInputMessage="1" showErrorMessage="1" xr:uid="{ABCDF147-7B9A-40CF-B683-21848FD9DA93}">
          <x14:formula1>
            <xm:f>'(参考)リスト'!$C$6:$C$11</xm:f>
          </x14:formula1>
          <xm:sqref>E28:J28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N55"/>
  <sheetViews>
    <sheetView showGridLines="0" showZeros="0" view="pageBreakPreview" zoomScaleNormal="55" zoomScaleSheetLayoutView="100" workbookViewId="0">
      <selection activeCell="B3" sqref="B3:AN42"/>
    </sheetView>
  </sheetViews>
  <sheetFormatPr defaultColWidth="9" defaultRowHeight="12" x14ac:dyDescent="0.15"/>
  <cols>
    <col min="1" max="1" width="1.625" style="4" customWidth="1"/>
    <col min="2" max="2" width="5.625" style="4" bestFit="1" customWidth="1"/>
    <col min="3" max="3" width="6.125" style="4" customWidth="1"/>
    <col min="4" max="5" width="5.875" style="4" customWidth="1"/>
    <col min="6" max="14" width="4.125" style="4" customWidth="1"/>
    <col min="15" max="26" width="4.375" style="4" customWidth="1"/>
    <col min="27" max="36" width="4.125" style="4" customWidth="1"/>
    <col min="37" max="40" width="3.25" style="4" customWidth="1"/>
    <col min="41" max="41" width="1.375" style="4" customWidth="1"/>
    <col min="42" max="16384" width="9" style="4"/>
  </cols>
  <sheetData>
    <row r="2" spans="2:40" ht="8.25" customHeight="1" x14ac:dyDescent="0.15"/>
    <row r="3" spans="2:40" ht="24.95" customHeight="1" x14ac:dyDescent="0.15">
      <c r="B3" s="473" t="s">
        <v>213</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row>
    <row r="4" spans="2:40" ht="20.100000000000001" customHeight="1" x14ac:dyDescent="0.15">
      <c r="B4" s="474" t="s">
        <v>62</v>
      </c>
      <c r="C4" s="474"/>
      <c r="D4" s="474"/>
      <c r="E4" s="475" t="s">
        <v>63</v>
      </c>
      <c r="F4" s="476"/>
      <c r="G4" s="476"/>
      <c r="H4" s="476"/>
      <c r="I4" s="477"/>
      <c r="J4" s="478" t="s">
        <v>64</v>
      </c>
      <c r="K4" s="478"/>
      <c r="L4" s="478"/>
      <c r="M4" s="479" t="s">
        <v>65</v>
      </c>
      <c r="N4" s="480"/>
      <c r="O4" s="480"/>
      <c r="P4" s="480"/>
      <c r="Q4" s="480"/>
      <c r="R4" s="481"/>
      <c r="S4" s="487" t="s">
        <v>76</v>
      </c>
      <c r="T4" s="487"/>
      <c r="U4" s="487"/>
      <c r="V4" s="487"/>
      <c r="W4" s="487"/>
      <c r="X4" s="487"/>
      <c r="Y4" s="489" t="s">
        <v>214</v>
      </c>
      <c r="Z4" s="490"/>
      <c r="AA4" s="490"/>
      <c r="AB4" s="490"/>
      <c r="AC4" s="490"/>
      <c r="AD4" s="491"/>
      <c r="AE4" s="472" t="s">
        <v>78</v>
      </c>
      <c r="AF4" s="472"/>
      <c r="AG4" s="472"/>
      <c r="AH4" s="472"/>
      <c r="AI4" s="488" t="s">
        <v>79</v>
      </c>
      <c r="AJ4" s="488"/>
      <c r="AK4" s="488"/>
      <c r="AL4" s="488"/>
      <c r="AM4" s="488"/>
      <c r="AN4" s="488"/>
    </row>
    <row r="5" spans="2:40" ht="20.100000000000001" customHeight="1" x14ac:dyDescent="0.15">
      <c r="B5" s="482" t="s">
        <v>215</v>
      </c>
      <c r="C5" s="482"/>
      <c r="D5" s="482"/>
      <c r="E5" s="483" t="s">
        <v>63</v>
      </c>
      <c r="F5" s="484"/>
      <c r="G5" s="484"/>
      <c r="H5" s="484"/>
      <c r="I5" s="485"/>
      <c r="J5" s="486" t="s">
        <v>216</v>
      </c>
      <c r="K5" s="486"/>
      <c r="L5" s="486"/>
      <c r="M5" s="479" t="s">
        <v>67</v>
      </c>
      <c r="N5" s="480"/>
      <c r="O5" s="480"/>
      <c r="P5" s="480"/>
      <c r="Q5" s="480"/>
      <c r="R5" s="481"/>
      <c r="S5" s="487"/>
      <c r="T5" s="487"/>
      <c r="U5" s="487"/>
      <c r="V5" s="487"/>
      <c r="W5" s="487"/>
      <c r="X5" s="487"/>
      <c r="Y5" s="492"/>
      <c r="Z5" s="493"/>
      <c r="AA5" s="493"/>
      <c r="AB5" s="493"/>
      <c r="AC5" s="493"/>
      <c r="AD5" s="494"/>
      <c r="AE5" s="472"/>
      <c r="AF5" s="472"/>
      <c r="AG5" s="472"/>
      <c r="AH5" s="472"/>
      <c r="AI5" s="488"/>
      <c r="AJ5" s="488"/>
      <c r="AK5" s="488"/>
      <c r="AL5" s="488"/>
      <c r="AM5" s="488"/>
      <c r="AN5" s="488"/>
    </row>
    <row r="6" spans="2:40" ht="13.5" customHeight="1" x14ac:dyDescent="0.15">
      <c r="B6" s="495" t="s">
        <v>217</v>
      </c>
      <c r="C6" s="495" t="s">
        <v>218</v>
      </c>
      <c r="D6" s="512" t="s">
        <v>219</v>
      </c>
      <c r="E6" s="513"/>
      <c r="F6" s="516" t="s">
        <v>220</v>
      </c>
      <c r="G6" s="517"/>
      <c r="H6" s="517"/>
      <c r="I6" s="517"/>
      <c r="J6" s="518"/>
      <c r="K6" s="522" t="s">
        <v>221</v>
      </c>
      <c r="L6" s="523"/>
      <c r="M6" s="523"/>
      <c r="N6" s="524"/>
      <c r="O6" s="552" t="s">
        <v>222</v>
      </c>
      <c r="P6" s="553"/>
      <c r="Q6" s="553"/>
      <c r="R6" s="553"/>
      <c r="S6" s="549"/>
      <c r="T6" s="549"/>
      <c r="U6" s="549"/>
      <c r="V6" s="549"/>
      <c r="W6" s="549"/>
      <c r="X6" s="549"/>
      <c r="Y6" s="549"/>
      <c r="Z6" s="549"/>
      <c r="AA6" s="549"/>
      <c r="AB6" s="549"/>
      <c r="AC6" s="549"/>
      <c r="AD6" s="550"/>
      <c r="AE6" s="528" t="s">
        <v>223</v>
      </c>
      <c r="AF6" s="529"/>
      <c r="AG6" s="529"/>
      <c r="AH6" s="529"/>
      <c r="AI6" s="529"/>
      <c r="AJ6" s="530"/>
      <c r="AK6" s="549" t="s">
        <v>224</v>
      </c>
      <c r="AL6" s="549"/>
      <c r="AM6" s="549"/>
      <c r="AN6" s="550"/>
    </row>
    <row r="7" spans="2:40" ht="13.5" customHeight="1" x14ac:dyDescent="0.15">
      <c r="B7" s="495"/>
      <c r="C7" s="496"/>
      <c r="D7" s="514"/>
      <c r="E7" s="515"/>
      <c r="F7" s="519"/>
      <c r="G7" s="520"/>
      <c r="H7" s="520"/>
      <c r="I7" s="520"/>
      <c r="J7" s="521"/>
      <c r="K7" s="525"/>
      <c r="L7" s="526"/>
      <c r="M7" s="526"/>
      <c r="N7" s="527"/>
      <c r="O7" s="472" t="s">
        <v>225</v>
      </c>
      <c r="P7" s="472"/>
      <c r="Q7" s="472"/>
      <c r="R7" s="125" t="s">
        <v>226</v>
      </c>
      <c r="S7" s="472" t="s">
        <v>227</v>
      </c>
      <c r="T7" s="472"/>
      <c r="U7" s="472" t="s">
        <v>228</v>
      </c>
      <c r="V7" s="472"/>
      <c r="W7" s="472"/>
      <c r="X7" s="472"/>
      <c r="Y7" s="559" t="s">
        <v>229</v>
      </c>
      <c r="Z7" s="560"/>
      <c r="AA7" s="560"/>
      <c r="AB7" s="561"/>
      <c r="AC7" s="498" t="s">
        <v>230</v>
      </c>
      <c r="AD7" s="554"/>
      <c r="AE7" s="531"/>
      <c r="AF7" s="532"/>
      <c r="AG7" s="532"/>
      <c r="AH7" s="532"/>
      <c r="AI7" s="532"/>
      <c r="AJ7" s="533"/>
      <c r="AK7" s="549"/>
      <c r="AL7" s="549"/>
      <c r="AM7" s="549"/>
      <c r="AN7" s="550"/>
    </row>
    <row r="8" spans="2:40" ht="13.5" customHeight="1" x14ac:dyDescent="0.15">
      <c r="B8" s="486"/>
      <c r="C8" s="497"/>
      <c r="D8" s="17" t="s">
        <v>231</v>
      </c>
      <c r="E8" s="16" t="s">
        <v>232</v>
      </c>
      <c r="F8" s="486" t="s">
        <v>233</v>
      </c>
      <c r="G8" s="486"/>
      <c r="H8" s="486"/>
      <c r="I8" s="537" t="s">
        <v>234</v>
      </c>
      <c r="J8" s="537" t="s">
        <v>235</v>
      </c>
      <c r="K8" s="537" t="s">
        <v>236</v>
      </c>
      <c r="L8" s="539" t="s">
        <v>237</v>
      </c>
      <c r="M8" s="498" t="s">
        <v>230</v>
      </c>
      <c r="N8" s="499"/>
      <c r="O8" s="510" t="s">
        <v>238</v>
      </c>
      <c r="P8" s="510" t="s">
        <v>239</v>
      </c>
      <c r="Q8" s="510" t="s">
        <v>240</v>
      </c>
      <c r="R8" s="510" t="s">
        <v>241</v>
      </c>
      <c r="S8" s="508" t="s">
        <v>242</v>
      </c>
      <c r="T8" s="508" t="s">
        <v>243</v>
      </c>
      <c r="U8" s="508" t="s">
        <v>244</v>
      </c>
      <c r="V8" s="510" t="s">
        <v>245</v>
      </c>
      <c r="W8" s="508" t="s">
        <v>246</v>
      </c>
      <c r="X8" s="508" t="s">
        <v>247</v>
      </c>
      <c r="Y8" s="510" t="s">
        <v>248</v>
      </c>
      <c r="Z8" s="510" t="s">
        <v>249</v>
      </c>
      <c r="AA8" s="510" t="s">
        <v>250</v>
      </c>
      <c r="AB8" s="508" t="s">
        <v>251</v>
      </c>
      <c r="AC8" s="555"/>
      <c r="AD8" s="556"/>
      <c r="AE8" s="502" t="s">
        <v>252</v>
      </c>
      <c r="AF8" s="504" t="s">
        <v>253</v>
      </c>
      <c r="AG8" s="504" t="s">
        <v>254</v>
      </c>
      <c r="AH8" s="506" t="s">
        <v>255</v>
      </c>
      <c r="AI8" s="498" t="s">
        <v>230</v>
      </c>
      <c r="AJ8" s="554"/>
      <c r="AK8" s="549"/>
      <c r="AL8" s="549"/>
      <c r="AM8" s="549"/>
      <c r="AN8" s="550"/>
    </row>
    <row r="9" spans="2:40" x14ac:dyDescent="0.15">
      <c r="B9" s="486"/>
      <c r="C9" s="22" t="s">
        <v>256</v>
      </c>
      <c r="D9" s="15" t="s">
        <v>256</v>
      </c>
      <c r="E9" s="15" t="s">
        <v>256</v>
      </c>
      <c r="F9" s="486"/>
      <c r="G9" s="486"/>
      <c r="H9" s="486"/>
      <c r="I9" s="538"/>
      <c r="J9" s="538"/>
      <c r="K9" s="538"/>
      <c r="L9" s="540"/>
      <c r="M9" s="500"/>
      <c r="N9" s="501"/>
      <c r="O9" s="511"/>
      <c r="P9" s="511"/>
      <c r="Q9" s="511"/>
      <c r="R9" s="511"/>
      <c r="S9" s="509"/>
      <c r="T9" s="509"/>
      <c r="U9" s="509"/>
      <c r="V9" s="511"/>
      <c r="W9" s="509"/>
      <c r="X9" s="509"/>
      <c r="Y9" s="511"/>
      <c r="Z9" s="511"/>
      <c r="AA9" s="511"/>
      <c r="AB9" s="509"/>
      <c r="AC9" s="557"/>
      <c r="AD9" s="558"/>
      <c r="AE9" s="503"/>
      <c r="AF9" s="505"/>
      <c r="AG9" s="505"/>
      <c r="AH9" s="507"/>
      <c r="AI9" s="557"/>
      <c r="AJ9" s="558"/>
      <c r="AK9" s="551"/>
      <c r="AL9" s="551"/>
      <c r="AM9" s="551"/>
      <c r="AN9" s="501"/>
    </row>
    <row r="10" spans="2:40" ht="13.5" customHeight="1" x14ac:dyDescent="0.15">
      <c r="B10" s="288" t="s">
        <v>257</v>
      </c>
      <c r="C10" s="289">
        <v>0.7</v>
      </c>
      <c r="D10" s="290"/>
      <c r="E10" s="291">
        <v>0.7</v>
      </c>
      <c r="F10" s="541" t="s">
        <v>258</v>
      </c>
      <c r="G10" s="541"/>
      <c r="H10" s="541"/>
      <c r="I10" s="288" t="s">
        <v>259</v>
      </c>
      <c r="J10" s="91"/>
      <c r="K10" s="288"/>
      <c r="L10" s="288"/>
      <c r="M10" s="535"/>
      <c r="N10" s="536"/>
      <c r="O10" s="14"/>
      <c r="P10" s="13"/>
      <c r="Q10" s="13"/>
      <c r="R10" s="13"/>
      <c r="S10" s="13"/>
      <c r="T10" s="86"/>
      <c r="U10" s="86"/>
      <c r="V10" s="86"/>
      <c r="W10" s="86"/>
      <c r="X10" s="86"/>
      <c r="Y10" s="86"/>
      <c r="Z10" s="86"/>
      <c r="AA10" s="59"/>
      <c r="AB10" s="60"/>
      <c r="AC10" s="542"/>
      <c r="AD10" s="543"/>
      <c r="AE10" s="86"/>
      <c r="AF10" s="86"/>
      <c r="AG10" s="86"/>
      <c r="AH10" s="86"/>
      <c r="AI10" s="545"/>
      <c r="AJ10" s="546"/>
      <c r="AK10" s="565"/>
      <c r="AL10" s="566"/>
      <c r="AM10" s="566"/>
      <c r="AN10" s="567"/>
    </row>
    <row r="11" spans="2:40" ht="13.5" customHeight="1" x14ac:dyDescent="0.15">
      <c r="B11" s="292" t="s">
        <v>260</v>
      </c>
      <c r="C11" s="289">
        <v>10.5</v>
      </c>
      <c r="D11" s="290">
        <v>0.7</v>
      </c>
      <c r="E11" s="291">
        <v>11.2</v>
      </c>
      <c r="F11" s="534"/>
      <c r="G11" s="534"/>
      <c r="H11" s="534"/>
      <c r="I11" s="288" t="s">
        <v>259</v>
      </c>
      <c r="J11" s="91"/>
      <c r="K11" s="288" t="s">
        <v>259</v>
      </c>
      <c r="L11" s="288" t="s">
        <v>259</v>
      </c>
      <c r="M11" s="535"/>
      <c r="N11" s="536"/>
      <c r="O11" s="14"/>
      <c r="P11" s="13"/>
      <c r="Q11" s="13"/>
      <c r="R11" s="13"/>
      <c r="S11" s="13"/>
      <c r="T11" s="86"/>
      <c r="U11" s="86"/>
      <c r="V11" s="86"/>
      <c r="W11" s="86"/>
      <c r="X11" s="86"/>
      <c r="Y11" s="86"/>
      <c r="Z11" s="86"/>
      <c r="AA11" s="59"/>
      <c r="AB11" s="60"/>
      <c r="AC11" s="542"/>
      <c r="AD11" s="543"/>
      <c r="AE11" s="86"/>
      <c r="AF11" s="86"/>
      <c r="AG11" s="86"/>
      <c r="AH11" s="14" t="s">
        <v>259</v>
      </c>
      <c r="AI11" s="545"/>
      <c r="AJ11" s="546"/>
      <c r="AK11" s="565"/>
      <c r="AL11" s="566"/>
      <c r="AM11" s="566"/>
      <c r="AN11" s="567"/>
    </row>
    <row r="12" spans="2:40" ht="13.5" customHeight="1" x14ac:dyDescent="0.15">
      <c r="B12" s="292" t="s">
        <v>261</v>
      </c>
      <c r="C12" s="289">
        <v>10.5</v>
      </c>
      <c r="D12" s="290">
        <v>11.2</v>
      </c>
      <c r="E12" s="291">
        <v>21.7</v>
      </c>
      <c r="F12" s="534"/>
      <c r="G12" s="534"/>
      <c r="H12" s="534"/>
      <c r="I12" s="288" t="s">
        <v>259</v>
      </c>
      <c r="J12" s="91"/>
      <c r="K12" s="288" t="s">
        <v>259</v>
      </c>
      <c r="L12" s="288" t="s">
        <v>259</v>
      </c>
      <c r="M12" s="535"/>
      <c r="N12" s="536"/>
      <c r="O12" s="14"/>
      <c r="P12" s="13"/>
      <c r="Q12" s="13"/>
      <c r="R12" s="13"/>
      <c r="S12" s="13"/>
      <c r="T12" s="86"/>
      <c r="U12" s="86"/>
      <c r="V12" s="86"/>
      <c r="W12" s="86"/>
      <c r="X12" s="86"/>
      <c r="Y12" s="86"/>
      <c r="Z12" s="86"/>
      <c r="AA12" s="59"/>
      <c r="AB12" s="60"/>
      <c r="AC12" s="542"/>
      <c r="AD12" s="543"/>
      <c r="AE12" s="86"/>
      <c r="AF12" s="14" t="s">
        <v>259</v>
      </c>
      <c r="AG12" s="14" t="s">
        <v>259</v>
      </c>
      <c r="AH12" s="86"/>
      <c r="AI12" s="545"/>
      <c r="AJ12" s="546"/>
      <c r="AK12" s="565"/>
      <c r="AL12" s="566"/>
      <c r="AM12" s="566"/>
      <c r="AN12" s="567"/>
    </row>
    <row r="13" spans="2:40" ht="13.5" customHeight="1" x14ac:dyDescent="0.15">
      <c r="B13" s="292" t="s">
        <v>262</v>
      </c>
      <c r="C13" s="289">
        <v>10.5</v>
      </c>
      <c r="D13" s="293">
        <v>21.7</v>
      </c>
      <c r="E13" s="291">
        <v>32.200000000000003</v>
      </c>
      <c r="F13" s="534"/>
      <c r="G13" s="534"/>
      <c r="H13" s="534"/>
      <c r="I13" s="288" t="s">
        <v>259</v>
      </c>
      <c r="J13" s="91"/>
      <c r="K13" s="288" t="s">
        <v>259</v>
      </c>
      <c r="L13" s="288" t="s">
        <v>259</v>
      </c>
      <c r="M13" s="535"/>
      <c r="N13" s="536"/>
      <c r="O13" s="14" t="s">
        <v>263</v>
      </c>
      <c r="P13" s="13" t="s">
        <v>263</v>
      </c>
      <c r="Q13" s="13"/>
      <c r="R13" s="13"/>
      <c r="S13" s="13" t="s">
        <v>263</v>
      </c>
      <c r="T13" s="86"/>
      <c r="U13" s="86"/>
      <c r="V13" s="86"/>
      <c r="W13" s="86"/>
      <c r="X13" s="86"/>
      <c r="Y13" s="86"/>
      <c r="Z13" s="86"/>
      <c r="AA13" s="59"/>
      <c r="AB13" s="60"/>
      <c r="AC13" s="542"/>
      <c r="AD13" s="543"/>
      <c r="AE13" s="14" t="s">
        <v>259</v>
      </c>
      <c r="AF13" s="86"/>
      <c r="AG13" s="86"/>
      <c r="AH13" s="86"/>
      <c r="AI13" s="547"/>
      <c r="AJ13" s="564"/>
      <c r="AK13" s="562"/>
      <c r="AL13" s="563"/>
      <c r="AM13" s="563"/>
      <c r="AN13" s="548"/>
    </row>
    <row r="14" spans="2:40" ht="13.5" customHeight="1" x14ac:dyDescent="0.15">
      <c r="B14" s="292" t="s">
        <v>264</v>
      </c>
      <c r="C14" s="290">
        <v>10.5</v>
      </c>
      <c r="D14" s="291">
        <v>32.200000000000003</v>
      </c>
      <c r="E14" s="291">
        <v>42.7</v>
      </c>
      <c r="F14" s="534"/>
      <c r="G14" s="534"/>
      <c r="H14" s="534"/>
      <c r="I14" s="288" t="s">
        <v>259</v>
      </c>
      <c r="J14" s="91"/>
      <c r="K14" s="288" t="s">
        <v>259</v>
      </c>
      <c r="L14" s="288" t="s">
        <v>259</v>
      </c>
      <c r="M14" s="535"/>
      <c r="N14" s="536"/>
      <c r="O14" s="14"/>
      <c r="P14" s="13"/>
      <c r="Q14" s="13"/>
      <c r="R14" s="13"/>
      <c r="S14" s="13"/>
      <c r="T14" s="86"/>
      <c r="U14" s="86"/>
      <c r="V14" s="86"/>
      <c r="W14" s="86"/>
      <c r="X14" s="86"/>
      <c r="Y14" s="86"/>
      <c r="Z14" s="86"/>
      <c r="AA14" s="59"/>
      <c r="AB14" s="60"/>
      <c r="AC14" s="542"/>
      <c r="AD14" s="543"/>
      <c r="AE14" s="86"/>
      <c r="AF14" s="86"/>
      <c r="AG14" s="59"/>
      <c r="AH14" s="60"/>
      <c r="AI14" s="545"/>
      <c r="AJ14" s="546"/>
      <c r="AK14" s="562"/>
      <c r="AL14" s="563"/>
      <c r="AM14" s="563"/>
      <c r="AN14" s="548"/>
    </row>
    <row r="15" spans="2:40" ht="13.5" customHeight="1" x14ac:dyDescent="0.15">
      <c r="B15" s="292" t="s">
        <v>265</v>
      </c>
      <c r="C15" s="290">
        <v>10.5</v>
      </c>
      <c r="D15" s="291">
        <v>42.7</v>
      </c>
      <c r="E15" s="291">
        <v>53.2</v>
      </c>
      <c r="F15" s="534"/>
      <c r="G15" s="534"/>
      <c r="H15" s="534"/>
      <c r="I15" s="288" t="s">
        <v>259</v>
      </c>
      <c r="J15" s="91"/>
      <c r="K15" s="288" t="s">
        <v>259</v>
      </c>
      <c r="L15" s="288" t="s">
        <v>259</v>
      </c>
      <c r="M15" s="535"/>
      <c r="N15" s="536"/>
      <c r="O15" s="14"/>
      <c r="P15" s="13"/>
      <c r="Q15" s="13"/>
      <c r="R15" s="13"/>
      <c r="S15" s="13"/>
      <c r="T15" s="86"/>
      <c r="U15" s="86"/>
      <c r="V15" s="86"/>
      <c r="W15" s="86"/>
      <c r="X15" s="86"/>
      <c r="Y15" s="86"/>
      <c r="Z15" s="86"/>
      <c r="AA15" s="59"/>
      <c r="AB15" s="60"/>
      <c r="AC15" s="542"/>
      <c r="AD15" s="543"/>
      <c r="AE15" s="86"/>
      <c r="AF15" s="86"/>
      <c r="AG15" s="59"/>
      <c r="AH15" s="60"/>
      <c r="AI15" s="545"/>
      <c r="AJ15" s="546"/>
      <c r="AK15" s="562"/>
      <c r="AL15" s="563"/>
      <c r="AM15" s="563"/>
      <c r="AN15" s="548"/>
    </row>
    <row r="16" spans="2:40" ht="13.5" customHeight="1" x14ac:dyDescent="0.15">
      <c r="B16" s="292" t="s">
        <v>266</v>
      </c>
      <c r="C16" s="290">
        <v>10.5</v>
      </c>
      <c r="D16" s="291">
        <v>53.2</v>
      </c>
      <c r="E16" s="291">
        <v>63.7</v>
      </c>
      <c r="F16" s="534"/>
      <c r="G16" s="534"/>
      <c r="H16" s="534"/>
      <c r="I16" s="288" t="s">
        <v>259</v>
      </c>
      <c r="J16" s="91"/>
      <c r="K16" s="288" t="s">
        <v>259</v>
      </c>
      <c r="L16" s="288" t="s">
        <v>259</v>
      </c>
      <c r="M16" s="535"/>
      <c r="N16" s="536"/>
      <c r="O16" s="14"/>
      <c r="P16" s="13"/>
      <c r="Q16" s="13"/>
      <c r="R16" s="13"/>
      <c r="S16" s="13"/>
      <c r="T16" s="86"/>
      <c r="U16" s="86"/>
      <c r="V16" s="86"/>
      <c r="W16" s="86"/>
      <c r="X16" s="86"/>
      <c r="Y16" s="86"/>
      <c r="Z16" s="86"/>
      <c r="AA16" s="59"/>
      <c r="AB16" s="60"/>
      <c r="AC16" s="542"/>
      <c r="AD16" s="543"/>
      <c r="AE16" s="86"/>
      <c r="AF16" s="86"/>
      <c r="AG16" s="59"/>
      <c r="AH16" s="60"/>
      <c r="AI16" s="545"/>
      <c r="AJ16" s="546"/>
      <c r="AK16" s="562"/>
      <c r="AL16" s="563"/>
      <c r="AM16" s="563"/>
      <c r="AN16" s="548"/>
    </row>
    <row r="17" spans="2:40" ht="13.5" customHeight="1" x14ac:dyDescent="0.15">
      <c r="B17" s="292" t="s">
        <v>267</v>
      </c>
      <c r="C17" s="290">
        <v>10.5</v>
      </c>
      <c r="D17" s="291">
        <v>63.7</v>
      </c>
      <c r="E17" s="291">
        <v>74.2</v>
      </c>
      <c r="F17" s="534"/>
      <c r="G17" s="534"/>
      <c r="H17" s="534"/>
      <c r="I17" s="288" t="s">
        <v>259</v>
      </c>
      <c r="J17" s="91"/>
      <c r="K17" s="288" t="s">
        <v>259</v>
      </c>
      <c r="L17" s="288" t="s">
        <v>259</v>
      </c>
      <c r="M17" s="535"/>
      <c r="N17" s="536"/>
      <c r="O17" s="14"/>
      <c r="P17" s="13"/>
      <c r="Q17" s="13"/>
      <c r="R17" s="13"/>
      <c r="S17" s="13"/>
      <c r="T17" s="86"/>
      <c r="U17" s="86"/>
      <c r="V17" s="86"/>
      <c r="W17" s="86"/>
      <c r="X17" s="86"/>
      <c r="Y17" s="86"/>
      <c r="Z17" s="86"/>
      <c r="AA17" s="59"/>
      <c r="AB17" s="60"/>
      <c r="AC17" s="542"/>
      <c r="AD17" s="543"/>
      <c r="AE17" s="86"/>
      <c r="AF17" s="86"/>
      <c r="AG17" s="59"/>
      <c r="AH17" s="60"/>
      <c r="AI17" s="545"/>
      <c r="AJ17" s="546"/>
      <c r="AK17" s="562"/>
      <c r="AL17" s="563"/>
      <c r="AM17" s="563"/>
      <c r="AN17" s="548"/>
    </row>
    <row r="18" spans="2:40" ht="13.5" customHeight="1" x14ac:dyDescent="0.15">
      <c r="B18" s="292" t="s">
        <v>268</v>
      </c>
      <c r="C18" s="290">
        <v>10.5</v>
      </c>
      <c r="D18" s="291">
        <v>74.2</v>
      </c>
      <c r="E18" s="291">
        <v>84.7</v>
      </c>
      <c r="F18" s="534"/>
      <c r="G18" s="534"/>
      <c r="H18" s="534"/>
      <c r="I18" s="288" t="s">
        <v>259</v>
      </c>
      <c r="J18" s="91"/>
      <c r="K18" s="288" t="s">
        <v>259</v>
      </c>
      <c r="L18" s="288"/>
      <c r="M18" s="535"/>
      <c r="N18" s="536"/>
      <c r="O18" s="14"/>
      <c r="P18" s="13"/>
      <c r="Q18" s="13"/>
      <c r="R18" s="13"/>
      <c r="S18" s="13"/>
      <c r="T18" s="86"/>
      <c r="U18" s="86"/>
      <c r="V18" s="86"/>
      <c r="W18" s="86"/>
      <c r="X18" s="86"/>
      <c r="Y18" s="86"/>
      <c r="Z18" s="86"/>
      <c r="AA18" s="59"/>
      <c r="AB18" s="60"/>
      <c r="AC18" s="542"/>
      <c r="AD18" s="543"/>
      <c r="AE18" s="86"/>
      <c r="AF18" s="86"/>
      <c r="AG18" s="59"/>
      <c r="AH18" s="60"/>
      <c r="AI18" s="545"/>
      <c r="AJ18" s="546"/>
      <c r="AK18" s="562"/>
      <c r="AL18" s="563"/>
      <c r="AM18" s="563"/>
      <c r="AN18" s="548"/>
    </row>
    <row r="19" spans="2:40" ht="13.5" customHeight="1" x14ac:dyDescent="0.15">
      <c r="B19" s="292" t="s">
        <v>269</v>
      </c>
      <c r="C19" s="290">
        <v>10.5</v>
      </c>
      <c r="D19" s="291">
        <v>84.7</v>
      </c>
      <c r="E19" s="291">
        <v>95.2</v>
      </c>
      <c r="F19" s="534"/>
      <c r="G19" s="534"/>
      <c r="H19" s="534"/>
      <c r="I19" s="288" t="s">
        <v>259</v>
      </c>
      <c r="J19" s="91"/>
      <c r="K19" s="288" t="s">
        <v>259</v>
      </c>
      <c r="L19" s="288"/>
      <c r="M19" s="535"/>
      <c r="N19" s="536"/>
      <c r="O19" s="14"/>
      <c r="P19" s="13"/>
      <c r="Q19" s="13"/>
      <c r="R19" s="13"/>
      <c r="S19" s="13"/>
      <c r="T19" s="86"/>
      <c r="U19" s="86"/>
      <c r="V19" s="86"/>
      <c r="W19" s="86"/>
      <c r="X19" s="86"/>
      <c r="Y19" s="86"/>
      <c r="Z19" s="86"/>
      <c r="AA19" s="59"/>
      <c r="AB19" s="60"/>
      <c r="AC19" s="542"/>
      <c r="AD19" s="543"/>
      <c r="AE19" s="86"/>
      <c r="AF19" s="86"/>
      <c r="AG19" s="59"/>
      <c r="AH19" s="60"/>
      <c r="AI19" s="545"/>
      <c r="AJ19" s="546"/>
      <c r="AK19" s="562"/>
      <c r="AL19" s="563"/>
      <c r="AM19" s="563"/>
      <c r="AN19" s="548"/>
    </row>
    <row r="20" spans="2:40" ht="13.5" customHeight="1" x14ac:dyDescent="0.15">
      <c r="B20" s="292" t="s">
        <v>270</v>
      </c>
      <c r="C20" s="290">
        <v>10.5</v>
      </c>
      <c r="D20" s="291">
        <v>95.2</v>
      </c>
      <c r="E20" s="291">
        <v>105.7</v>
      </c>
      <c r="F20" s="534"/>
      <c r="G20" s="534"/>
      <c r="H20" s="534"/>
      <c r="I20" s="288" t="s">
        <v>259</v>
      </c>
      <c r="J20" s="91"/>
      <c r="K20" s="288" t="s">
        <v>259</v>
      </c>
      <c r="L20" s="288"/>
      <c r="M20" s="535"/>
      <c r="N20" s="536"/>
      <c r="O20" s="14"/>
      <c r="P20" s="13"/>
      <c r="Q20" s="13"/>
      <c r="R20" s="13"/>
      <c r="S20" s="13"/>
      <c r="T20" s="23"/>
      <c r="U20" s="23"/>
      <c r="V20" s="23"/>
      <c r="W20" s="86"/>
      <c r="X20" s="86"/>
      <c r="Y20" s="86"/>
      <c r="Z20" s="86"/>
      <c r="AA20" s="59"/>
      <c r="AB20" s="60"/>
      <c r="AC20" s="542"/>
      <c r="AD20" s="543"/>
      <c r="AE20" s="86"/>
      <c r="AF20" s="86"/>
      <c r="AG20" s="59"/>
      <c r="AH20" s="60"/>
      <c r="AI20" s="545"/>
      <c r="AJ20" s="546"/>
      <c r="AK20" s="562"/>
      <c r="AL20" s="563"/>
      <c r="AM20" s="563"/>
      <c r="AN20" s="548"/>
    </row>
    <row r="21" spans="2:40" ht="13.5" customHeight="1" x14ac:dyDescent="0.15">
      <c r="B21" s="292" t="s">
        <v>271</v>
      </c>
      <c r="C21" s="290">
        <v>10.5</v>
      </c>
      <c r="D21" s="291">
        <v>105.7</v>
      </c>
      <c r="E21" s="291">
        <v>116.2</v>
      </c>
      <c r="F21" s="534"/>
      <c r="G21" s="534"/>
      <c r="H21" s="534"/>
      <c r="I21" s="288" t="s">
        <v>259</v>
      </c>
      <c r="J21" s="91"/>
      <c r="K21" s="288" t="s">
        <v>259</v>
      </c>
      <c r="L21" s="288"/>
      <c r="M21" s="535"/>
      <c r="N21" s="536"/>
      <c r="O21" s="14"/>
      <c r="P21" s="13"/>
      <c r="Q21" s="13"/>
      <c r="R21" s="13"/>
      <c r="S21" s="13"/>
      <c r="T21" s="86"/>
      <c r="U21" s="86"/>
      <c r="V21" s="86"/>
      <c r="W21" s="86"/>
      <c r="X21" s="86"/>
      <c r="Y21" s="86"/>
      <c r="Z21" s="86"/>
      <c r="AA21" s="59"/>
      <c r="AB21" s="60"/>
      <c r="AC21" s="542"/>
      <c r="AD21" s="543"/>
      <c r="AE21" s="86"/>
      <c r="AF21" s="86"/>
      <c r="AG21" s="59"/>
      <c r="AH21" s="60"/>
      <c r="AI21" s="545"/>
      <c r="AJ21" s="546"/>
      <c r="AK21" s="562"/>
      <c r="AL21" s="563"/>
      <c r="AM21" s="563"/>
      <c r="AN21" s="548"/>
    </row>
    <row r="22" spans="2:40" ht="13.5" customHeight="1" x14ac:dyDescent="0.15">
      <c r="B22" s="292" t="s">
        <v>272</v>
      </c>
      <c r="C22" s="290">
        <v>10.5</v>
      </c>
      <c r="D22" s="291">
        <v>116.2</v>
      </c>
      <c r="E22" s="291">
        <v>126.7</v>
      </c>
      <c r="F22" s="534"/>
      <c r="G22" s="534"/>
      <c r="H22" s="534"/>
      <c r="I22" s="288" t="s">
        <v>259</v>
      </c>
      <c r="J22" s="91"/>
      <c r="K22" s="288" t="s">
        <v>259</v>
      </c>
      <c r="L22" s="288"/>
      <c r="M22" s="535"/>
      <c r="N22" s="536"/>
      <c r="O22" s="14"/>
      <c r="P22" s="13"/>
      <c r="Q22" s="13"/>
      <c r="R22" s="13"/>
      <c r="S22" s="13"/>
      <c r="T22" s="86"/>
      <c r="U22" s="14"/>
      <c r="V22" s="86"/>
      <c r="W22" s="86"/>
      <c r="X22" s="86"/>
      <c r="Y22" s="86"/>
      <c r="Z22" s="86"/>
      <c r="AA22" s="59"/>
      <c r="AB22" s="60"/>
      <c r="AC22" s="542"/>
      <c r="AD22" s="543"/>
      <c r="AE22" s="86"/>
      <c r="AF22" s="86"/>
      <c r="AG22" s="59"/>
      <c r="AH22" s="60"/>
      <c r="AI22" s="545"/>
      <c r="AJ22" s="546"/>
      <c r="AK22" s="562"/>
      <c r="AL22" s="563"/>
      <c r="AM22" s="563"/>
      <c r="AN22" s="548"/>
    </row>
    <row r="23" spans="2:40" ht="13.5" customHeight="1" x14ac:dyDescent="0.15">
      <c r="B23" s="292" t="s">
        <v>273</v>
      </c>
      <c r="C23" s="290">
        <v>10.5</v>
      </c>
      <c r="D23" s="291">
        <v>126.7</v>
      </c>
      <c r="E23" s="291">
        <v>137.19999999999999</v>
      </c>
      <c r="F23" s="534"/>
      <c r="G23" s="534"/>
      <c r="H23" s="534"/>
      <c r="I23" s="288" t="s">
        <v>259</v>
      </c>
      <c r="J23" s="91"/>
      <c r="K23" s="288" t="s">
        <v>259</v>
      </c>
      <c r="L23" s="288"/>
      <c r="M23" s="535"/>
      <c r="N23" s="536"/>
      <c r="O23" s="14"/>
      <c r="P23" s="13"/>
      <c r="Q23" s="13"/>
      <c r="R23" s="13"/>
      <c r="S23" s="13"/>
      <c r="T23" s="23"/>
      <c r="U23" s="14" t="s">
        <v>259</v>
      </c>
      <c r="V23" s="23"/>
      <c r="W23" s="23"/>
      <c r="X23" s="23"/>
      <c r="Y23" s="23"/>
      <c r="Z23" s="23"/>
      <c r="AA23" s="59"/>
      <c r="AB23" s="14" t="s">
        <v>259</v>
      </c>
      <c r="AC23" s="542"/>
      <c r="AD23" s="543"/>
      <c r="AE23" s="86"/>
      <c r="AF23" s="86"/>
      <c r="AG23" s="59"/>
      <c r="AH23" s="60"/>
      <c r="AI23" s="545"/>
      <c r="AJ23" s="546"/>
      <c r="AK23" s="562"/>
      <c r="AL23" s="563"/>
      <c r="AM23" s="563"/>
      <c r="AN23" s="548"/>
    </row>
    <row r="24" spans="2:40" ht="13.5" customHeight="1" x14ac:dyDescent="0.15">
      <c r="B24" s="292" t="s">
        <v>274</v>
      </c>
      <c r="C24" s="290">
        <v>10.5</v>
      </c>
      <c r="D24" s="291">
        <v>137.19999999999999</v>
      </c>
      <c r="E24" s="291">
        <v>147.69999999999999</v>
      </c>
      <c r="F24" s="534"/>
      <c r="G24" s="534"/>
      <c r="H24" s="534"/>
      <c r="I24" s="288" t="s">
        <v>259</v>
      </c>
      <c r="J24" s="91"/>
      <c r="K24" s="288" t="s">
        <v>259</v>
      </c>
      <c r="L24" s="288"/>
      <c r="M24" s="535"/>
      <c r="N24" s="536"/>
      <c r="O24" s="14"/>
      <c r="P24" s="13"/>
      <c r="Q24" s="13"/>
      <c r="R24" s="13"/>
      <c r="S24" s="13"/>
      <c r="T24" s="86"/>
      <c r="U24" s="86"/>
      <c r="V24" s="86"/>
      <c r="W24" s="86"/>
      <c r="X24" s="86"/>
      <c r="Y24" s="86"/>
      <c r="Z24" s="86"/>
      <c r="AA24" s="59"/>
      <c r="AB24" s="60"/>
      <c r="AC24" s="542"/>
      <c r="AD24" s="543"/>
      <c r="AE24" s="86"/>
      <c r="AF24" s="86"/>
      <c r="AG24" s="59"/>
      <c r="AH24" s="60"/>
      <c r="AI24" s="545"/>
      <c r="AJ24" s="546"/>
      <c r="AK24" s="562"/>
      <c r="AL24" s="563"/>
      <c r="AM24" s="563"/>
      <c r="AN24" s="548"/>
    </row>
    <row r="25" spans="2:40" ht="13.5" customHeight="1" x14ac:dyDescent="0.15">
      <c r="B25" s="292" t="s">
        <v>275</v>
      </c>
      <c r="C25" s="290">
        <v>10.5</v>
      </c>
      <c r="D25" s="291">
        <v>147.69999999999999</v>
      </c>
      <c r="E25" s="291">
        <v>158.19999999999999</v>
      </c>
      <c r="F25" s="544" t="s">
        <v>276</v>
      </c>
      <c r="G25" s="544"/>
      <c r="H25" s="544"/>
      <c r="I25" s="288" t="s">
        <v>259</v>
      </c>
      <c r="J25" s="91"/>
      <c r="K25" s="288" t="s">
        <v>259</v>
      </c>
      <c r="L25" s="288"/>
      <c r="M25" s="535"/>
      <c r="N25" s="536"/>
      <c r="O25" s="14" t="s">
        <v>277</v>
      </c>
      <c r="P25" s="14" t="s">
        <v>277</v>
      </c>
      <c r="Q25" s="13"/>
      <c r="R25" s="13"/>
      <c r="S25" s="13" t="s">
        <v>277</v>
      </c>
      <c r="T25" s="86"/>
      <c r="U25" s="86"/>
      <c r="V25" s="86"/>
      <c r="W25" s="86"/>
      <c r="X25" s="86"/>
      <c r="Y25" s="86"/>
      <c r="Z25" s="86"/>
      <c r="AA25" s="59"/>
      <c r="AB25" s="60"/>
      <c r="AC25" s="542"/>
      <c r="AD25" s="543"/>
      <c r="AE25" s="86"/>
      <c r="AF25" s="86"/>
      <c r="AG25" s="59"/>
      <c r="AH25" s="60"/>
      <c r="AI25" s="545"/>
      <c r="AJ25" s="546"/>
      <c r="AK25" s="562"/>
      <c r="AL25" s="563"/>
      <c r="AM25" s="563"/>
      <c r="AN25" s="548"/>
    </row>
    <row r="26" spans="2:40" ht="13.5" customHeight="1" x14ac:dyDescent="0.15">
      <c r="B26" s="292" t="s">
        <v>278</v>
      </c>
      <c r="C26" s="290">
        <v>10.5</v>
      </c>
      <c r="D26" s="291">
        <v>158.19999999999999</v>
      </c>
      <c r="E26" s="291">
        <v>168.7</v>
      </c>
      <c r="F26" s="544" t="s">
        <v>276</v>
      </c>
      <c r="G26" s="544"/>
      <c r="H26" s="544"/>
      <c r="I26" s="288" t="s">
        <v>259</v>
      </c>
      <c r="J26" s="91"/>
      <c r="K26" s="288" t="s">
        <v>259</v>
      </c>
      <c r="L26" s="288"/>
      <c r="M26" s="535"/>
      <c r="N26" s="536"/>
      <c r="O26" s="14"/>
      <c r="P26" s="14"/>
      <c r="Q26" s="13"/>
      <c r="R26" s="13"/>
      <c r="S26" s="14"/>
      <c r="T26" s="86"/>
      <c r="U26" s="86"/>
      <c r="V26" s="86"/>
      <c r="W26" s="86"/>
      <c r="X26" s="86"/>
      <c r="Y26" s="86"/>
      <c r="Z26" s="86"/>
      <c r="AA26" s="59"/>
      <c r="AB26" s="60"/>
      <c r="AC26" s="542"/>
      <c r="AD26" s="543"/>
      <c r="AE26" s="86"/>
      <c r="AF26" s="86"/>
      <c r="AG26" s="59"/>
      <c r="AH26" s="60"/>
      <c r="AI26" s="545"/>
      <c r="AJ26" s="546"/>
      <c r="AK26" s="562"/>
      <c r="AL26" s="563"/>
      <c r="AM26" s="563"/>
      <c r="AN26" s="548"/>
    </row>
    <row r="27" spans="2:40" ht="13.5" customHeight="1" x14ac:dyDescent="0.15">
      <c r="B27" s="292" t="s">
        <v>279</v>
      </c>
      <c r="C27" s="290">
        <v>10.5</v>
      </c>
      <c r="D27" s="291">
        <v>168.7</v>
      </c>
      <c r="E27" s="291">
        <v>179.2</v>
      </c>
      <c r="F27" s="544" t="s">
        <v>276</v>
      </c>
      <c r="G27" s="544"/>
      <c r="H27" s="544"/>
      <c r="I27" s="288" t="s">
        <v>259</v>
      </c>
      <c r="J27" s="91"/>
      <c r="K27" s="288" t="s">
        <v>259</v>
      </c>
      <c r="L27" s="288"/>
      <c r="M27" s="535"/>
      <c r="N27" s="536"/>
      <c r="O27" s="14"/>
      <c r="P27" s="13"/>
      <c r="Q27" s="13"/>
      <c r="R27" s="13"/>
      <c r="S27" s="13"/>
      <c r="T27" s="86"/>
      <c r="U27" s="86"/>
      <c r="V27" s="86"/>
      <c r="W27" s="86"/>
      <c r="X27" s="86"/>
      <c r="Y27" s="86"/>
      <c r="Z27" s="86"/>
      <c r="AA27" s="59"/>
      <c r="AB27" s="60"/>
      <c r="AC27" s="542"/>
      <c r="AD27" s="543"/>
      <c r="AE27" s="86"/>
      <c r="AF27" s="86"/>
      <c r="AG27" s="59"/>
      <c r="AH27" s="60"/>
      <c r="AI27" s="545"/>
      <c r="AJ27" s="546"/>
      <c r="AK27" s="562"/>
      <c r="AL27" s="563"/>
      <c r="AM27" s="563"/>
      <c r="AN27" s="548"/>
    </row>
    <row r="28" spans="2:40" ht="13.5" customHeight="1" x14ac:dyDescent="0.15">
      <c r="B28" s="292" t="s">
        <v>280</v>
      </c>
      <c r="C28" s="290">
        <v>10.5</v>
      </c>
      <c r="D28" s="291">
        <v>179.2</v>
      </c>
      <c r="E28" s="291">
        <v>189.7</v>
      </c>
      <c r="F28" s="544" t="s">
        <v>276</v>
      </c>
      <c r="G28" s="544"/>
      <c r="H28" s="544"/>
      <c r="I28" s="288" t="s">
        <v>259</v>
      </c>
      <c r="J28" s="91"/>
      <c r="K28" s="288" t="s">
        <v>259</v>
      </c>
      <c r="L28" s="288"/>
      <c r="M28" s="535"/>
      <c r="N28" s="536"/>
      <c r="O28" s="14"/>
      <c r="P28" s="13"/>
      <c r="Q28" s="13"/>
      <c r="R28" s="13"/>
      <c r="S28" s="13"/>
      <c r="T28" s="86"/>
      <c r="U28" s="86"/>
      <c r="V28" s="86"/>
      <c r="W28" s="86"/>
      <c r="X28" s="86"/>
      <c r="Y28" s="86"/>
      <c r="Z28" s="86"/>
      <c r="AA28" s="59"/>
      <c r="AB28" s="60"/>
      <c r="AC28" s="542"/>
      <c r="AD28" s="543"/>
      <c r="AE28" s="86"/>
      <c r="AF28" s="86"/>
      <c r="AG28" s="59"/>
      <c r="AH28" s="60"/>
      <c r="AI28" s="545"/>
      <c r="AJ28" s="546"/>
      <c r="AK28" s="562"/>
      <c r="AL28" s="563"/>
      <c r="AM28" s="563"/>
      <c r="AN28" s="548"/>
    </row>
    <row r="29" spans="2:40" ht="13.5" customHeight="1" x14ac:dyDescent="0.15">
      <c r="B29" s="292" t="s">
        <v>281</v>
      </c>
      <c r="C29" s="290">
        <v>10.5</v>
      </c>
      <c r="D29" s="291">
        <v>189.7</v>
      </c>
      <c r="E29" s="291">
        <v>200.2</v>
      </c>
      <c r="F29" s="534"/>
      <c r="G29" s="534"/>
      <c r="H29" s="534"/>
      <c r="I29" s="288" t="s">
        <v>259</v>
      </c>
      <c r="J29" s="91"/>
      <c r="K29" s="288" t="s">
        <v>259</v>
      </c>
      <c r="L29" s="288"/>
      <c r="M29" s="535"/>
      <c r="N29" s="536"/>
      <c r="O29" s="14"/>
      <c r="P29" s="13"/>
      <c r="Q29" s="13"/>
      <c r="R29" s="13"/>
      <c r="S29" s="13"/>
      <c r="T29" s="86"/>
      <c r="U29" s="86"/>
      <c r="V29" s="86"/>
      <c r="W29" s="86"/>
      <c r="X29" s="86"/>
      <c r="Y29" s="86"/>
      <c r="Z29" s="86"/>
      <c r="AA29" s="59"/>
      <c r="AB29" s="60"/>
      <c r="AC29" s="542"/>
      <c r="AD29" s="543"/>
      <c r="AE29" s="86"/>
      <c r="AF29" s="86"/>
      <c r="AG29" s="59"/>
      <c r="AH29" s="60"/>
      <c r="AI29" s="545"/>
      <c r="AJ29" s="546"/>
      <c r="AK29" s="562"/>
      <c r="AL29" s="563"/>
      <c r="AM29" s="563"/>
      <c r="AN29" s="548"/>
    </row>
    <row r="30" spans="2:40" ht="13.5" customHeight="1" x14ac:dyDescent="0.15">
      <c r="B30" s="292" t="s">
        <v>282</v>
      </c>
      <c r="C30" s="290">
        <v>10.5</v>
      </c>
      <c r="D30" s="291">
        <v>200.2</v>
      </c>
      <c r="E30" s="291">
        <v>210.7</v>
      </c>
      <c r="F30" s="534"/>
      <c r="G30" s="534"/>
      <c r="H30" s="534"/>
      <c r="I30" s="288" t="s">
        <v>259</v>
      </c>
      <c r="J30" s="91"/>
      <c r="K30" s="288" t="s">
        <v>259</v>
      </c>
      <c r="L30" s="288"/>
      <c r="M30" s="535"/>
      <c r="N30" s="536"/>
      <c r="O30" s="14"/>
      <c r="P30" s="13"/>
      <c r="Q30" s="13"/>
      <c r="R30" s="13"/>
      <c r="S30" s="13"/>
      <c r="T30" s="86"/>
      <c r="U30" s="86"/>
      <c r="V30" s="86"/>
      <c r="W30" s="86"/>
      <c r="X30" s="86"/>
      <c r="Y30" s="86"/>
      <c r="Z30" s="86"/>
      <c r="AA30" s="59"/>
      <c r="AB30" s="60"/>
      <c r="AC30" s="542"/>
      <c r="AD30" s="543"/>
      <c r="AE30" s="86"/>
      <c r="AF30" s="86"/>
      <c r="AG30" s="59"/>
      <c r="AH30" s="60"/>
      <c r="AI30" s="545"/>
      <c r="AJ30" s="546"/>
      <c r="AK30" s="562"/>
      <c r="AL30" s="563"/>
      <c r="AM30" s="563"/>
      <c r="AN30" s="548"/>
    </row>
    <row r="31" spans="2:40" ht="13.5" customHeight="1" x14ac:dyDescent="0.15">
      <c r="B31" s="292" t="s">
        <v>283</v>
      </c>
      <c r="C31" s="290">
        <v>10.5</v>
      </c>
      <c r="D31" s="291">
        <v>210.7</v>
      </c>
      <c r="E31" s="291">
        <v>221.2</v>
      </c>
      <c r="F31" s="534"/>
      <c r="G31" s="534"/>
      <c r="H31" s="534"/>
      <c r="I31" s="288" t="s">
        <v>259</v>
      </c>
      <c r="J31" s="91"/>
      <c r="K31" s="288" t="s">
        <v>259</v>
      </c>
      <c r="L31" s="288"/>
      <c r="M31" s="535"/>
      <c r="N31" s="536"/>
      <c r="O31" s="14"/>
      <c r="P31" s="13"/>
      <c r="Q31" s="13"/>
      <c r="R31" s="13"/>
      <c r="S31" s="13"/>
      <c r="T31" s="86"/>
      <c r="U31" s="86"/>
      <c r="V31" s="86"/>
      <c r="W31" s="86"/>
      <c r="X31" s="86"/>
      <c r="Y31" s="86"/>
      <c r="Z31" s="86"/>
      <c r="AA31" s="59"/>
      <c r="AB31" s="60"/>
      <c r="AC31" s="542"/>
      <c r="AD31" s="543"/>
      <c r="AE31" s="86"/>
      <c r="AF31" s="86"/>
      <c r="AG31" s="59"/>
      <c r="AH31" s="60"/>
      <c r="AI31" s="545"/>
      <c r="AJ31" s="546"/>
      <c r="AK31" s="562"/>
      <c r="AL31" s="563"/>
      <c r="AM31" s="563"/>
      <c r="AN31" s="548"/>
    </row>
    <row r="32" spans="2:40" ht="13.5" customHeight="1" x14ac:dyDescent="0.15">
      <c r="B32" s="292" t="s">
        <v>284</v>
      </c>
      <c r="C32" s="290">
        <v>10.5</v>
      </c>
      <c r="D32" s="291">
        <v>221.2</v>
      </c>
      <c r="E32" s="291">
        <v>231.7</v>
      </c>
      <c r="F32" s="534"/>
      <c r="G32" s="534"/>
      <c r="H32" s="534"/>
      <c r="I32" s="288" t="s">
        <v>259</v>
      </c>
      <c r="J32" s="91"/>
      <c r="K32" s="288" t="s">
        <v>259</v>
      </c>
      <c r="L32" s="288"/>
      <c r="M32" s="535"/>
      <c r="N32" s="536"/>
      <c r="O32" s="14"/>
      <c r="P32" s="13"/>
      <c r="Q32" s="13"/>
      <c r="R32" s="13"/>
      <c r="S32" s="13"/>
      <c r="T32" s="86"/>
      <c r="U32" s="86"/>
      <c r="V32" s="86"/>
      <c r="W32" s="86"/>
      <c r="X32" s="86"/>
      <c r="Y32" s="86"/>
      <c r="Z32" s="86"/>
      <c r="AA32" s="59"/>
      <c r="AB32" s="60"/>
      <c r="AC32" s="542"/>
      <c r="AD32" s="543"/>
      <c r="AE32" s="86"/>
      <c r="AF32" s="86"/>
      <c r="AG32" s="59"/>
      <c r="AH32" s="60"/>
      <c r="AI32" s="545"/>
      <c r="AJ32" s="546"/>
      <c r="AK32" s="562"/>
      <c r="AL32" s="563"/>
      <c r="AM32" s="563"/>
      <c r="AN32" s="548"/>
    </row>
    <row r="33" spans="2:40" ht="13.5" customHeight="1" x14ac:dyDescent="0.15">
      <c r="B33" s="292" t="s">
        <v>285</v>
      </c>
      <c r="C33" s="290">
        <v>10.5</v>
      </c>
      <c r="D33" s="291">
        <v>231.7</v>
      </c>
      <c r="E33" s="291">
        <v>242.2</v>
      </c>
      <c r="F33" s="534"/>
      <c r="G33" s="534"/>
      <c r="H33" s="534"/>
      <c r="I33" s="288" t="s">
        <v>259</v>
      </c>
      <c r="J33" s="91"/>
      <c r="K33" s="288" t="s">
        <v>259</v>
      </c>
      <c r="L33" s="288"/>
      <c r="M33" s="535"/>
      <c r="N33" s="536"/>
      <c r="O33" s="14"/>
      <c r="P33" s="13"/>
      <c r="Q33" s="13"/>
      <c r="R33" s="13"/>
      <c r="S33" s="13"/>
      <c r="T33" s="86"/>
      <c r="U33" s="86"/>
      <c r="V33" s="86"/>
      <c r="W33" s="86"/>
      <c r="X33" s="86"/>
      <c r="Y33" s="86"/>
      <c r="Z33" s="86"/>
      <c r="AA33" s="59"/>
      <c r="AB33" s="60"/>
      <c r="AC33" s="542"/>
      <c r="AD33" s="543"/>
      <c r="AE33" s="86"/>
      <c r="AF33" s="86"/>
      <c r="AG33" s="59"/>
      <c r="AH33" s="60"/>
      <c r="AI33" s="545"/>
      <c r="AJ33" s="546"/>
      <c r="AK33" s="562"/>
      <c r="AL33" s="563"/>
      <c r="AM33" s="563"/>
      <c r="AN33" s="548"/>
    </row>
    <row r="34" spans="2:40" ht="13.5" customHeight="1" x14ac:dyDescent="0.15">
      <c r="B34" s="292" t="s">
        <v>286</v>
      </c>
      <c r="C34" s="290">
        <v>10.5</v>
      </c>
      <c r="D34" s="291">
        <v>242.2</v>
      </c>
      <c r="E34" s="291">
        <v>252.7</v>
      </c>
      <c r="F34" s="534"/>
      <c r="G34" s="534"/>
      <c r="H34" s="534"/>
      <c r="I34" s="288" t="s">
        <v>259</v>
      </c>
      <c r="J34" s="91"/>
      <c r="K34" s="288" t="s">
        <v>259</v>
      </c>
      <c r="L34" s="288"/>
      <c r="M34" s="535"/>
      <c r="N34" s="536"/>
      <c r="O34" s="14"/>
      <c r="P34" s="13"/>
      <c r="Q34" s="13"/>
      <c r="R34" s="13"/>
      <c r="S34" s="13"/>
      <c r="T34" s="86"/>
      <c r="U34" s="86"/>
      <c r="V34" s="86"/>
      <c r="W34" s="86"/>
      <c r="X34" s="86"/>
      <c r="Y34" s="86"/>
      <c r="Z34" s="86"/>
      <c r="AA34" s="59"/>
      <c r="AB34" s="60"/>
      <c r="AC34" s="542"/>
      <c r="AD34" s="543"/>
      <c r="AE34" s="86"/>
      <c r="AF34" s="86"/>
      <c r="AG34" s="59"/>
      <c r="AH34" s="60"/>
      <c r="AI34" s="545"/>
      <c r="AJ34" s="546"/>
      <c r="AK34" s="562"/>
      <c r="AL34" s="563"/>
      <c r="AM34" s="563"/>
      <c r="AN34" s="548"/>
    </row>
    <row r="35" spans="2:40" ht="13.5" customHeight="1" x14ac:dyDescent="0.15">
      <c r="B35" s="292" t="s">
        <v>287</v>
      </c>
      <c r="C35" s="290">
        <v>10.5</v>
      </c>
      <c r="D35" s="291">
        <v>252.7</v>
      </c>
      <c r="E35" s="291">
        <v>263.2</v>
      </c>
      <c r="F35" s="541" t="s">
        <v>288</v>
      </c>
      <c r="G35" s="541"/>
      <c r="H35" s="541"/>
      <c r="I35" s="288" t="s">
        <v>259</v>
      </c>
      <c r="J35" s="91"/>
      <c r="K35" s="288" t="s">
        <v>259</v>
      </c>
      <c r="L35" s="288"/>
      <c r="M35" s="535"/>
      <c r="N35" s="536"/>
      <c r="O35" s="14"/>
      <c r="P35" s="13"/>
      <c r="Q35" s="13"/>
      <c r="R35" s="13"/>
      <c r="S35" s="13"/>
      <c r="T35" s="86"/>
      <c r="U35" s="86"/>
      <c r="V35" s="86"/>
      <c r="W35" s="86"/>
      <c r="X35" s="86"/>
      <c r="Y35" s="86"/>
      <c r="Z35" s="86"/>
      <c r="AA35" s="59"/>
      <c r="AB35" s="60"/>
      <c r="AC35" s="542"/>
      <c r="AD35" s="543"/>
      <c r="AE35" s="86"/>
      <c r="AF35" s="86"/>
      <c r="AG35" s="59"/>
      <c r="AH35" s="60"/>
      <c r="AI35" s="545"/>
      <c r="AJ35" s="546"/>
      <c r="AK35" s="562"/>
      <c r="AL35" s="563"/>
      <c r="AM35" s="563"/>
      <c r="AN35" s="548"/>
    </row>
    <row r="36" spans="2:40" ht="13.5" customHeight="1" x14ac:dyDescent="0.15">
      <c r="B36" s="292" t="s">
        <v>289</v>
      </c>
      <c r="C36" s="290">
        <v>10.5</v>
      </c>
      <c r="D36" s="291">
        <v>263.2</v>
      </c>
      <c r="E36" s="291">
        <v>273.7</v>
      </c>
      <c r="F36" s="541" t="s">
        <v>288</v>
      </c>
      <c r="G36" s="541"/>
      <c r="H36" s="541"/>
      <c r="I36" s="288" t="s">
        <v>259</v>
      </c>
      <c r="J36" s="91"/>
      <c r="K36" s="288" t="s">
        <v>259</v>
      </c>
      <c r="L36" s="288"/>
      <c r="M36" s="535"/>
      <c r="N36" s="536"/>
      <c r="O36" s="14"/>
      <c r="P36" s="13"/>
      <c r="Q36" s="13"/>
      <c r="R36" s="13"/>
      <c r="S36" s="13"/>
      <c r="T36" s="86"/>
      <c r="U36" s="86"/>
      <c r="V36" s="86"/>
      <c r="W36" s="86"/>
      <c r="X36" s="86"/>
      <c r="Y36" s="86"/>
      <c r="Z36" s="86"/>
      <c r="AA36" s="59"/>
      <c r="AB36" s="60"/>
      <c r="AC36" s="542"/>
      <c r="AD36" s="543"/>
      <c r="AE36" s="86"/>
      <c r="AF36" s="86"/>
      <c r="AG36" s="59"/>
      <c r="AH36" s="60"/>
      <c r="AI36" s="545"/>
      <c r="AJ36" s="546"/>
      <c r="AK36" s="562"/>
      <c r="AL36" s="563"/>
      <c r="AM36" s="563"/>
      <c r="AN36" s="548"/>
    </row>
    <row r="37" spans="2:40" ht="13.5" customHeight="1" x14ac:dyDescent="0.15">
      <c r="B37" s="292" t="s">
        <v>290</v>
      </c>
      <c r="C37" s="290">
        <v>10.5</v>
      </c>
      <c r="D37" s="291">
        <v>273.7</v>
      </c>
      <c r="E37" s="291">
        <v>284.2</v>
      </c>
      <c r="F37" s="541" t="s">
        <v>288</v>
      </c>
      <c r="G37" s="541"/>
      <c r="H37" s="541"/>
      <c r="I37" s="288" t="s">
        <v>259</v>
      </c>
      <c r="J37" s="91"/>
      <c r="K37" s="288" t="s">
        <v>259</v>
      </c>
      <c r="L37" s="288"/>
      <c r="M37" s="535"/>
      <c r="N37" s="536"/>
      <c r="O37" s="14" t="s">
        <v>291</v>
      </c>
      <c r="P37" s="13" t="s">
        <v>291</v>
      </c>
      <c r="Q37" s="13"/>
      <c r="R37" s="13"/>
      <c r="S37" s="13" t="s">
        <v>291</v>
      </c>
      <c r="T37" s="23"/>
      <c r="U37" s="14" t="s">
        <v>259</v>
      </c>
      <c r="V37" s="23"/>
      <c r="W37" s="86"/>
      <c r="X37" s="86"/>
      <c r="Y37" s="86"/>
      <c r="Z37" s="86"/>
      <c r="AA37" s="59"/>
      <c r="AB37" s="60"/>
      <c r="AC37" s="542"/>
      <c r="AD37" s="543"/>
      <c r="AE37" s="86"/>
      <c r="AF37" s="86"/>
      <c r="AG37" s="59"/>
      <c r="AH37" s="60"/>
      <c r="AI37" s="545"/>
      <c r="AJ37" s="546"/>
      <c r="AK37" s="562"/>
      <c r="AL37" s="563"/>
      <c r="AM37" s="563"/>
      <c r="AN37" s="548"/>
    </row>
    <row r="38" spans="2:40" ht="13.5" customHeight="1" x14ac:dyDescent="0.15">
      <c r="B38" s="292" t="s">
        <v>292</v>
      </c>
      <c r="C38" s="290">
        <v>10.5</v>
      </c>
      <c r="D38" s="291">
        <v>284.2</v>
      </c>
      <c r="E38" s="291">
        <v>294.7</v>
      </c>
      <c r="F38" s="534"/>
      <c r="G38" s="534"/>
      <c r="H38" s="534"/>
      <c r="I38" s="288" t="s">
        <v>259</v>
      </c>
      <c r="J38" s="91"/>
      <c r="K38" s="288" t="s">
        <v>259</v>
      </c>
      <c r="L38" s="288"/>
      <c r="M38" s="535"/>
      <c r="N38" s="536"/>
      <c r="O38" s="14"/>
      <c r="P38" s="13"/>
      <c r="Q38" s="13"/>
      <c r="R38" s="13"/>
      <c r="S38" s="13"/>
      <c r="T38" s="86"/>
      <c r="U38" s="86"/>
      <c r="V38" s="86"/>
      <c r="W38" s="86"/>
      <c r="X38" s="86"/>
      <c r="Y38" s="86"/>
      <c r="Z38" s="86"/>
      <c r="AA38" s="59"/>
      <c r="AB38" s="60"/>
      <c r="AC38" s="542"/>
      <c r="AD38" s="543"/>
      <c r="AE38" s="86"/>
      <c r="AF38" s="86"/>
      <c r="AG38" s="59"/>
      <c r="AH38" s="60"/>
      <c r="AI38" s="545"/>
      <c r="AJ38" s="546"/>
      <c r="AK38" s="562"/>
      <c r="AL38" s="563"/>
      <c r="AM38" s="563"/>
      <c r="AN38" s="548"/>
    </row>
    <row r="39" spans="2:40" ht="13.5" customHeight="1" x14ac:dyDescent="0.15">
      <c r="B39" s="292" t="s">
        <v>293</v>
      </c>
      <c r="C39" s="290">
        <v>10.5</v>
      </c>
      <c r="D39" s="291">
        <v>294.7</v>
      </c>
      <c r="E39" s="291">
        <v>305.2</v>
      </c>
      <c r="F39" s="534"/>
      <c r="G39" s="534"/>
      <c r="H39" s="534"/>
      <c r="I39" s="288" t="s">
        <v>259</v>
      </c>
      <c r="J39" s="91"/>
      <c r="K39" s="288" t="s">
        <v>259</v>
      </c>
      <c r="L39" s="288"/>
      <c r="M39" s="535"/>
      <c r="N39" s="536"/>
      <c r="O39" s="14"/>
      <c r="P39" s="13"/>
      <c r="Q39" s="13"/>
      <c r="R39" s="13"/>
      <c r="S39" s="13"/>
      <c r="T39" s="86"/>
      <c r="U39" s="86"/>
      <c r="V39" s="86"/>
      <c r="W39" s="86"/>
      <c r="X39" s="86"/>
      <c r="Y39" s="86"/>
      <c r="Z39" s="86"/>
      <c r="AA39" s="59"/>
      <c r="AB39" s="60"/>
      <c r="AC39" s="542"/>
      <c r="AD39" s="543"/>
      <c r="AE39" s="86"/>
      <c r="AF39" s="86"/>
      <c r="AG39" s="59"/>
      <c r="AH39" s="60"/>
      <c r="AI39" s="545"/>
      <c r="AJ39" s="546"/>
      <c r="AK39" s="562"/>
      <c r="AL39" s="563"/>
      <c r="AM39" s="563"/>
      <c r="AN39" s="548"/>
    </row>
    <row r="40" spans="2:40" ht="13.5" customHeight="1" x14ac:dyDescent="0.15">
      <c r="B40" s="292" t="s">
        <v>294</v>
      </c>
      <c r="C40" s="290">
        <v>10.5</v>
      </c>
      <c r="D40" s="291">
        <v>305.2</v>
      </c>
      <c r="E40" s="291">
        <v>315.7</v>
      </c>
      <c r="F40" s="534"/>
      <c r="G40" s="534"/>
      <c r="H40" s="534"/>
      <c r="I40" s="288" t="s">
        <v>259</v>
      </c>
      <c r="J40" s="91"/>
      <c r="K40" s="288" t="s">
        <v>259</v>
      </c>
      <c r="L40" s="288"/>
      <c r="M40" s="535"/>
      <c r="N40" s="536"/>
      <c r="O40" s="14"/>
      <c r="P40" s="13"/>
      <c r="Q40" s="13"/>
      <c r="R40" s="13"/>
      <c r="S40" s="13"/>
      <c r="T40" s="86"/>
      <c r="U40" s="86"/>
      <c r="V40" s="86"/>
      <c r="W40" s="86"/>
      <c r="X40" s="86"/>
      <c r="Y40" s="86"/>
      <c r="Z40" s="86"/>
      <c r="AA40" s="59"/>
      <c r="AB40" s="60"/>
      <c r="AC40" s="542"/>
      <c r="AD40" s="543"/>
      <c r="AE40" s="86"/>
      <c r="AF40" s="86"/>
      <c r="AG40" s="59"/>
      <c r="AH40" s="60"/>
      <c r="AI40" s="545"/>
      <c r="AJ40" s="546"/>
      <c r="AK40" s="562"/>
      <c r="AL40" s="563"/>
      <c r="AM40" s="563"/>
      <c r="AN40" s="548"/>
    </row>
    <row r="41" spans="2:40" ht="13.5" customHeight="1" x14ac:dyDescent="0.15">
      <c r="B41" s="127"/>
      <c r="C41" s="126"/>
      <c r="D41" s="126"/>
      <c r="E41" s="126"/>
      <c r="F41" s="545"/>
      <c r="G41" s="546"/>
      <c r="H41" s="546"/>
      <c r="I41" s="14"/>
      <c r="J41" s="91"/>
      <c r="K41" s="14"/>
      <c r="L41" s="13"/>
      <c r="M41" s="547"/>
      <c r="N41" s="548"/>
      <c r="O41" s="14"/>
      <c r="P41" s="13"/>
      <c r="Q41" s="13"/>
      <c r="R41" s="13"/>
      <c r="S41" s="13"/>
      <c r="T41" s="86"/>
      <c r="U41" s="86"/>
      <c r="V41" s="86"/>
      <c r="W41" s="86"/>
      <c r="X41" s="86"/>
      <c r="Y41" s="86"/>
      <c r="Z41" s="86"/>
      <c r="AA41" s="59"/>
      <c r="AB41" s="60"/>
      <c r="AC41" s="542"/>
      <c r="AD41" s="543"/>
      <c r="AE41" s="86"/>
      <c r="AF41" s="86"/>
      <c r="AG41" s="59"/>
      <c r="AH41" s="60"/>
      <c r="AI41" s="545"/>
      <c r="AJ41" s="546"/>
      <c r="AK41" s="562"/>
      <c r="AL41" s="563"/>
      <c r="AM41" s="563"/>
      <c r="AN41" s="548"/>
    </row>
    <row r="42" spans="2:40" ht="13.5" customHeight="1" x14ac:dyDescent="0.15">
      <c r="B42" s="4" t="s">
        <v>295</v>
      </c>
    </row>
    <row r="43" spans="2:40" ht="13.5" customHeight="1" x14ac:dyDescent="0.15"/>
    <row r="44" spans="2:40" ht="13.5" customHeight="1" x14ac:dyDescent="0.15"/>
    <row r="45" spans="2:40" ht="13.5" customHeight="1" x14ac:dyDescent="0.15"/>
    <row r="46" spans="2:40" ht="13.5" customHeight="1" x14ac:dyDescent="0.15"/>
    <row r="47" spans="2:40" ht="13.5" customHeight="1" x14ac:dyDescent="0.15"/>
    <row r="48" spans="2:40"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sheetData>
  <mergeCells count="211">
    <mergeCell ref="AI41:AJ41"/>
    <mergeCell ref="AI32:AJ32"/>
    <mergeCell ref="AI33:AJ33"/>
    <mergeCell ref="AI34:AJ34"/>
    <mergeCell ref="AI35:AJ35"/>
    <mergeCell ref="AI36:AJ36"/>
    <mergeCell ref="AI37:AJ37"/>
    <mergeCell ref="AI38:AJ38"/>
    <mergeCell ref="AI39:AJ39"/>
    <mergeCell ref="AI40:AJ40"/>
    <mergeCell ref="AI23:AJ23"/>
    <mergeCell ref="AI24:AJ24"/>
    <mergeCell ref="AI25:AJ25"/>
    <mergeCell ref="AI26:AJ26"/>
    <mergeCell ref="AI27:AJ27"/>
    <mergeCell ref="AI28:AJ28"/>
    <mergeCell ref="AI29:AJ29"/>
    <mergeCell ref="AI30:AJ30"/>
    <mergeCell ref="AI31:AJ31"/>
    <mergeCell ref="AI14:AJ14"/>
    <mergeCell ref="AI15:AJ15"/>
    <mergeCell ref="AI16:AJ16"/>
    <mergeCell ref="AI17:AJ17"/>
    <mergeCell ref="AI18:AJ18"/>
    <mergeCell ref="AI19:AJ19"/>
    <mergeCell ref="AI20:AJ20"/>
    <mergeCell ref="AI21:AJ21"/>
    <mergeCell ref="AI22:AJ22"/>
    <mergeCell ref="AK33:AN33"/>
    <mergeCell ref="AK34:AN34"/>
    <mergeCell ref="AK35:AN35"/>
    <mergeCell ref="AK36:AN36"/>
    <mergeCell ref="AK37:AN37"/>
    <mergeCell ref="AK38:AN38"/>
    <mergeCell ref="AK39:AN39"/>
    <mergeCell ref="AK40:AN40"/>
    <mergeCell ref="AK41:AN41"/>
    <mergeCell ref="AK24:AN24"/>
    <mergeCell ref="AK25:AN25"/>
    <mergeCell ref="AK26:AN26"/>
    <mergeCell ref="AK27:AN27"/>
    <mergeCell ref="AK28:AN28"/>
    <mergeCell ref="AK29:AN29"/>
    <mergeCell ref="AK30:AN30"/>
    <mergeCell ref="AK31:AN31"/>
    <mergeCell ref="AK32:AN32"/>
    <mergeCell ref="AC37:AD37"/>
    <mergeCell ref="AC38:AD38"/>
    <mergeCell ref="AC39:AD39"/>
    <mergeCell ref="AC40:AD40"/>
    <mergeCell ref="AC41:AD41"/>
    <mergeCell ref="AC13:AD13"/>
    <mergeCell ref="AC14:AD14"/>
    <mergeCell ref="AC15:AD15"/>
    <mergeCell ref="AC16:AD16"/>
    <mergeCell ref="AC17:AD17"/>
    <mergeCell ref="AC18:AD18"/>
    <mergeCell ref="AC19:AD19"/>
    <mergeCell ref="AC20:AD20"/>
    <mergeCell ref="AC12:AD12"/>
    <mergeCell ref="AK15:AN15"/>
    <mergeCell ref="AK16:AN16"/>
    <mergeCell ref="AK17:AN17"/>
    <mergeCell ref="AI8:AJ9"/>
    <mergeCell ref="AC33:AD33"/>
    <mergeCell ref="AC34:AD34"/>
    <mergeCell ref="AC35:AD35"/>
    <mergeCell ref="AC36:AD36"/>
    <mergeCell ref="AI10:AJ10"/>
    <mergeCell ref="AI11:AJ11"/>
    <mergeCell ref="AI12:AJ12"/>
    <mergeCell ref="AI13:AJ13"/>
    <mergeCell ref="AK10:AN10"/>
    <mergeCell ref="AK11:AN11"/>
    <mergeCell ref="AK12:AN12"/>
    <mergeCell ref="AK13:AN13"/>
    <mergeCell ref="AK14:AN14"/>
    <mergeCell ref="AK18:AN18"/>
    <mergeCell ref="AK19:AN19"/>
    <mergeCell ref="AK20:AN20"/>
    <mergeCell ref="AK21:AN21"/>
    <mergeCell ref="AK22:AN22"/>
    <mergeCell ref="AK23:AN23"/>
    <mergeCell ref="F41:H41"/>
    <mergeCell ref="M41:N41"/>
    <mergeCell ref="M39:N39"/>
    <mergeCell ref="F40:H40"/>
    <mergeCell ref="M40:N40"/>
    <mergeCell ref="AK6:AN9"/>
    <mergeCell ref="O6:AD6"/>
    <mergeCell ref="AC7:AD9"/>
    <mergeCell ref="Y7:AB7"/>
    <mergeCell ref="F39:H39"/>
    <mergeCell ref="F35:H35"/>
    <mergeCell ref="M35:N35"/>
    <mergeCell ref="F36:H36"/>
    <mergeCell ref="M36:N36"/>
    <mergeCell ref="F38:H38"/>
    <mergeCell ref="M38:N38"/>
    <mergeCell ref="F37:H37"/>
    <mergeCell ref="M37:N37"/>
    <mergeCell ref="F34:H34"/>
    <mergeCell ref="M34:N34"/>
    <mergeCell ref="F33:H33"/>
    <mergeCell ref="M33:N33"/>
    <mergeCell ref="AC10:AD10"/>
    <mergeCell ref="AC11:AD11"/>
    <mergeCell ref="F32:H32"/>
    <mergeCell ref="M32:N32"/>
    <mergeCell ref="F31:H31"/>
    <mergeCell ref="M31:N31"/>
    <mergeCell ref="AC31:AD31"/>
    <mergeCell ref="AC32:AD32"/>
    <mergeCell ref="F30:H30"/>
    <mergeCell ref="M30:N30"/>
    <mergeCell ref="F29:H29"/>
    <mergeCell ref="M29:N29"/>
    <mergeCell ref="AC29:AD29"/>
    <mergeCell ref="AC30:AD30"/>
    <mergeCell ref="F28:H28"/>
    <mergeCell ref="M28:N28"/>
    <mergeCell ref="F27:H27"/>
    <mergeCell ref="M27:N27"/>
    <mergeCell ref="AC27:AD27"/>
    <mergeCell ref="AC28:AD28"/>
    <mergeCell ref="F26:H26"/>
    <mergeCell ref="M26:N26"/>
    <mergeCell ref="F25:H25"/>
    <mergeCell ref="M25:N25"/>
    <mergeCell ref="AC25:AD25"/>
    <mergeCell ref="AC26:AD26"/>
    <mergeCell ref="F24:H24"/>
    <mergeCell ref="M24:N24"/>
    <mergeCell ref="F23:H23"/>
    <mergeCell ref="M23:N23"/>
    <mergeCell ref="AC23:AD23"/>
    <mergeCell ref="AC24:AD24"/>
    <mergeCell ref="F22:H22"/>
    <mergeCell ref="M22:N22"/>
    <mergeCell ref="F21:H21"/>
    <mergeCell ref="M21:N21"/>
    <mergeCell ref="AC21:AD21"/>
    <mergeCell ref="AC22:AD22"/>
    <mergeCell ref="F20:H20"/>
    <mergeCell ref="M20:N20"/>
    <mergeCell ref="F19:H19"/>
    <mergeCell ref="M19:N19"/>
    <mergeCell ref="F18:H18"/>
    <mergeCell ref="M18:N18"/>
    <mergeCell ref="F17:H17"/>
    <mergeCell ref="M17:N17"/>
    <mergeCell ref="F16:H16"/>
    <mergeCell ref="M16:N16"/>
    <mergeCell ref="F15:H15"/>
    <mergeCell ref="M15:N15"/>
    <mergeCell ref="F14:H14"/>
    <mergeCell ref="M14:N14"/>
    <mergeCell ref="F13:H13"/>
    <mergeCell ref="M13:N13"/>
    <mergeCell ref="Q8:Q9"/>
    <mergeCell ref="R8:R9"/>
    <mergeCell ref="W8:W9"/>
    <mergeCell ref="F12:H12"/>
    <mergeCell ref="M12:N12"/>
    <mergeCell ref="F11:H11"/>
    <mergeCell ref="M11:N11"/>
    <mergeCell ref="I8:I9"/>
    <mergeCell ref="J8:J9"/>
    <mergeCell ref="K8:K9"/>
    <mergeCell ref="L8:L9"/>
    <mergeCell ref="U8:U9"/>
    <mergeCell ref="V8:V9"/>
    <mergeCell ref="F10:H10"/>
    <mergeCell ref="M10:N10"/>
    <mergeCell ref="B6:B9"/>
    <mergeCell ref="C6:C8"/>
    <mergeCell ref="M8:N9"/>
    <mergeCell ref="AE8:AE9"/>
    <mergeCell ref="AF8:AF9"/>
    <mergeCell ref="AG8:AG9"/>
    <mergeCell ref="AH8:AH9"/>
    <mergeCell ref="S8:S9"/>
    <mergeCell ref="T8:T9"/>
    <mergeCell ref="O8:O9"/>
    <mergeCell ref="P8:P9"/>
    <mergeCell ref="F8:H9"/>
    <mergeCell ref="D6:E7"/>
    <mergeCell ref="F6:J7"/>
    <mergeCell ref="K6:N7"/>
    <mergeCell ref="AE6:AJ7"/>
    <mergeCell ref="X8:X9"/>
    <mergeCell ref="Y8:Y9"/>
    <mergeCell ref="Z8:Z9"/>
    <mergeCell ref="AA8:AA9"/>
    <mergeCell ref="AB8:AB9"/>
    <mergeCell ref="O7:Q7"/>
    <mergeCell ref="S7:T7"/>
    <mergeCell ref="U7:X7"/>
    <mergeCell ref="AE4:AH5"/>
    <mergeCell ref="B3:AN3"/>
    <mergeCell ref="B4:D4"/>
    <mergeCell ref="E4:I4"/>
    <mergeCell ref="J4:L4"/>
    <mergeCell ref="M4:R4"/>
    <mergeCell ref="B5:D5"/>
    <mergeCell ref="E5:I5"/>
    <mergeCell ref="J5:L5"/>
    <mergeCell ref="M5:R5"/>
    <mergeCell ref="S4:X5"/>
    <mergeCell ref="AI4:AN5"/>
    <mergeCell ref="Y4:AD5"/>
  </mergeCells>
  <phoneticPr fontId="11"/>
  <dataValidations count="1">
    <dataValidation type="list" allowBlank="1" showInputMessage="1" showErrorMessage="1" sqref="K10:L41 U22:U23 U37 AB23 AE13 AF12:AG12 AH11" xr:uid="{00000000-0002-0000-0300-000000000000}">
      <formula1>"　,○"</formula1>
    </dataValidation>
  </dataValidations>
  <printOptions horizontalCentered="1" verticalCentered="1"/>
  <pageMargins left="0.23622047244094488" right="0.23622047244094488" top="0.74803149606299213" bottom="0.74803149606299213" header="0.31496062992125984" footer="0.31496062992125984"/>
  <pageSetup paperSize="9" scale="78" fitToWidth="0" orientation="landscape" copies="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I19"/>
  <sheetViews>
    <sheetView showGridLines="0" showZeros="0" view="pageBreakPreview" zoomScaleNormal="70" zoomScaleSheetLayoutView="100" workbookViewId="0">
      <selection activeCell="B3" sqref="B3:AI18"/>
    </sheetView>
  </sheetViews>
  <sheetFormatPr defaultColWidth="9" defaultRowHeight="12" x14ac:dyDescent="0.15"/>
  <cols>
    <col min="1" max="1" width="1.625" style="2" customWidth="1"/>
    <col min="2" max="35" width="4.125" style="2" customWidth="1"/>
    <col min="36" max="36" width="1.25" style="2" customWidth="1"/>
    <col min="37" max="16384" width="9" style="2"/>
  </cols>
  <sheetData>
    <row r="2" spans="2:35" ht="8.25" customHeight="1" x14ac:dyDescent="0.15"/>
    <row r="3" spans="2:35" s="19" customFormat="1" ht="24.95" customHeight="1" x14ac:dyDescent="0.15">
      <c r="B3" s="568" t="s">
        <v>296</v>
      </c>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row>
    <row r="4" spans="2:35" ht="20.100000000000001" customHeight="1" x14ac:dyDescent="0.15">
      <c r="B4" s="569" t="s">
        <v>62</v>
      </c>
      <c r="C4" s="570"/>
      <c r="D4" s="571"/>
      <c r="E4" s="572" t="str">
        <f>'様式A-1'!D3</f>
        <v>○○トンネル</v>
      </c>
      <c r="F4" s="573"/>
      <c r="G4" s="573"/>
      <c r="H4" s="573"/>
      <c r="I4" s="574"/>
      <c r="J4" s="575" t="s">
        <v>64</v>
      </c>
      <c r="K4" s="575"/>
      <c r="L4" s="575"/>
      <c r="M4" s="576" t="str">
        <f>'様式A-1'!J3</f>
        <v>国道○○</v>
      </c>
      <c r="N4" s="576"/>
      <c r="O4" s="576"/>
      <c r="P4" s="576"/>
      <c r="Q4" s="576"/>
      <c r="R4" s="576"/>
      <c r="S4" s="594" t="s">
        <v>76</v>
      </c>
      <c r="T4" s="595"/>
      <c r="U4" s="595"/>
      <c r="V4" s="596"/>
      <c r="W4" s="600" t="str">
        <f>'様式A-1'!K5</f>
        <v>○○（株）
○○</v>
      </c>
      <c r="X4" s="601"/>
      <c r="Y4" s="601"/>
      <c r="Z4" s="601"/>
      <c r="AA4" s="601"/>
      <c r="AB4" s="602"/>
      <c r="AC4" s="606" t="s">
        <v>297</v>
      </c>
      <c r="AD4" s="607"/>
      <c r="AE4" s="608"/>
      <c r="AF4" s="577" t="str">
        <f>'様式A-1'!R5</f>
        <v>2025年○月○日</v>
      </c>
      <c r="AG4" s="578"/>
      <c r="AH4" s="578"/>
      <c r="AI4" s="579"/>
    </row>
    <row r="5" spans="2:35" ht="20.100000000000001" customHeight="1" x14ac:dyDescent="0.15">
      <c r="B5" s="583" t="s">
        <v>215</v>
      </c>
      <c r="C5" s="584"/>
      <c r="D5" s="585"/>
      <c r="E5" s="586" t="str">
        <f>'様式A-1'!D4</f>
        <v>○○トンネル</v>
      </c>
      <c r="F5" s="587"/>
      <c r="G5" s="587"/>
      <c r="H5" s="587"/>
      <c r="I5" s="588"/>
      <c r="J5" s="589" t="s">
        <v>216</v>
      </c>
      <c r="K5" s="589"/>
      <c r="L5" s="589"/>
      <c r="M5" s="576" t="str">
        <f>'様式A-1'!R3</f>
        <v>○○事務所</v>
      </c>
      <c r="N5" s="576"/>
      <c r="O5" s="576"/>
      <c r="P5" s="576"/>
      <c r="Q5" s="576"/>
      <c r="R5" s="576"/>
      <c r="S5" s="597"/>
      <c r="T5" s="598"/>
      <c r="U5" s="598"/>
      <c r="V5" s="599"/>
      <c r="W5" s="603"/>
      <c r="X5" s="604"/>
      <c r="Y5" s="604"/>
      <c r="Z5" s="604"/>
      <c r="AA5" s="604"/>
      <c r="AB5" s="605"/>
      <c r="AC5" s="609"/>
      <c r="AD5" s="610"/>
      <c r="AE5" s="611"/>
      <c r="AF5" s="580"/>
      <c r="AG5" s="581"/>
      <c r="AH5" s="581"/>
      <c r="AI5" s="582"/>
    </row>
    <row r="6" spans="2:35" ht="26.25" customHeight="1" x14ac:dyDescent="0.15">
      <c r="B6" s="590" t="s">
        <v>298</v>
      </c>
      <c r="C6" s="592"/>
      <c r="D6" s="592"/>
      <c r="E6" s="592"/>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row>
    <row r="7" spans="2:35" ht="35.450000000000003" customHeight="1" x14ac:dyDescent="0.15">
      <c r="B7" s="591"/>
      <c r="C7" s="593"/>
      <c r="D7" s="593"/>
      <c r="E7" s="593"/>
      <c r="F7" s="593"/>
      <c r="G7" s="593"/>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row>
    <row r="8" spans="2:35" ht="35.450000000000003" customHeight="1" x14ac:dyDescent="0.15">
      <c r="B8" s="591"/>
      <c r="C8" s="593"/>
      <c r="D8" s="593"/>
      <c r="E8" s="593"/>
      <c r="F8" s="593"/>
      <c r="G8" s="593"/>
      <c r="H8" s="593"/>
      <c r="I8" s="593"/>
      <c r="J8" s="593"/>
      <c r="K8" s="593"/>
      <c r="L8" s="593"/>
      <c r="M8" s="593"/>
      <c r="N8" s="593"/>
      <c r="O8" s="593"/>
      <c r="P8" s="593"/>
      <c r="Q8" s="593"/>
      <c r="R8" s="593"/>
      <c r="S8" s="593"/>
      <c r="T8" s="593"/>
      <c r="U8" s="593"/>
      <c r="V8" s="593"/>
      <c r="W8" s="593"/>
      <c r="X8" s="593"/>
      <c r="Y8" s="593"/>
      <c r="Z8" s="593"/>
      <c r="AA8" s="593"/>
      <c r="AB8" s="593"/>
      <c r="AC8" s="593"/>
      <c r="AD8" s="593"/>
      <c r="AE8" s="593"/>
      <c r="AF8" s="593"/>
      <c r="AG8" s="593"/>
      <c r="AH8" s="593"/>
      <c r="AI8" s="593"/>
    </row>
    <row r="9" spans="2:35" ht="35.450000000000003" customHeight="1" x14ac:dyDescent="0.15">
      <c r="B9" s="591"/>
      <c r="C9" s="593"/>
      <c r="D9" s="593"/>
      <c r="E9" s="593"/>
      <c r="F9" s="593"/>
      <c r="G9" s="593"/>
      <c r="H9" s="593"/>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3"/>
      <c r="AI9" s="593"/>
    </row>
    <row r="10" spans="2:35" ht="35.450000000000003" customHeight="1" x14ac:dyDescent="0.15">
      <c r="B10" s="591"/>
      <c r="C10" s="593"/>
      <c r="D10" s="593"/>
      <c r="E10" s="593"/>
      <c r="F10" s="593"/>
      <c r="G10" s="593"/>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3"/>
      <c r="AI10" s="593"/>
    </row>
    <row r="11" spans="2:35" ht="35.450000000000003" customHeight="1" x14ac:dyDescent="0.15">
      <c r="B11" s="591"/>
      <c r="C11" s="593"/>
      <c r="D11" s="593"/>
      <c r="E11" s="593"/>
      <c r="F11" s="593"/>
      <c r="G11" s="593"/>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3"/>
      <c r="AI11" s="593"/>
    </row>
    <row r="12" spans="2:35" ht="35.450000000000003" customHeight="1" x14ac:dyDescent="0.15">
      <c r="B12" s="591"/>
      <c r="C12" s="593"/>
      <c r="D12" s="593"/>
      <c r="E12" s="593"/>
      <c r="F12" s="593"/>
      <c r="G12" s="593"/>
      <c r="H12" s="593"/>
      <c r="I12" s="593"/>
      <c r="J12" s="593"/>
      <c r="K12" s="593"/>
      <c r="L12" s="593"/>
      <c r="M12" s="593"/>
      <c r="N12" s="593"/>
      <c r="O12" s="593"/>
      <c r="P12" s="593"/>
      <c r="Q12" s="593"/>
      <c r="R12" s="593"/>
      <c r="S12" s="593"/>
      <c r="T12" s="593"/>
      <c r="U12" s="593"/>
      <c r="V12" s="593"/>
      <c r="W12" s="593"/>
      <c r="X12" s="593"/>
      <c r="Y12" s="593"/>
      <c r="Z12" s="593"/>
      <c r="AA12" s="593"/>
      <c r="AB12" s="593"/>
      <c r="AC12" s="593"/>
      <c r="AD12" s="593"/>
      <c r="AE12" s="593"/>
      <c r="AF12" s="593"/>
      <c r="AG12" s="593"/>
      <c r="AH12" s="593"/>
      <c r="AI12" s="593"/>
    </row>
    <row r="13" spans="2:35" ht="35.450000000000003" customHeight="1" x14ac:dyDescent="0.15">
      <c r="B13" s="591"/>
      <c r="C13" s="593"/>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593"/>
    </row>
    <row r="14" spans="2:35" ht="35.450000000000003" customHeight="1" x14ac:dyDescent="0.15">
      <c r="B14" s="591"/>
      <c r="C14" s="593"/>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row>
    <row r="15" spans="2:35" ht="35.450000000000003" customHeight="1" x14ac:dyDescent="0.15">
      <c r="B15" s="591"/>
      <c r="C15" s="593"/>
      <c r="D15" s="593"/>
      <c r="E15" s="593"/>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row>
    <row r="16" spans="2:35" ht="35.450000000000003" customHeight="1" x14ac:dyDescent="0.15">
      <c r="B16" s="591"/>
      <c r="C16" s="593"/>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c r="AI16" s="593"/>
    </row>
    <row r="17" spans="2:35" ht="35.450000000000003" customHeight="1" x14ac:dyDescent="0.15">
      <c r="B17" s="591"/>
      <c r="C17" s="593"/>
      <c r="D17" s="593"/>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3"/>
    </row>
    <row r="18" spans="2:35" ht="53.25" customHeight="1" x14ac:dyDescent="0.15">
      <c r="B18" s="591"/>
      <c r="C18" s="593"/>
      <c r="D18" s="593"/>
      <c r="E18" s="593"/>
      <c r="F18" s="593"/>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row>
    <row r="19" spans="2:35" ht="15" customHeight="1" x14ac:dyDescent="0.15">
      <c r="B19" s="18"/>
      <c r="C19" s="18"/>
      <c r="D19" s="3"/>
    </row>
  </sheetData>
  <mergeCells count="15">
    <mergeCell ref="B6:B18"/>
    <mergeCell ref="C6:AI18"/>
    <mergeCell ref="S4:V5"/>
    <mergeCell ref="W4:AB5"/>
    <mergeCell ref="AC4:AE5"/>
    <mergeCell ref="B3:AI3"/>
    <mergeCell ref="B4:D4"/>
    <mergeCell ref="E4:I4"/>
    <mergeCell ref="J4:L4"/>
    <mergeCell ref="M4:R4"/>
    <mergeCell ref="AF4:AI5"/>
    <mergeCell ref="B5:D5"/>
    <mergeCell ref="E5:I5"/>
    <mergeCell ref="J5:L5"/>
    <mergeCell ref="M5:R5"/>
  </mergeCells>
  <phoneticPr fontId="11"/>
  <printOptions horizontalCentered="1" verticalCentered="1"/>
  <pageMargins left="0.23622047244094488" right="0.23622047244094488" top="0.74803149606299213" bottom="0.74803149606299213" header="0.31496062992125984" footer="0.31496062992125984"/>
  <pageSetup paperSize="9" fitToWidth="0" orientation="landscape"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0D48-9F8D-4B03-B45F-7E377A7BD1CC}">
  <sheetPr>
    <pageSetUpPr fitToPage="1"/>
  </sheetPr>
  <dimension ref="B1:AA37"/>
  <sheetViews>
    <sheetView showGridLines="0" showZeros="0" view="pageBreakPreview" zoomScaleNormal="70" zoomScaleSheetLayoutView="100" workbookViewId="0">
      <selection activeCell="AF21" sqref="AF21"/>
    </sheetView>
  </sheetViews>
  <sheetFormatPr defaultColWidth="9" defaultRowHeight="12" x14ac:dyDescent="0.15"/>
  <cols>
    <col min="1" max="1" width="1.625" style="2" customWidth="1"/>
    <col min="2" max="2" width="6.75" style="2" customWidth="1"/>
    <col min="3" max="7" width="6.625" style="2" customWidth="1"/>
    <col min="8" max="8" width="3.75" style="2" customWidth="1"/>
    <col min="9" max="9" width="9.75" style="2" customWidth="1"/>
    <col min="10" max="12" width="6.625" style="2" customWidth="1"/>
    <col min="13" max="13" width="6.75" style="2" customWidth="1"/>
    <col min="14" max="14" width="6.875" style="2" customWidth="1"/>
    <col min="15" max="25" width="6.75" style="2" customWidth="1"/>
    <col min="26" max="26" width="1.25" style="2" customWidth="1"/>
    <col min="27" max="27" width="1.375" style="2" customWidth="1"/>
    <col min="28" max="28" width="12.625" style="2" customWidth="1"/>
    <col min="29" max="16384" width="9" style="2"/>
  </cols>
  <sheetData>
    <row r="1" spans="2:27" x14ac:dyDescent="0.15">
      <c r="Y1" s="7"/>
    </row>
    <row r="2" spans="2:27" ht="24.95" customHeight="1" x14ac:dyDescent="0.15">
      <c r="B2" s="204" t="s">
        <v>299</v>
      </c>
      <c r="C2" s="235"/>
      <c r="D2" s="235"/>
      <c r="E2" s="235"/>
      <c r="F2" s="235"/>
      <c r="G2" s="235"/>
      <c r="H2" s="235"/>
      <c r="I2" s="235"/>
      <c r="J2" s="235"/>
      <c r="K2" s="235"/>
      <c r="L2" s="235"/>
      <c r="M2" s="237"/>
      <c r="N2" s="459" t="s">
        <v>300</v>
      </c>
      <c r="O2" s="459"/>
      <c r="P2" s="648" t="s">
        <v>79</v>
      </c>
      <c r="Q2" s="649"/>
      <c r="R2" s="650"/>
      <c r="S2" s="459" t="s">
        <v>301</v>
      </c>
      <c r="T2" s="459"/>
      <c r="U2" s="459"/>
      <c r="V2" s="651" t="s">
        <v>302</v>
      </c>
      <c r="W2" s="651"/>
      <c r="X2" s="651"/>
      <c r="Y2" s="651"/>
      <c r="Z2" s="651"/>
    </row>
    <row r="3" spans="2:27" ht="20.100000000000001" customHeight="1" x14ac:dyDescent="0.15">
      <c r="B3" s="238" t="s">
        <v>62</v>
      </c>
      <c r="C3" s="460" t="s">
        <v>63</v>
      </c>
      <c r="D3" s="442"/>
      <c r="E3" s="442"/>
      <c r="F3" s="443"/>
      <c r="G3" s="457" t="s">
        <v>303</v>
      </c>
      <c r="H3" s="460" t="s">
        <v>65</v>
      </c>
      <c r="I3" s="442"/>
      <c r="J3" s="443"/>
      <c r="K3" s="457" t="s">
        <v>304</v>
      </c>
      <c r="L3" s="652" t="s">
        <v>67</v>
      </c>
      <c r="M3" s="652"/>
      <c r="N3" s="652"/>
      <c r="O3" s="652"/>
      <c r="P3" s="652"/>
      <c r="Q3" s="436" t="s">
        <v>305</v>
      </c>
      <c r="R3" s="438"/>
      <c r="S3" s="460" t="s">
        <v>306</v>
      </c>
      <c r="T3" s="442"/>
      <c r="U3" s="443"/>
      <c r="V3" s="654" t="s">
        <v>307</v>
      </c>
      <c r="W3" s="239" t="s">
        <v>308</v>
      </c>
      <c r="X3" s="418">
        <v>360825.2</v>
      </c>
      <c r="Y3" s="419"/>
      <c r="Z3" s="420"/>
    </row>
    <row r="4" spans="2:27" ht="20.100000000000001" customHeight="1" x14ac:dyDescent="0.15">
      <c r="B4" s="209" t="s">
        <v>70</v>
      </c>
      <c r="C4" s="444" t="s">
        <v>63</v>
      </c>
      <c r="D4" s="445"/>
      <c r="E4" s="445"/>
      <c r="F4" s="446"/>
      <c r="G4" s="464"/>
      <c r="H4" s="444"/>
      <c r="I4" s="445"/>
      <c r="J4" s="446"/>
      <c r="K4" s="464"/>
      <c r="L4" s="653"/>
      <c r="M4" s="653"/>
      <c r="N4" s="653"/>
      <c r="O4" s="653"/>
      <c r="P4" s="653"/>
      <c r="Q4" s="429"/>
      <c r="R4" s="440"/>
      <c r="S4" s="444" t="s">
        <v>82</v>
      </c>
      <c r="T4" s="445"/>
      <c r="U4" s="446"/>
      <c r="V4" s="655"/>
      <c r="W4" s="240" t="s">
        <v>309</v>
      </c>
      <c r="X4" s="418">
        <v>1370819</v>
      </c>
      <c r="Y4" s="419"/>
      <c r="Z4" s="420"/>
    </row>
    <row r="5" spans="2:27" ht="20.100000000000001" customHeight="1" x14ac:dyDescent="0.15">
      <c r="B5" s="646" t="s">
        <v>73</v>
      </c>
      <c r="C5" s="205" t="s">
        <v>74</v>
      </c>
      <c r="D5" s="381" t="s">
        <v>75</v>
      </c>
      <c r="E5" s="399"/>
      <c r="F5" s="399"/>
      <c r="G5" s="373" t="s">
        <v>310</v>
      </c>
      <c r="H5" s="380"/>
      <c r="I5" s="381" t="s">
        <v>311</v>
      </c>
      <c r="J5" s="399"/>
      <c r="K5" s="382"/>
      <c r="L5" s="459" t="s">
        <v>80</v>
      </c>
      <c r="M5" s="459"/>
      <c r="N5" s="241" t="s">
        <v>81</v>
      </c>
      <c r="O5" s="242" t="s">
        <v>82</v>
      </c>
      <c r="P5" s="206" t="s">
        <v>83</v>
      </c>
      <c r="Q5" s="627" t="s">
        <v>312</v>
      </c>
      <c r="R5" s="644" t="s">
        <v>313</v>
      </c>
      <c r="S5" s="457" t="s">
        <v>314</v>
      </c>
      <c r="T5" s="457"/>
      <c r="U5" s="243" t="s">
        <v>72</v>
      </c>
      <c r="V5" s="436" t="s">
        <v>315</v>
      </c>
      <c r="W5" s="239" t="s">
        <v>308</v>
      </c>
      <c r="X5" s="418">
        <v>260815.8</v>
      </c>
      <c r="Y5" s="419"/>
      <c r="Z5" s="420"/>
    </row>
    <row r="6" spans="2:27" ht="20.100000000000001" customHeight="1" x14ac:dyDescent="0.15">
      <c r="B6" s="647"/>
      <c r="C6" s="205" t="s">
        <v>84</v>
      </c>
      <c r="D6" s="381" t="s">
        <v>75</v>
      </c>
      <c r="E6" s="399"/>
      <c r="F6" s="399"/>
      <c r="G6" s="459" t="s">
        <v>316</v>
      </c>
      <c r="H6" s="459"/>
      <c r="I6" s="381" t="s">
        <v>317</v>
      </c>
      <c r="J6" s="399"/>
      <c r="K6" s="382"/>
      <c r="L6" s="459" t="s">
        <v>318</v>
      </c>
      <c r="M6" s="459"/>
      <c r="N6" s="241" t="s">
        <v>81</v>
      </c>
      <c r="O6" s="223" t="s">
        <v>82</v>
      </c>
      <c r="P6" s="206" t="s">
        <v>83</v>
      </c>
      <c r="Q6" s="440"/>
      <c r="R6" s="645"/>
      <c r="S6" s="459" t="s">
        <v>319</v>
      </c>
      <c r="T6" s="459"/>
      <c r="U6" s="244" t="s">
        <v>69</v>
      </c>
      <c r="V6" s="429"/>
      <c r="W6" s="239" t="s">
        <v>309</v>
      </c>
      <c r="X6" s="418">
        <v>1370527.4</v>
      </c>
      <c r="Y6" s="419"/>
      <c r="Z6" s="420"/>
    </row>
    <row r="7" spans="2:27" ht="7.5" customHeight="1" x14ac:dyDescent="0.15">
      <c r="B7" s="624" t="s">
        <v>320</v>
      </c>
      <c r="C7" s="624"/>
      <c r="D7" s="625" t="s">
        <v>321</v>
      </c>
      <c r="E7" s="625"/>
      <c r="F7" s="245"/>
      <c r="G7" s="245"/>
      <c r="H7" s="245"/>
      <c r="I7" s="245"/>
      <c r="J7" s="245"/>
      <c r="K7" s="245"/>
      <c r="L7" s="245"/>
      <c r="M7" s="245"/>
      <c r="N7" s="245"/>
      <c r="O7" s="245"/>
      <c r="P7" s="245"/>
      <c r="Q7" s="245"/>
      <c r="R7" s="245"/>
      <c r="S7" s="245"/>
      <c r="T7" s="245"/>
      <c r="U7" s="245"/>
      <c r="V7" s="245"/>
      <c r="W7" s="245"/>
      <c r="X7" s="246"/>
      <c r="Y7" s="246"/>
      <c r="Z7" s="247"/>
    </row>
    <row r="8" spans="2:27" ht="21.75" customHeight="1" x14ac:dyDescent="0.15">
      <c r="B8" s="624"/>
      <c r="C8" s="624"/>
      <c r="D8" s="625"/>
      <c r="E8" s="625"/>
      <c r="F8" s="248"/>
      <c r="G8" s="626" t="s">
        <v>322</v>
      </c>
      <c r="H8" s="627"/>
      <c r="I8" s="632" t="s">
        <v>323</v>
      </c>
      <c r="J8" s="249" t="s">
        <v>324</v>
      </c>
      <c r="K8" s="250" t="s">
        <v>325</v>
      </c>
      <c r="L8" s="635" t="s">
        <v>326</v>
      </c>
      <c r="M8" s="636"/>
      <c r="N8" s="205" t="s">
        <v>327</v>
      </c>
      <c r="O8" s="643" t="s">
        <v>328</v>
      </c>
      <c r="P8" s="643"/>
      <c r="Q8" s="205" t="s">
        <v>329</v>
      </c>
      <c r="R8" s="635" t="s">
        <v>328</v>
      </c>
      <c r="S8" s="636"/>
      <c r="T8" s="626" t="s">
        <v>330</v>
      </c>
      <c r="U8" s="627"/>
      <c r="V8" s="626" t="s">
        <v>331</v>
      </c>
      <c r="W8" s="627"/>
      <c r="X8" s="613" t="s">
        <v>328</v>
      </c>
      <c r="Y8" s="614"/>
      <c r="Z8" s="248"/>
      <c r="AA8" s="122"/>
    </row>
    <row r="9" spans="2:27" ht="10.9" customHeight="1" x14ac:dyDescent="0.15">
      <c r="B9" s="624"/>
      <c r="C9" s="624"/>
      <c r="D9" s="625"/>
      <c r="E9" s="625"/>
      <c r="F9" s="248"/>
      <c r="G9" s="628"/>
      <c r="H9" s="629"/>
      <c r="I9" s="633"/>
      <c r="J9" s="639" t="s">
        <v>332</v>
      </c>
      <c r="K9" s="641" t="s">
        <v>325</v>
      </c>
      <c r="L9" s="613" t="s">
        <v>326</v>
      </c>
      <c r="M9" s="614"/>
      <c r="N9" s="639" t="s">
        <v>327</v>
      </c>
      <c r="O9" s="613" t="s">
        <v>328</v>
      </c>
      <c r="P9" s="614"/>
      <c r="Q9" s="639" t="s">
        <v>329</v>
      </c>
      <c r="R9" s="613" t="s">
        <v>328</v>
      </c>
      <c r="S9" s="614"/>
      <c r="T9" s="628"/>
      <c r="U9" s="629"/>
      <c r="V9" s="630"/>
      <c r="W9" s="631"/>
      <c r="X9" s="637"/>
      <c r="Y9" s="638"/>
      <c r="Z9" s="248"/>
      <c r="AA9" s="122"/>
    </row>
    <row r="10" spans="2:27" ht="10.9" customHeight="1" x14ac:dyDescent="0.15">
      <c r="B10" s="624"/>
      <c r="C10" s="624"/>
      <c r="D10" s="625"/>
      <c r="E10" s="625"/>
      <c r="F10" s="248"/>
      <c r="G10" s="628"/>
      <c r="H10" s="629"/>
      <c r="I10" s="633"/>
      <c r="J10" s="640"/>
      <c r="K10" s="642"/>
      <c r="L10" s="615"/>
      <c r="M10" s="616"/>
      <c r="N10" s="640"/>
      <c r="O10" s="615"/>
      <c r="P10" s="616"/>
      <c r="Q10" s="640"/>
      <c r="R10" s="615"/>
      <c r="S10" s="616"/>
      <c r="T10" s="628"/>
      <c r="U10" s="629"/>
      <c r="V10" s="617" t="s">
        <v>333</v>
      </c>
      <c r="W10" s="618"/>
      <c r="X10" s="613" t="s">
        <v>328</v>
      </c>
      <c r="Y10" s="614"/>
      <c r="Z10" s="248"/>
      <c r="AA10" s="122"/>
    </row>
    <row r="11" spans="2:27" ht="21.75" customHeight="1" x14ac:dyDescent="0.15">
      <c r="B11" s="624"/>
      <c r="C11" s="624"/>
      <c r="D11" s="625"/>
      <c r="E11" s="625"/>
      <c r="F11" s="248"/>
      <c r="G11" s="630"/>
      <c r="H11" s="631"/>
      <c r="I11" s="634"/>
      <c r="J11" s="205" t="s">
        <v>334</v>
      </c>
      <c r="K11" s="250" t="s">
        <v>325</v>
      </c>
      <c r="L11" s="621" t="s">
        <v>335</v>
      </c>
      <c r="M11" s="622"/>
      <c r="N11" s="205" t="s">
        <v>327</v>
      </c>
      <c r="O11" s="623" t="s">
        <v>335</v>
      </c>
      <c r="P11" s="623"/>
      <c r="Q11" s="205" t="s">
        <v>329</v>
      </c>
      <c r="R11" s="621" t="s">
        <v>335</v>
      </c>
      <c r="S11" s="622"/>
      <c r="T11" s="630"/>
      <c r="U11" s="631"/>
      <c r="V11" s="619"/>
      <c r="W11" s="620"/>
      <c r="X11" s="615"/>
      <c r="Y11" s="616"/>
      <c r="Z11" s="248"/>
      <c r="AA11" s="122"/>
    </row>
    <row r="12" spans="2:27" ht="21.75" customHeight="1" x14ac:dyDescent="0.15">
      <c r="B12" s="384" t="s">
        <v>336</v>
      </c>
      <c r="C12" s="248"/>
      <c r="D12" s="251"/>
      <c r="E12" s="251"/>
      <c r="F12" s="248"/>
      <c r="G12" s="248"/>
      <c r="H12" s="248"/>
      <c r="I12" s="248"/>
      <c r="J12" s="248"/>
      <c r="K12" s="248"/>
      <c r="L12" s="248"/>
      <c r="M12" s="248"/>
      <c r="N12" s="248"/>
      <c r="O12" s="248"/>
      <c r="P12" s="248"/>
      <c r="Q12" s="248"/>
      <c r="R12" s="248"/>
      <c r="S12" s="248"/>
      <c r="T12" s="248"/>
      <c r="U12" s="248"/>
      <c r="V12" s="248"/>
      <c r="W12" s="248"/>
      <c r="X12" s="248"/>
      <c r="Y12" s="248"/>
      <c r="Z12" s="248"/>
      <c r="AA12" s="122"/>
    </row>
    <row r="13" spans="2:27" ht="21.75" customHeight="1" x14ac:dyDescent="0.15">
      <c r="B13" s="371"/>
      <c r="C13" s="248"/>
      <c r="D13" s="251"/>
      <c r="E13" s="251"/>
      <c r="F13" s="248"/>
      <c r="G13" s="248"/>
      <c r="H13" s="248"/>
      <c r="I13" s="248"/>
      <c r="J13" s="248"/>
      <c r="K13" s="248"/>
      <c r="L13" s="248"/>
      <c r="M13" s="248"/>
      <c r="N13" s="248"/>
      <c r="O13" s="248"/>
      <c r="P13" s="248"/>
      <c r="Q13" s="248"/>
      <c r="R13" s="248"/>
      <c r="S13" s="248"/>
      <c r="T13" s="248"/>
      <c r="U13" s="248"/>
      <c r="V13" s="252"/>
      <c r="W13" s="252"/>
      <c r="X13" s="252"/>
      <c r="Y13" s="252"/>
      <c r="Z13" s="248"/>
      <c r="AA13" s="122"/>
    </row>
    <row r="14" spans="2:27" ht="21.75" customHeight="1" x14ac:dyDescent="0.15">
      <c r="B14" s="371"/>
      <c r="C14" s="248"/>
      <c r="D14" s="251"/>
      <c r="E14" s="251"/>
      <c r="F14" s="248"/>
      <c r="G14" s="248"/>
      <c r="H14" s="248"/>
      <c r="I14" s="248"/>
      <c r="J14" s="248"/>
      <c r="K14" s="248"/>
      <c r="L14" s="248"/>
      <c r="M14" s="248"/>
      <c r="N14" s="248"/>
      <c r="O14" s="248"/>
      <c r="P14" s="248"/>
      <c r="Q14" s="248"/>
      <c r="R14" s="248"/>
      <c r="S14" s="248"/>
      <c r="T14" s="252"/>
      <c r="U14" s="252"/>
      <c r="V14" s="253"/>
      <c r="W14" s="253"/>
      <c r="X14" s="253"/>
      <c r="Y14" s="253"/>
      <c r="Z14" s="254"/>
      <c r="AA14" s="122"/>
    </row>
    <row r="15" spans="2:27" ht="21.75" customHeight="1" x14ac:dyDescent="0.15">
      <c r="B15" s="371"/>
      <c r="C15" s="248"/>
      <c r="D15" s="251"/>
      <c r="E15" s="251"/>
      <c r="F15" s="248"/>
      <c r="G15" s="248"/>
      <c r="H15" s="248"/>
      <c r="I15" s="248"/>
      <c r="J15" s="248"/>
      <c r="K15" s="248"/>
      <c r="L15" s="248"/>
      <c r="M15" s="248"/>
      <c r="N15" s="248"/>
      <c r="O15" s="248"/>
      <c r="P15" s="248"/>
      <c r="Q15" s="248"/>
      <c r="R15" s="248"/>
      <c r="S15" s="248"/>
      <c r="T15" s="252"/>
      <c r="U15" s="252"/>
      <c r="V15" s="248"/>
      <c r="W15" s="248"/>
      <c r="X15" s="255"/>
      <c r="Y15" s="255"/>
      <c r="Z15" s="254"/>
    </row>
    <row r="16" spans="2:27" ht="21.75" customHeight="1" x14ac:dyDescent="0.15">
      <c r="B16" s="371"/>
      <c r="C16" s="248"/>
      <c r="D16" s="251"/>
      <c r="E16" s="251"/>
      <c r="F16" s="248"/>
      <c r="G16" s="248"/>
      <c r="H16" s="248"/>
      <c r="I16" s="248"/>
      <c r="J16" s="248"/>
      <c r="K16" s="248"/>
      <c r="L16" s="248"/>
      <c r="M16" s="248"/>
      <c r="N16" s="248"/>
      <c r="O16" s="248"/>
      <c r="P16" s="248"/>
      <c r="Q16" s="248"/>
      <c r="R16" s="248"/>
      <c r="S16" s="248"/>
      <c r="T16" s="256"/>
      <c r="U16" s="256"/>
      <c r="V16" s="256"/>
      <c r="W16" s="256"/>
      <c r="X16" s="256"/>
      <c r="Y16" s="256"/>
      <c r="Z16" s="254"/>
    </row>
    <row r="17" spans="2:26" ht="21.75" customHeight="1" x14ac:dyDescent="0.15">
      <c r="B17" s="371"/>
      <c r="C17" s="248"/>
      <c r="D17" s="251"/>
      <c r="E17" s="251"/>
      <c r="F17" s="248"/>
      <c r="G17" s="248"/>
      <c r="H17" s="248"/>
      <c r="I17" s="248"/>
      <c r="J17" s="248"/>
      <c r="K17" s="248"/>
      <c r="L17" s="248"/>
      <c r="M17" s="248"/>
      <c r="N17" s="248"/>
      <c r="O17" s="248"/>
      <c r="P17" s="248"/>
      <c r="Q17" s="248"/>
      <c r="R17" s="248"/>
      <c r="S17" s="248"/>
      <c r="T17" s="248"/>
      <c r="U17" s="248"/>
      <c r="V17" s="252"/>
      <c r="W17" s="252"/>
      <c r="X17" s="252"/>
      <c r="Y17" s="252"/>
      <c r="Z17" s="254"/>
    </row>
    <row r="18" spans="2:26" ht="21.75" customHeight="1" x14ac:dyDescent="0.15">
      <c r="B18" s="371"/>
      <c r="C18" s="248"/>
      <c r="D18" s="251"/>
      <c r="E18" s="251"/>
      <c r="F18" s="248"/>
      <c r="G18" s="248"/>
      <c r="H18" s="248"/>
      <c r="I18" s="248"/>
      <c r="J18" s="248"/>
      <c r="K18" s="248"/>
      <c r="L18" s="248"/>
      <c r="M18" s="248"/>
      <c r="N18" s="248"/>
      <c r="O18" s="248"/>
      <c r="P18" s="248"/>
      <c r="Q18" s="248"/>
      <c r="R18" s="248"/>
      <c r="S18" s="248"/>
      <c r="T18" s="248"/>
      <c r="U18" s="248"/>
      <c r="V18" s="248"/>
      <c r="W18" s="248"/>
      <c r="X18" s="255"/>
      <c r="Y18" s="255"/>
      <c r="Z18" s="254"/>
    </row>
    <row r="19" spans="2:26" ht="21.75" customHeight="1" x14ac:dyDescent="0.15">
      <c r="B19" s="371"/>
      <c r="C19" s="248"/>
      <c r="D19" s="251"/>
      <c r="E19" s="251"/>
      <c r="F19" s="248"/>
      <c r="G19" s="248"/>
      <c r="H19" s="248"/>
      <c r="I19" s="248"/>
      <c r="J19" s="248"/>
      <c r="K19" s="248"/>
      <c r="L19" s="248"/>
      <c r="M19" s="248"/>
      <c r="N19" s="248"/>
      <c r="O19" s="248"/>
      <c r="P19" s="248"/>
      <c r="Q19" s="248"/>
      <c r="R19" s="248"/>
      <c r="S19" s="248"/>
      <c r="T19" s="248"/>
      <c r="U19" s="248"/>
      <c r="V19" s="248"/>
      <c r="W19" s="248"/>
      <c r="X19" s="255"/>
      <c r="Y19" s="255"/>
      <c r="Z19" s="254"/>
    </row>
    <row r="20" spans="2:26" ht="21.75" customHeight="1" x14ac:dyDescent="0.15">
      <c r="B20" s="371"/>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7"/>
    </row>
    <row r="21" spans="2:26" ht="21.75" customHeight="1" x14ac:dyDescent="0.15">
      <c r="B21" s="371"/>
      <c r="C21" s="252"/>
      <c r="D21" s="252"/>
      <c r="E21" s="252"/>
      <c r="F21" s="252"/>
      <c r="G21" s="252"/>
      <c r="H21" s="258"/>
      <c r="I21" s="252"/>
      <c r="J21" s="252"/>
      <c r="K21" s="252"/>
      <c r="L21" s="252"/>
      <c r="M21" s="258"/>
      <c r="N21" s="258"/>
      <c r="O21" s="258"/>
      <c r="P21" s="252"/>
      <c r="Q21" s="258"/>
      <c r="R21" s="252"/>
      <c r="S21" s="252"/>
      <c r="T21" s="252"/>
      <c r="U21" s="252"/>
      <c r="V21" s="252"/>
      <c r="W21" s="252"/>
      <c r="X21" s="252"/>
      <c r="Y21" s="252"/>
      <c r="Z21" s="259"/>
    </row>
    <row r="22" spans="2:26" ht="21.75" customHeight="1" x14ac:dyDescent="0.15">
      <c r="B22" s="371"/>
      <c r="C22" s="252"/>
      <c r="D22" s="252"/>
      <c r="E22" s="252"/>
      <c r="F22" s="252"/>
      <c r="G22" s="252"/>
      <c r="H22" s="258"/>
      <c r="I22" s="252"/>
      <c r="J22" s="252"/>
      <c r="K22" s="252"/>
      <c r="L22" s="252"/>
      <c r="M22" s="258"/>
      <c r="N22" s="258"/>
      <c r="O22" s="258"/>
      <c r="P22" s="252"/>
      <c r="Q22" s="258"/>
      <c r="R22" s="252"/>
      <c r="S22" s="252"/>
      <c r="T22" s="252"/>
      <c r="U22" s="252"/>
      <c r="V22" s="252"/>
      <c r="W22" s="252"/>
      <c r="X22" s="252"/>
      <c r="Y22" s="252"/>
      <c r="Z22" s="259"/>
    </row>
    <row r="23" spans="2:26" ht="21.75" customHeight="1" x14ac:dyDescent="0.15">
      <c r="B23" s="371"/>
      <c r="C23" s="258"/>
      <c r="D23" s="252"/>
      <c r="E23" s="252"/>
      <c r="F23" s="258"/>
      <c r="G23" s="258"/>
      <c r="H23" s="252"/>
      <c r="I23" s="252"/>
      <c r="J23" s="252"/>
      <c r="K23" s="252"/>
      <c r="L23" s="252"/>
      <c r="M23" s="258"/>
      <c r="N23" s="258"/>
      <c r="O23" s="258"/>
      <c r="P23" s="252"/>
      <c r="Q23" s="258"/>
      <c r="R23" s="252"/>
      <c r="S23" s="252"/>
      <c r="T23" s="252"/>
      <c r="U23" s="252"/>
      <c r="V23" s="252"/>
      <c r="W23" s="252"/>
      <c r="X23" s="252"/>
      <c r="Y23" s="252"/>
      <c r="Z23" s="259"/>
    </row>
    <row r="24" spans="2:26" ht="21.75" customHeight="1" x14ac:dyDescent="0.15">
      <c r="B24" s="371"/>
      <c r="C24" s="258"/>
      <c r="D24" s="252"/>
      <c r="E24" s="252"/>
      <c r="F24" s="258"/>
      <c r="G24" s="258"/>
      <c r="H24" s="252"/>
      <c r="I24" s="252"/>
      <c r="J24" s="252"/>
      <c r="K24" s="252"/>
      <c r="L24" s="252"/>
      <c r="M24" s="258"/>
      <c r="N24" s="258"/>
      <c r="O24" s="258"/>
      <c r="P24" s="252"/>
      <c r="Q24" s="258"/>
      <c r="R24" s="252"/>
      <c r="S24" s="252"/>
      <c r="T24" s="252"/>
      <c r="U24" s="252"/>
      <c r="V24" s="252"/>
      <c r="W24" s="252"/>
      <c r="X24" s="252"/>
      <c r="Y24" s="252"/>
      <c r="Z24" s="259"/>
    </row>
    <row r="25" spans="2:26" ht="21.75" customHeight="1" x14ac:dyDescent="0.15">
      <c r="B25" s="371"/>
      <c r="C25" s="258"/>
      <c r="D25" s="252"/>
      <c r="E25" s="252"/>
      <c r="F25" s="258"/>
      <c r="G25" s="258"/>
      <c r="H25" s="252"/>
      <c r="I25" s="252"/>
      <c r="J25" s="252"/>
      <c r="K25" s="252"/>
      <c r="L25" s="252"/>
      <c r="M25" s="258"/>
      <c r="N25" s="258"/>
      <c r="O25" s="258"/>
      <c r="P25" s="252"/>
      <c r="Q25" s="258"/>
      <c r="R25" s="252"/>
      <c r="S25" s="252"/>
      <c r="T25" s="252"/>
      <c r="U25" s="252"/>
      <c r="V25" s="252"/>
      <c r="W25" s="252"/>
      <c r="X25" s="252"/>
      <c r="Y25" s="252"/>
      <c r="Z25" s="259"/>
    </row>
    <row r="26" spans="2:26" ht="21.75" customHeight="1" x14ac:dyDescent="0.15">
      <c r="B26" s="371"/>
      <c r="C26" s="258"/>
      <c r="D26" s="252"/>
      <c r="E26" s="252"/>
      <c r="F26" s="258"/>
      <c r="G26" s="258"/>
      <c r="H26" s="252"/>
      <c r="I26" s="252"/>
      <c r="J26" s="252"/>
      <c r="K26" s="252"/>
      <c r="L26" s="252"/>
      <c r="M26" s="258"/>
      <c r="N26" s="258"/>
      <c r="O26" s="258"/>
      <c r="P26" s="252"/>
      <c r="Q26" s="258"/>
      <c r="R26" s="252"/>
      <c r="S26" s="252"/>
      <c r="T26" s="252"/>
      <c r="U26" s="252"/>
      <c r="V26" s="252"/>
      <c r="W26" s="252"/>
      <c r="X26" s="252"/>
      <c r="Y26" s="252"/>
      <c r="Z26" s="259"/>
    </row>
    <row r="27" spans="2:26" ht="21.75" customHeight="1" x14ac:dyDescent="0.15">
      <c r="B27" s="371"/>
      <c r="C27" s="258"/>
      <c r="D27" s="252"/>
      <c r="E27" s="252"/>
      <c r="F27" s="258"/>
      <c r="G27" s="258"/>
      <c r="H27" s="252"/>
      <c r="I27" s="252"/>
      <c r="J27" s="252"/>
      <c r="K27" s="252"/>
      <c r="L27" s="252"/>
      <c r="M27" s="258"/>
      <c r="N27" s="258"/>
      <c r="O27" s="258"/>
      <c r="P27" s="252"/>
      <c r="Q27" s="258"/>
      <c r="R27" s="252"/>
      <c r="S27" s="252"/>
      <c r="T27" s="252"/>
      <c r="U27" s="252"/>
      <c r="V27" s="252"/>
      <c r="W27" s="252"/>
      <c r="X27" s="252"/>
      <c r="Y27" s="252"/>
      <c r="Z27" s="259"/>
    </row>
    <row r="28" spans="2:26" ht="21.75" customHeight="1" x14ac:dyDescent="0.15">
      <c r="B28" s="371"/>
      <c r="C28" s="258"/>
      <c r="D28" s="252"/>
      <c r="E28" s="252"/>
      <c r="F28" s="260"/>
      <c r="G28" s="261"/>
      <c r="H28" s="261"/>
      <c r="I28" s="261"/>
      <c r="J28" s="261"/>
      <c r="K28" s="261"/>
      <c r="L28" s="252"/>
      <c r="M28" s="258"/>
      <c r="N28" s="258"/>
      <c r="O28" s="258"/>
      <c r="P28" s="252"/>
      <c r="Q28" s="261"/>
      <c r="R28" s="253"/>
      <c r="S28" s="253"/>
      <c r="T28" s="253"/>
      <c r="U28" s="253"/>
      <c r="V28" s="253"/>
      <c r="W28" s="253"/>
      <c r="X28" s="253"/>
      <c r="Y28" s="253"/>
      <c r="Z28" s="262"/>
    </row>
    <row r="29" spans="2:26" ht="47.25" customHeight="1" x14ac:dyDescent="0.15">
      <c r="B29" s="372"/>
      <c r="C29" s="263"/>
      <c r="D29" s="263"/>
      <c r="E29" s="264"/>
      <c r="F29" s="265"/>
      <c r="G29" s="263"/>
      <c r="H29" s="263"/>
      <c r="I29" s="263"/>
      <c r="J29" s="612" t="s">
        <v>337</v>
      </c>
      <c r="K29" s="612"/>
      <c r="L29" s="612"/>
      <c r="M29" s="612"/>
      <c r="N29" s="612"/>
      <c r="O29" s="612"/>
      <c r="P29" s="612"/>
      <c r="Q29" s="612" t="s">
        <v>338</v>
      </c>
      <c r="R29" s="612"/>
      <c r="S29" s="612"/>
      <c r="T29" s="612"/>
      <c r="U29" s="612"/>
      <c r="V29" s="612"/>
      <c r="W29" s="612"/>
      <c r="X29" s="612"/>
      <c r="Y29" s="612"/>
      <c r="Z29" s="266"/>
    </row>
    <row r="30" spans="2:26" ht="15" customHeight="1" x14ac:dyDescent="0.15">
      <c r="C30" s="3" t="s">
        <v>339</v>
      </c>
    </row>
    <row r="31" spans="2:26" ht="15" customHeight="1" x14ac:dyDescent="0.15">
      <c r="C31" s="1" t="s">
        <v>340</v>
      </c>
    </row>
    <row r="32" spans="2:26" ht="15" customHeight="1" x14ac:dyDescent="0.15">
      <c r="C32" s="1" t="s">
        <v>341</v>
      </c>
    </row>
    <row r="33" spans="3:3" ht="15" customHeight="1" x14ac:dyDescent="0.15">
      <c r="C33" s="1" t="s">
        <v>342</v>
      </c>
    </row>
    <row r="34" spans="3:3" ht="7.15" customHeight="1" x14ac:dyDescent="0.15"/>
    <row r="37" spans="3:3" ht="98.25" customHeight="1" x14ac:dyDescent="0.15"/>
  </sheetData>
  <mergeCells count="57">
    <mergeCell ref="N2:O2"/>
    <mergeCell ref="P2:R2"/>
    <mergeCell ref="S2:U2"/>
    <mergeCell ref="V2:Z2"/>
    <mergeCell ref="C3:F3"/>
    <mergeCell ref="G3:G4"/>
    <mergeCell ref="H3:J4"/>
    <mergeCell ref="K3:K4"/>
    <mergeCell ref="L3:P4"/>
    <mergeCell ref="Q3:R4"/>
    <mergeCell ref="S3:U3"/>
    <mergeCell ref="V3:V4"/>
    <mergeCell ref="X3:Z3"/>
    <mergeCell ref="C4:F4"/>
    <mergeCell ref="S4:U4"/>
    <mergeCell ref="X4:Z4"/>
    <mergeCell ref="B5:B6"/>
    <mergeCell ref="D5:F5"/>
    <mergeCell ref="G5:H5"/>
    <mergeCell ref="I5:K5"/>
    <mergeCell ref="L5:M5"/>
    <mergeCell ref="R5:R6"/>
    <mergeCell ref="S5:T5"/>
    <mergeCell ref="V5:V6"/>
    <mergeCell ref="X5:Z5"/>
    <mergeCell ref="D6:F6"/>
    <mergeCell ref="G6:H6"/>
    <mergeCell ref="I6:K6"/>
    <mergeCell ref="L6:M6"/>
    <mergeCell ref="S6:T6"/>
    <mergeCell ref="X6:Z6"/>
    <mergeCell ref="Q5:Q6"/>
    <mergeCell ref="X8:Y9"/>
    <mergeCell ref="J9:J10"/>
    <mergeCell ref="K9:K10"/>
    <mergeCell ref="L9:M10"/>
    <mergeCell ref="N9:N10"/>
    <mergeCell ref="O9:P10"/>
    <mergeCell ref="Q9:Q10"/>
    <mergeCell ref="L8:M8"/>
    <mergeCell ref="O8:P8"/>
    <mergeCell ref="B12:B29"/>
    <mergeCell ref="J29:P29"/>
    <mergeCell ref="Q29:Y29"/>
    <mergeCell ref="R9:S10"/>
    <mergeCell ref="V10:W11"/>
    <mergeCell ref="X10:Y11"/>
    <mergeCell ref="L11:M11"/>
    <mergeCell ref="O11:P11"/>
    <mergeCell ref="R11:S11"/>
    <mergeCell ref="B7:C11"/>
    <mergeCell ref="D7:E11"/>
    <mergeCell ref="G8:H11"/>
    <mergeCell ref="I8:I11"/>
    <mergeCell ref="R8:S8"/>
    <mergeCell ref="T8:U11"/>
    <mergeCell ref="V8:W9"/>
  </mergeCells>
  <phoneticPr fontId="11"/>
  <dataValidations count="2">
    <dataValidation allowBlank="1" showInputMessage="1" showErrorMessage="1" prompt="緯度を小数点以下５桁まで入力する。" sqref="X3:Z3 X5:Z5" xr:uid="{F7071B6C-73E9-4671-B748-5D5F398049A1}"/>
    <dataValidation allowBlank="1" showInputMessage="1" showErrorMessage="1" prompt="経度を小数点以下５桁まで入力する。" sqref="X4:Z4 X6:Z6" xr:uid="{847C0712-D7CD-4A46-A944-C6C02CAA5665}"/>
  </dataValidations>
  <printOptions horizontalCentered="1" verticalCentered="1"/>
  <pageMargins left="0.23622047244094488" right="0.23622047244094488" top="0.74803149606299213" bottom="0.74803149606299213" header="0.31496062992125984" footer="0.31496062992125984"/>
  <pageSetup paperSize="9" scale="82" orientation="landscape" copies="2"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8406BF0-5541-4A72-A3EE-D328F038A621}">
          <x14:formula1>
            <xm:f>'(参考)リスト'!$C$6:$C$11</xm:f>
          </x14:formula1>
          <xm:sqref>I5:K5</xm:sqref>
        </x14:dataValidation>
        <x14:dataValidation type="list" allowBlank="1" showInputMessage="1" showErrorMessage="1" xr:uid="{6B7E1F77-D00B-4D67-9490-2BDBED530555}">
          <x14:formula1>
            <xm:f>'(参考)リスト'!$D$6:$D$7</xm:f>
          </x14:formula1>
          <xm:sqref>R5:R6</xm:sqref>
        </x14:dataValidation>
        <x14:dataValidation type="list" allowBlank="1" showInputMessage="1" showErrorMessage="1" xr:uid="{831EE444-E6CB-4E73-913D-7D99F926BAE1}">
          <x14:formula1>
            <xm:f>'(参考)リスト'!$F$6:$F$7</xm:f>
          </x14:formula1>
          <xm:sqref>U5</xm:sqref>
        </x14:dataValidation>
        <x14:dataValidation type="list" allowBlank="1" showInputMessage="1" showErrorMessage="1" xr:uid="{2BCC3ABA-51A9-44AC-83F1-87E2264A7940}">
          <x14:formula1>
            <xm:f>'(参考)リスト'!$E$6:$E$10</xm:f>
          </x14:formula1>
          <xm:sqref>U6</xm:sqref>
        </x14:dataValidation>
        <x14:dataValidation type="list" allowBlank="1" showInputMessage="1" showErrorMessage="1" xr:uid="{34FCD0F5-2E11-4869-97FA-061EAF3784F0}">
          <x14:formula1>
            <xm:f>'(参考)リスト'!$G$16:$G$19</xm:f>
          </x14:formula1>
          <xm:sqref>D7:E11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48"/>
  <sheetViews>
    <sheetView showGridLines="0" showZeros="0" view="pageBreakPreview" zoomScale="94" zoomScaleNormal="55" zoomScaleSheetLayoutView="94" workbookViewId="0">
      <selection activeCell="Y12" sqref="Y12"/>
    </sheetView>
  </sheetViews>
  <sheetFormatPr defaultColWidth="9" defaultRowHeight="15.95" customHeight="1" x14ac:dyDescent="0.15"/>
  <cols>
    <col min="1" max="1" width="1.75" style="1" customWidth="1"/>
    <col min="2" max="2" width="4.125" style="1" customWidth="1"/>
    <col min="3" max="4" width="3.25" style="1" customWidth="1"/>
    <col min="5" max="5" width="4.125" style="1" customWidth="1"/>
    <col min="6" max="6" width="6.625" style="1" customWidth="1"/>
    <col min="7" max="7" width="10.375" style="1" customWidth="1"/>
    <col min="8" max="8" width="9.625" style="1" customWidth="1"/>
    <col min="9" max="9" width="8.25" style="1" customWidth="1"/>
    <col min="10" max="10" width="8.125" style="1" customWidth="1"/>
    <col min="11" max="11" width="3.75" style="1" customWidth="1"/>
    <col min="12" max="12" width="6" style="1" customWidth="1"/>
    <col min="13" max="14" width="15.375" style="1" customWidth="1"/>
    <col min="15" max="15" width="17.75" style="1" customWidth="1"/>
    <col min="16" max="17" width="9.625" style="1" customWidth="1"/>
    <col min="18" max="19" width="7.125" style="1" customWidth="1"/>
    <col min="20" max="20" width="4" style="1" customWidth="1"/>
    <col min="21" max="21" width="4.125" style="1" customWidth="1"/>
    <col min="22" max="22" width="6.375" style="1" customWidth="1"/>
    <col min="23" max="23" width="5" style="1" customWidth="1"/>
    <col min="24" max="24" width="8.125" style="1" customWidth="1"/>
    <col min="25" max="25" width="11.25" style="1" customWidth="1"/>
    <col min="26" max="26" width="3" style="1" customWidth="1"/>
    <col min="27" max="16384" width="9" style="1"/>
  </cols>
  <sheetData>
    <row r="1" spans="2:25" ht="9.75" customHeight="1" x14ac:dyDescent="0.15"/>
    <row r="2" spans="2:25" ht="24.75" customHeight="1" x14ac:dyDescent="0.15">
      <c r="B2" s="678" t="s">
        <v>343</v>
      </c>
      <c r="C2" s="678"/>
      <c r="D2" s="678"/>
      <c r="E2" s="678"/>
      <c r="F2" s="679"/>
      <c r="G2" s="679"/>
      <c r="H2" s="679"/>
      <c r="I2" s="678"/>
      <c r="J2" s="678"/>
      <c r="K2" s="678"/>
      <c r="L2" s="678"/>
      <c r="M2" s="678"/>
      <c r="N2" s="678"/>
      <c r="O2" s="678"/>
      <c r="P2" s="678"/>
      <c r="Q2" s="678"/>
      <c r="R2" s="678"/>
      <c r="S2" s="678"/>
      <c r="T2" s="678"/>
      <c r="U2" s="678"/>
      <c r="V2" s="678"/>
      <c r="W2" s="678"/>
      <c r="X2" s="678"/>
      <c r="Y2" s="252"/>
    </row>
    <row r="3" spans="2:25" ht="20.100000000000001" customHeight="1" x14ac:dyDescent="0.15">
      <c r="B3" s="400" t="s">
        <v>62</v>
      </c>
      <c r="C3" s="404"/>
      <c r="D3" s="404"/>
      <c r="E3" s="404"/>
      <c r="F3" s="680" t="s">
        <v>63</v>
      </c>
      <c r="G3" s="680"/>
      <c r="H3" s="680"/>
      <c r="I3" s="385" t="s">
        <v>64</v>
      </c>
      <c r="J3" s="386"/>
      <c r="K3" s="381" t="s">
        <v>65</v>
      </c>
      <c r="L3" s="399"/>
      <c r="M3" s="399"/>
      <c r="N3" s="382"/>
      <c r="O3" s="457" t="s">
        <v>344</v>
      </c>
      <c r="P3" s="441" t="s">
        <v>306</v>
      </c>
      <c r="Q3" s="652"/>
      <c r="R3" s="652"/>
      <c r="S3" s="668"/>
      <c r="T3" s="626" t="s">
        <v>345</v>
      </c>
      <c r="U3" s="660"/>
      <c r="V3" s="660"/>
      <c r="W3" s="627"/>
      <c r="X3" s="664" t="s">
        <v>346</v>
      </c>
      <c r="Y3" s="665"/>
    </row>
    <row r="4" spans="2:25" ht="20.100000000000001" customHeight="1" x14ac:dyDescent="0.15">
      <c r="B4" s="402" t="s">
        <v>215</v>
      </c>
      <c r="C4" s="430"/>
      <c r="D4" s="430"/>
      <c r="E4" s="430"/>
      <c r="F4" s="686" t="s">
        <v>63</v>
      </c>
      <c r="G4" s="686"/>
      <c r="H4" s="686"/>
      <c r="I4" s="684" t="s">
        <v>216</v>
      </c>
      <c r="J4" s="685"/>
      <c r="K4" s="381" t="s">
        <v>67</v>
      </c>
      <c r="L4" s="399"/>
      <c r="M4" s="399"/>
      <c r="N4" s="382"/>
      <c r="O4" s="464"/>
      <c r="P4" s="669" t="s">
        <v>82</v>
      </c>
      <c r="Q4" s="653"/>
      <c r="R4" s="653"/>
      <c r="S4" s="663"/>
      <c r="T4" s="661"/>
      <c r="U4" s="662"/>
      <c r="V4" s="662"/>
      <c r="W4" s="663"/>
      <c r="X4" s="666"/>
      <c r="Y4" s="667"/>
    </row>
    <row r="5" spans="2:25" ht="15" customHeight="1" x14ac:dyDescent="0.15">
      <c r="B5" s="371" t="s">
        <v>347</v>
      </c>
      <c r="C5" s="682" t="s">
        <v>348</v>
      </c>
      <c r="D5" s="683"/>
      <c r="E5" s="658" t="s">
        <v>349</v>
      </c>
      <c r="F5" s="658" t="s">
        <v>350</v>
      </c>
      <c r="G5" s="687" t="s">
        <v>351</v>
      </c>
      <c r="H5" s="688"/>
      <c r="I5" s="400" t="s">
        <v>352</v>
      </c>
      <c r="J5" s="404"/>
      <c r="K5" s="404"/>
      <c r="L5" s="404"/>
      <c r="M5" s="404"/>
      <c r="N5" s="401"/>
      <c r="O5" s="267" t="s">
        <v>353</v>
      </c>
      <c r="P5" s="646" t="s">
        <v>354</v>
      </c>
      <c r="Q5" s="693"/>
      <c r="R5" s="693"/>
      <c r="S5" s="694"/>
      <c r="T5" s="687" t="s">
        <v>355</v>
      </c>
      <c r="U5" s="691"/>
      <c r="V5" s="691"/>
      <c r="W5" s="691"/>
      <c r="X5" s="688"/>
      <c r="Y5" s="657" t="s">
        <v>356</v>
      </c>
    </row>
    <row r="6" spans="2:25" ht="15" customHeight="1" x14ac:dyDescent="0.15">
      <c r="B6" s="371"/>
      <c r="C6" s="682"/>
      <c r="D6" s="683"/>
      <c r="E6" s="658"/>
      <c r="F6" s="658"/>
      <c r="G6" s="689"/>
      <c r="H6" s="690"/>
      <c r="I6" s="402"/>
      <c r="J6" s="430"/>
      <c r="K6" s="430"/>
      <c r="L6" s="430"/>
      <c r="M6" s="430"/>
      <c r="N6" s="403"/>
      <c r="O6" s="268"/>
      <c r="P6" s="647"/>
      <c r="Q6" s="695"/>
      <c r="R6" s="695"/>
      <c r="S6" s="696"/>
      <c r="T6" s="689"/>
      <c r="U6" s="692"/>
      <c r="V6" s="692"/>
      <c r="W6" s="692"/>
      <c r="X6" s="690"/>
      <c r="Y6" s="658"/>
    </row>
    <row r="7" spans="2:25" ht="16.149999999999999" customHeight="1" x14ac:dyDescent="0.15">
      <c r="B7" s="371"/>
      <c r="C7" s="682"/>
      <c r="D7" s="683"/>
      <c r="E7" s="658"/>
      <c r="F7" s="658"/>
      <c r="G7" s="624" t="s">
        <v>357</v>
      </c>
      <c r="H7" s="624" t="s">
        <v>358</v>
      </c>
      <c r="I7" s="672" t="s">
        <v>359</v>
      </c>
      <c r="J7" s="672" t="s">
        <v>360</v>
      </c>
      <c r="K7" s="656"/>
      <c r="L7" s="656"/>
      <c r="M7" s="673" t="s">
        <v>361</v>
      </c>
      <c r="N7" s="674" t="s">
        <v>362</v>
      </c>
      <c r="O7" s="672" t="s">
        <v>363</v>
      </c>
      <c r="P7" s="434" t="s">
        <v>364</v>
      </c>
      <c r="Q7" s="656"/>
      <c r="R7" s="624" t="s">
        <v>365</v>
      </c>
      <c r="S7" s="624" t="s">
        <v>366</v>
      </c>
      <c r="T7" s="670" t="s">
        <v>367</v>
      </c>
      <c r="U7" s="624" t="s">
        <v>368</v>
      </c>
      <c r="V7" s="656"/>
      <c r="W7" s="656"/>
      <c r="X7" s="656"/>
      <c r="Y7" s="658"/>
    </row>
    <row r="8" spans="2:25" ht="16.149999999999999" customHeight="1" x14ac:dyDescent="0.15">
      <c r="B8" s="371"/>
      <c r="C8" s="402"/>
      <c r="D8" s="403"/>
      <c r="E8" s="681"/>
      <c r="F8" s="681"/>
      <c r="G8" s="671"/>
      <c r="H8" s="671"/>
      <c r="I8" s="656"/>
      <c r="J8" s="656"/>
      <c r="K8" s="656"/>
      <c r="L8" s="656"/>
      <c r="M8" s="656"/>
      <c r="N8" s="656"/>
      <c r="O8" s="656"/>
      <c r="P8" s="269" t="s">
        <v>369</v>
      </c>
      <c r="Q8" s="269" t="s">
        <v>370</v>
      </c>
      <c r="R8" s="656"/>
      <c r="S8" s="656"/>
      <c r="T8" s="656"/>
      <c r="U8" s="656"/>
      <c r="V8" s="656"/>
      <c r="W8" s="656"/>
      <c r="X8" s="656"/>
      <c r="Y8" s="659"/>
    </row>
    <row r="9" spans="2:25" ht="15.75" customHeight="1" x14ac:dyDescent="0.15">
      <c r="B9" s="371"/>
      <c r="C9" s="377" t="s">
        <v>371</v>
      </c>
      <c r="D9" s="378"/>
      <c r="E9" s="224">
        <v>1</v>
      </c>
      <c r="F9" s="270">
        <v>32.5</v>
      </c>
      <c r="G9" s="217" t="s">
        <v>116</v>
      </c>
      <c r="H9" s="217" t="s">
        <v>372</v>
      </c>
      <c r="I9" s="217" t="s">
        <v>373</v>
      </c>
      <c r="J9" s="395" t="s">
        <v>374</v>
      </c>
      <c r="K9" s="395"/>
      <c r="L9" s="395"/>
      <c r="M9" s="217" t="s">
        <v>375</v>
      </c>
      <c r="N9" s="217" t="s">
        <v>376</v>
      </c>
      <c r="O9" s="217" t="s">
        <v>377</v>
      </c>
      <c r="P9" s="217"/>
      <c r="Q9" s="217" t="s">
        <v>321</v>
      </c>
      <c r="R9" s="224" t="s">
        <v>378</v>
      </c>
      <c r="S9" s="224" t="s">
        <v>379</v>
      </c>
      <c r="T9" s="224" t="s">
        <v>380</v>
      </c>
      <c r="U9" s="395" t="s">
        <v>381</v>
      </c>
      <c r="V9" s="656"/>
      <c r="W9" s="656"/>
      <c r="X9" s="656"/>
      <c r="Y9" s="224" t="s">
        <v>382</v>
      </c>
    </row>
    <row r="10" spans="2:25" ht="15.95" customHeight="1" x14ac:dyDescent="0.15">
      <c r="B10" s="371"/>
      <c r="C10" s="377" t="s">
        <v>383</v>
      </c>
      <c r="D10" s="378"/>
      <c r="E10" s="224">
        <v>1</v>
      </c>
      <c r="F10" s="270">
        <v>60.5</v>
      </c>
      <c r="G10" s="217" t="s">
        <v>116</v>
      </c>
      <c r="H10" s="217" t="s">
        <v>384</v>
      </c>
      <c r="I10" s="217" t="s">
        <v>385</v>
      </c>
      <c r="J10" s="395" t="s">
        <v>386</v>
      </c>
      <c r="K10" s="395"/>
      <c r="L10" s="395"/>
      <c r="M10" s="217" t="s">
        <v>387</v>
      </c>
      <c r="N10" s="217" t="s">
        <v>388</v>
      </c>
      <c r="O10" s="217" t="s">
        <v>321</v>
      </c>
      <c r="P10" s="217"/>
      <c r="Q10" s="217" t="s">
        <v>389</v>
      </c>
      <c r="R10" s="224" t="s">
        <v>390</v>
      </c>
      <c r="S10" s="224" t="s">
        <v>391</v>
      </c>
      <c r="T10" s="224" t="s">
        <v>392</v>
      </c>
      <c r="U10" s="395" t="s">
        <v>393</v>
      </c>
      <c r="V10" s="697"/>
      <c r="W10" s="697"/>
      <c r="X10" s="697"/>
      <c r="Y10" s="271" t="s">
        <v>106</v>
      </c>
    </row>
    <row r="11" spans="2:25" ht="15.95" customHeight="1" x14ac:dyDescent="0.15">
      <c r="B11" s="371"/>
      <c r="C11" s="377" t="s">
        <v>394</v>
      </c>
      <c r="D11" s="378"/>
      <c r="E11" s="224">
        <v>1</v>
      </c>
      <c r="F11" s="270">
        <v>73.5</v>
      </c>
      <c r="G11" s="217" t="s">
        <v>116</v>
      </c>
      <c r="H11" s="217" t="s">
        <v>395</v>
      </c>
      <c r="I11" s="217" t="s">
        <v>396</v>
      </c>
      <c r="J11" s="395" t="s">
        <v>397</v>
      </c>
      <c r="K11" s="395"/>
      <c r="L11" s="395"/>
      <c r="M11" s="217" t="s">
        <v>398</v>
      </c>
      <c r="N11" s="217" t="s">
        <v>399</v>
      </c>
      <c r="O11" s="217" t="s">
        <v>400</v>
      </c>
      <c r="P11" s="217"/>
      <c r="Q11" s="217" t="s">
        <v>400</v>
      </c>
      <c r="R11" s="224" t="s">
        <v>390</v>
      </c>
      <c r="S11" s="224" t="s">
        <v>391</v>
      </c>
      <c r="T11" s="224" t="s">
        <v>380</v>
      </c>
      <c r="U11" s="395" t="s">
        <v>401</v>
      </c>
      <c r="V11" s="656"/>
      <c r="W11" s="656"/>
      <c r="X11" s="656"/>
      <c r="Y11" s="224" t="s">
        <v>402</v>
      </c>
    </row>
    <row r="12" spans="2:25" ht="15.95" customHeight="1" x14ac:dyDescent="0.15">
      <c r="B12" s="371"/>
      <c r="C12" s="377" t="s">
        <v>403</v>
      </c>
      <c r="D12" s="378"/>
      <c r="E12" s="224">
        <v>1</v>
      </c>
      <c r="F12" s="270">
        <v>74.5</v>
      </c>
      <c r="G12" s="217" t="s">
        <v>116</v>
      </c>
      <c r="H12" s="217" t="s">
        <v>384</v>
      </c>
      <c r="I12" s="217" t="s">
        <v>385</v>
      </c>
      <c r="J12" s="395" t="s">
        <v>404</v>
      </c>
      <c r="K12" s="395"/>
      <c r="L12" s="395"/>
      <c r="M12" s="217" t="s">
        <v>405</v>
      </c>
      <c r="N12" s="217" t="s">
        <v>406</v>
      </c>
      <c r="O12" s="217" t="s">
        <v>407</v>
      </c>
      <c r="P12" s="217" t="s">
        <v>321</v>
      </c>
      <c r="Q12" s="217" t="s">
        <v>377</v>
      </c>
      <c r="R12" s="224" t="s">
        <v>390</v>
      </c>
      <c r="S12" s="224" t="s">
        <v>379</v>
      </c>
      <c r="T12" s="224" t="s">
        <v>408</v>
      </c>
      <c r="U12" s="395" t="s">
        <v>106</v>
      </c>
      <c r="V12" s="656"/>
      <c r="W12" s="656"/>
      <c r="X12" s="656"/>
      <c r="Y12" s="217" t="s">
        <v>409</v>
      </c>
    </row>
    <row r="13" spans="2:25" ht="15.95" customHeight="1" x14ac:dyDescent="0.15">
      <c r="B13" s="371"/>
      <c r="C13" s="377"/>
      <c r="D13" s="378"/>
      <c r="E13" s="229"/>
      <c r="F13" s="272"/>
      <c r="G13" s="217"/>
      <c r="H13" s="217"/>
      <c r="I13" s="217"/>
      <c r="J13" s="395"/>
      <c r="K13" s="395"/>
      <c r="L13" s="395"/>
      <c r="M13" s="217"/>
      <c r="N13" s="217"/>
      <c r="O13" s="217"/>
      <c r="P13" s="217"/>
      <c r="Q13" s="217"/>
      <c r="R13" s="224"/>
      <c r="S13" s="224"/>
      <c r="T13" s="224"/>
      <c r="U13" s="395"/>
      <c r="V13" s="656"/>
      <c r="W13" s="656"/>
      <c r="X13" s="656"/>
      <c r="Y13" s="217"/>
    </row>
    <row r="14" spans="2:25" ht="15.95" customHeight="1" x14ac:dyDescent="0.15">
      <c r="B14" s="371"/>
      <c r="C14" s="377"/>
      <c r="D14" s="378"/>
      <c r="E14" s="229"/>
      <c r="F14" s="270"/>
      <c r="G14" s="217"/>
      <c r="H14" s="217"/>
      <c r="I14" s="217"/>
      <c r="J14" s="395"/>
      <c r="K14" s="395"/>
      <c r="L14" s="395"/>
      <c r="M14" s="217"/>
      <c r="N14" s="217"/>
      <c r="O14" s="273"/>
      <c r="P14" s="273"/>
      <c r="Q14" s="273"/>
      <c r="R14" s="224"/>
      <c r="S14" s="224"/>
      <c r="T14" s="224"/>
      <c r="U14" s="395"/>
      <c r="V14" s="656"/>
      <c r="W14" s="656"/>
      <c r="X14" s="656"/>
      <c r="Y14" s="217"/>
    </row>
    <row r="15" spans="2:25" ht="15.95" customHeight="1" x14ac:dyDescent="0.15">
      <c r="B15" s="371"/>
      <c r="C15" s="377"/>
      <c r="D15" s="378"/>
      <c r="E15" s="229"/>
      <c r="F15" s="270"/>
      <c r="G15" s="217"/>
      <c r="H15" s="217"/>
      <c r="I15" s="217"/>
      <c r="J15" s="395"/>
      <c r="K15" s="395"/>
      <c r="L15" s="395"/>
      <c r="M15" s="217"/>
      <c r="N15" s="217"/>
      <c r="O15" s="273"/>
      <c r="P15" s="273"/>
      <c r="Q15" s="273"/>
      <c r="R15" s="224"/>
      <c r="S15" s="224"/>
      <c r="T15" s="224"/>
      <c r="U15" s="395"/>
      <c r="V15" s="656"/>
      <c r="W15" s="656"/>
      <c r="X15" s="656"/>
      <c r="Y15" s="217"/>
    </row>
    <row r="16" spans="2:25" ht="15.95" customHeight="1" x14ac:dyDescent="0.15">
      <c r="B16" s="371"/>
      <c r="C16" s="377"/>
      <c r="D16" s="378"/>
      <c r="E16" s="229"/>
      <c r="F16" s="270"/>
      <c r="G16" s="217"/>
      <c r="H16" s="217"/>
      <c r="I16" s="217"/>
      <c r="J16" s="395"/>
      <c r="K16" s="395"/>
      <c r="L16" s="395"/>
      <c r="M16" s="217"/>
      <c r="N16" s="217"/>
      <c r="O16" s="273"/>
      <c r="P16" s="273"/>
      <c r="Q16" s="273"/>
      <c r="R16" s="224"/>
      <c r="S16" s="224"/>
      <c r="T16" s="224"/>
      <c r="U16" s="395"/>
      <c r="V16" s="656"/>
      <c r="W16" s="656"/>
      <c r="X16" s="656"/>
      <c r="Y16" s="217"/>
    </row>
    <row r="17" spans="2:25" ht="15.95" customHeight="1" x14ac:dyDescent="0.15">
      <c r="B17" s="371"/>
      <c r="C17" s="675"/>
      <c r="D17" s="676"/>
      <c r="E17" s="229"/>
      <c r="F17" s="270"/>
      <c r="G17" s="217"/>
      <c r="H17" s="217"/>
      <c r="I17" s="217"/>
      <c r="J17" s="425"/>
      <c r="K17" s="677"/>
      <c r="L17" s="426"/>
      <c r="M17" s="217"/>
      <c r="N17" s="217"/>
      <c r="O17" s="273"/>
      <c r="P17" s="273"/>
      <c r="Q17" s="273"/>
      <c r="R17" s="224"/>
      <c r="S17" s="224"/>
      <c r="T17" s="224"/>
      <c r="U17" s="425"/>
      <c r="V17" s="677"/>
      <c r="W17" s="677"/>
      <c r="X17" s="426"/>
      <c r="Y17" s="224"/>
    </row>
    <row r="18" spans="2:25" ht="15.95" customHeight="1" x14ac:dyDescent="0.15">
      <c r="B18" s="371"/>
      <c r="C18" s="675"/>
      <c r="D18" s="676"/>
      <c r="E18" s="229"/>
      <c r="F18" s="270"/>
      <c r="G18" s="217"/>
      <c r="H18" s="217"/>
      <c r="I18" s="217"/>
      <c r="J18" s="425"/>
      <c r="K18" s="677"/>
      <c r="L18" s="426"/>
      <c r="M18" s="217"/>
      <c r="N18" s="217"/>
      <c r="O18" s="273"/>
      <c r="P18" s="273"/>
      <c r="Q18" s="273"/>
      <c r="R18" s="224"/>
      <c r="S18" s="224"/>
      <c r="T18" s="224"/>
      <c r="U18" s="425"/>
      <c r="V18" s="677"/>
      <c r="W18" s="677"/>
      <c r="X18" s="426"/>
      <c r="Y18" s="217"/>
    </row>
    <row r="19" spans="2:25" ht="15.95" customHeight="1" x14ac:dyDescent="0.15">
      <c r="B19" s="371"/>
      <c r="C19" s="675"/>
      <c r="D19" s="676"/>
      <c r="E19" s="229"/>
      <c r="F19" s="270"/>
      <c r="G19" s="217"/>
      <c r="H19" s="217"/>
      <c r="I19" s="217"/>
      <c r="J19" s="425"/>
      <c r="K19" s="677"/>
      <c r="L19" s="426"/>
      <c r="M19" s="217"/>
      <c r="N19" s="217"/>
      <c r="O19" s="273"/>
      <c r="P19" s="273"/>
      <c r="Q19" s="273"/>
      <c r="R19" s="224"/>
      <c r="S19" s="224"/>
      <c r="T19" s="224"/>
      <c r="U19" s="425"/>
      <c r="V19" s="677"/>
      <c r="W19" s="677"/>
      <c r="X19" s="426"/>
      <c r="Y19" s="217"/>
    </row>
    <row r="20" spans="2:25" ht="15.95" customHeight="1" x14ac:dyDescent="0.15">
      <c r="B20" s="371"/>
      <c r="C20" s="675"/>
      <c r="D20" s="676"/>
      <c r="E20" s="229"/>
      <c r="F20" s="270"/>
      <c r="G20" s="217"/>
      <c r="H20" s="217"/>
      <c r="I20" s="217"/>
      <c r="J20" s="425"/>
      <c r="K20" s="677"/>
      <c r="L20" s="426"/>
      <c r="M20" s="217"/>
      <c r="N20" s="217"/>
      <c r="O20" s="273"/>
      <c r="P20" s="273"/>
      <c r="Q20" s="273"/>
      <c r="R20" s="224"/>
      <c r="S20" s="224"/>
      <c r="T20" s="224"/>
      <c r="U20" s="395"/>
      <c r="V20" s="656"/>
      <c r="W20" s="656"/>
      <c r="X20" s="656"/>
      <c r="Y20" s="224"/>
    </row>
    <row r="21" spans="2:25" ht="15.95" customHeight="1" x14ac:dyDescent="0.15">
      <c r="B21" s="371"/>
      <c r="C21" s="675"/>
      <c r="D21" s="676"/>
      <c r="E21" s="229"/>
      <c r="F21" s="270"/>
      <c r="G21" s="217"/>
      <c r="H21" s="217"/>
      <c r="I21" s="217"/>
      <c r="J21" s="395"/>
      <c r="K21" s="395"/>
      <c r="L21" s="395"/>
      <c r="M21" s="217"/>
      <c r="N21" s="217"/>
      <c r="O21" s="273"/>
      <c r="P21" s="273"/>
      <c r="Q21" s="273"/>
      <c r="R21" s="224"/>
      <c r="S21" s="224"/>
      <c r="T21" s="224"/>
      <c r="U21" s="395"/>
      <c r="V21" s="656"/>
      <c r="W21" s="656"/>
      <c r="X21" s="656"/>
      <c r="Y21" s="224"/>
    </row>
    <row r="22" spans="2:25" ht="15.95" customHeight="1" x14ac:dyDescent="0.15">
      <c r="B22" s="371"/>
      <c r="C22" s="675"/>
      <c r="D22" s="676"/>
      <c r="E22" s="229"/>
      <c r="F22" s="270"/>
      <c r="G22" s="217"/>
      <c r="H22" s="217"/>
      <c r="I22" s="217"/>
      <c r="J22" s="395"/>
      <c r="K22" s="395"/>
      <c r="L22" s="395"/>
      <c r="M22" s="217"/>
      <c r="N22" s="217"/>
      <c r="O22" s="217"/>
      <c r="P22" s="217"/>
      <c r="Q22" s="217"/>
      <c r="R22" s="224"/>
      <c r="S22" s="224"/>
      <c r="T22" s="224"/>
      <c r="U22" s="395"/>
      <c r="V22" s="656"/>
      <c r="W22" s="656"/>
      <c r="X22" s="656"/>
      <c r="Y22" s="224"/>
    </row>
    <row r="23" spans="2:25" ht="15.95" customHeight="1" x14ac:dyDescent="0.15">
      <c r="B23" s="371"/>
      <c r="C23" s="675"/>
      <c r="D23" s="676"/>
      <c r="E23" s="229"/>
      <c r="F23" s="270"/>
      <c r="G23" s="217"/>
      <c r="H23" s="217"/>
      <c r="I23" s="217"/>
      <c r="J23" s="395"/>
      <c r="K23" s="395"/>
      <c r="L23" s="395"/>
      <c r="M23" s="217"/>
      <c r="N23" s="217"/>
      <c r="O23" s="217"/>
      <c r="P23" s="217"/>
      <c r="Q23" s="217"/>
      <c r="R23" s="224"/>
      <c r="S23" s="224"/>
      <c r="T23" s="224"/>
      <c r="U23" s="395"/>
      <c r="V23" s="656"/>
      <c r="W23" s="656"/>
      <c r="X23" s="656"/>
      <c r="Y23" s="224"/>
    </row>
    <row r="24" spans="2:25" ht="15.95" customHeight="1" x14ac:dyDescent="0.15">
      <c r="B24" s="371"/>
      <c r="C24" s="675"/>
      <c r="D24" s="676"/>
      <c r="E24" s="229"/>
      <c r="F24" s="270"/>
      <c r="G24" s="217"/>
      <c r="H24" s="217"/>
      <c r="I24" s="217"/>
      <c r="J24" s="395"/>
      <c r="K24" s="395"/>
      <c r="L24" s="395"/>
      <c r="M24" s="217"/>
      <c r="N24" s="217"/>
      <c r="O24" s="217"/>
      <c r="P24" s="217"/>
      <c r="Q24" s="217"/>
      <c r="R24" s="224"/>
      <c r="S24" s="224"/>
      <c r="T24" s="224"/>
      <c r="U24" s="395"/>
      <c r="V24" s="656"/>
      <c r="W24" s="656"/>
      <c r="X24" s="656"/>
      <c r="Y24" s="224"/>
    </row>
    <row r="25" spans="2:25" ht="15.95" customHeight="1" x14ac:dyDescent="0.15">
      <c r="B25" s="371"/>
      <c r="C25" s="675"/>
      <c r="D25" s="676"/>
      <c r="E25" s="229"/>
      <c r="F25" s="270"/>
      <c r="G25" s="217"/>
      <c r="H25" s="217"/>
      <c r="I25" s="217"/>
      <c r="J25" s="395"/>
      <c r="K25" s="395"/>
      <c r="L25" s="395"/>
      <c r="M25" s="217"/>
      <c r="N25" s="217"/>
      <c r="O25" s="217"/>
      <c r="P25" s="217"/>
      <c r="Q25" s="217"/>
      <c r="R25" s="224"/>
      <c r="S25" s="224"/>
      <c r="T25" s="224"/>
      <c r="U25" s="395"/>
      <c r="V25" s="656"/>
      <c r="W25" s="656"/>
      <c r="X25" s="656"/>
      <c r="Y25" s="224"/>
    </row>
    <row r="26" spans="2:25" ht="15.95" customHeight="1" x14ac:dyDescent="0.15">
      <c r="B26" s="371"/>
      <c r="C26" s="675"/>
      <c r="D26" s="676"/>
      <c r="E26" s="229"/>
      <c r="F26" s="270"/>
      <c r="G26" s="217"/>
      <c r="H26" s="217"/>
      <c r="I26" s="217"/>
      <c r="J26" s="395"/>
      <c r="K26" s="395"/>
      <c r="L26" s="395"/>
      <c r="M26" s="217"/>
      <c r="N26" s="217"/>
      <c r="O26" s="217"/>
      <c r="P26" s="217"/>
      <c r="Q26" s="217"/>
      <c r="R26" s="224"/>
      <c r="S26" s="224"/>
      <c r="T26" s="224"/>
      <c r="U26" s="395"/>
      <c r="V26" s="656"/>
      <c r="W26" s="656"/>
      <c r="X26" s="656"/>
      <c r="Y26" s="224"/>
    </row>
    <row r="27" spans="2:25" ht="15.95" customHeight="1" x14ac:dyDescent="0.15">
      <c r="B27" s="371"/>
      <c r="C27" s="675"/>
      <c r="D27" s="676"/>
      <c r="E27" s="229"/>
      <c r="F27" s="270"/>
      <c r="G27" s="217"/>
      <c r="H27" s="217"/>
      <c r="I27" s="217"/>
      <c r="J27" s="395"/>
      <c r="K27" s="395"/>
      <c r="L27" s="395"/>
      <c r="M27" s="217"/>
      <c r="N27" s="217"/>
      <c r="O27" s="217"/>
      <c r="P27" s="217"/>
      <c r="Q27" s="217"/>
      <c r="R27" s="224"/>
      <c r="S27" s="224"/>
      <c r="T27" s="224"/>
      <c r="U27" s="395"/>
      <c r="V27" s="656"/>
      <c r="W27" s="656"/>
      <c r="X27" s="656"/>
      <c r="Y27" s="224"/>
    </row>
    <row r="28" spans="2:25" ht="15.95" customHeight="1" x14ac:dyDescent="0.15">
      <c r="B28" s="371"/>
      <c r="C28" s="675"/>
      <c r="D28" s="676"/>
      <c r="E28" s="229"/>
      <c r="F28" s="270"/>
      <c r="G28" s="217"/>
      <c r="H28" s="217"/>
      <c r="I28" s="217"/>
      <c r="J28" s="395"/>
      <c r="K28" s="395"/>
      <c r="L28" s="395"/>
      <c r="M28" s="217"/>
      <c r="N28" s="217"/>
      <c r="O28" s="217"/>
      <c r="P28" s="217"/>
      <c r="Q28" s="217"/>
      <c r="R28" s="224"/>
      <c r="S28" s="224"/>
      <c r="T28" s="224"/>
      <c r="U28" s="395"/>
      <c r="V28" s="656"/>
      <c r="W28" s="656"/>
      <c r="X28" s="656"/>
      <c r="Y28" s="224"/>
    </row>
    <row r="29" spans="2:25" ht="15.95" customHeight="1" x14ac:dyDescent="0.15">
      <c r="B29" s="371"/>
      <c r="C29" s="675"/>
      <c r="D29" s="676"/>
      <c r="E29" s="229"/>
      <c r="F29" s="270"/>
      <c r="G29" s="217"/>
      <c r="H29" s="217"/>
      <c r="I29" s="217"/>
      <c r="J29" s="395"/>
      <c r="K29" s="395"/>
      <c r="L29" s="395"/>
      <c r="M29" s="217"/>
      <c r="N29" s="217"/>
      <c r="O29" s="217"/>
      <c r="P29" s="217"/>
      <c r="Q29" s="217"/>
      <c r="R29" s="224"/>
      <c r="S29" s="224"/>
      <c r="T29" s="224"/>
      <c r="U29" s="395"/>
      <c r="V29" s="656"/>
      <c r="W29" s="656"/>
      <c r="X29" s="656"/>
      <c r="Y29" s="224"/>
    </row>
    <row r="30" spans="2:25" ht="15.95" customHeight="1" x14ac:dyDescent="0.15">
      <c r="B30" s="371"/>
      <c r="C30" s="675"/>
      <c r="D30" s="676"/>
      <c r="E30" s="229"/>
      <c r="F30" s="270"/>
      <c r="G30" s="217"/>
      <c r="H30" s="217"/>
      <c r="I30" s="217"/>
      <c r="J30" s="395"/>
      <c r="K30" s="395"/>
      <c r="L30" s="395"/>
      <c r="M30" s="217"/>
      <c r="N30" s="217"/>
      <c r="O30" s="217"/>
      <c r="P30" s="217"/>
      <c r="Q30" s="217"/>
      <c r="R30" s="224"/>
      <c r="S30" s="224"/>
      <c r="T30" s="224"/>
      <c r="U30" s="395"/>
      <c r="V30" s="656"/>
      <c r="W30" s="656"/>
      <c r="X30" s="656"/>
      <c r="Y30" s="224"/>
    </row>
    <row r="31" spans="2:25" ht="15.95" customHeight="1" x14ac:dyDescent="0.15">
      <c r="B31" s="371"/>
      <c r="C31" s="675"/>
      <c r="D31" s="676"/>
      <c r="E31" s="229"/>
      <c r="F31" s="270"/>
      <c r="G31" s="217"/>
      <c r="H31" s="217"/>
      <c r="I31" s="217"/>
      <c r="J31" s="395"/>
      <c r="K31" s="395"/>
      <c r="L31" s="395"/>
      <c r="M31" s="217"/>
      <c r="N31" s="217"/>
      <c r="O31" s="217"/>
      <c r="P31" s="217"/>
      <c r="Q31" s="217"/>
      <c r="R31" s="224"/>
      <c r="S31" s="224"/>
      <c r="T31" s="224"/>
      <c r="U31" s="395"/>
      <c r="V31" s="656"/>
      <c r="W31" s="656"/>
      <c r="X31" s="656"/>
      <c r="Y31" s="224"/>
    </row>
    <row r="32" spans="2:25" ht="15.95" customHeight="1" x14ac:dyDescent="0.15">
      <c r="B32" s="371"/>
      <c r="C32" s="675"/>
      <c r="D32" s="676"/>
      <c r="E32" s="229"/>
      <c r="F32" s="270"/>
      <c r="G32" s="217"/>
      <c r="H32" s="217"/>
      <c r="I32" s="217"/>
      <c r="J32" s="395"/>
      <c r="K32" s="395"/>
      <c r="L32" s="395"/>
      <c r="M32" s="217"/>
      <c r="N32" s="217"/>
      <c r="O32" s="217"/>
      <c r="P32" s="217"/>
      <c r="Q32" s="217"/>
      <c r="R32" s="224"/>
      <c r="S32" s="224"/>
      <c r="T32" s="224"/>
      <c r="U32" s="395"/>
      <c r="V32" s="656"/>
      <c r="W32" s="656"/>
      <c r="X32" s="656"/>
      <c r="Y32" s="224"/>
    </row>
    <row r="33" spans="2:25" ht="15.95" customHeight="1" x14ac:dyDescent="0.15">
      <c r="B33" s="371"/>
      <c r="C33" s="675"/>
      <c r="D33" s="676"/>
      <c r="E33" s="229"/>
      <c r="F33" s="270"/>
      <c r="G33" s="217"/>
      <c r="H33" s="217"/>
      <c r="I33" s="217"/>
      <c r="J33" s="395"/>
      <c r="K33" s="395"/>
      <c r="L33" s="395"/>
      <c r="M33" s="217"/>
      <c r="N33" s="217"/>
      <c r="O33" s="217"/>
      <c r="P33" s="217"/>
      <c r="Q33" s="217"/>
      <c r="R33" s="224"/>
      <c r="S33" s="224"/>
      <c r="T33" s="224"/>
      <c r="U33" s="395"/>
      <c r="V33" s="656"/>
      <c r="W33" s="656"/>
      <c r="X33" s="656"/>
      <c r="Y33" s="224"/>
    </row>
    <row r="34" spans="2:25" ht="15.95" customHeight="1" x14ac:dyDescent="0.15">
      <c r="B34" s="371"/>
      <c r="C34" s="675"/>
      <c r="D34" s="676"/>
      <c r="E34" s="229"/>
      <c r="F34" s="270"/>
      <c r="G34" s="217"/>
      <c r="H34" s="217"/>
      <c r="I34" s="217"/>
      <c r="J34" s="395"/>
      <c r="K34" s="395"/>
      <c r="L34" s="395"/>
      <c r="M34" s="217"/>
      <c r="N34" s="217"/>
      <c r="O34" s="217"/>
      <c r="P34" s="217"/>
      <c r="Q34" s="217"/>
      <c r="R34" s="224"/>
      <c r="S34" s="224"/>
      <c r="T34" s="224"/>
      <c r="U34" s="395"/>
      <c r="V34" s="656"/>
      <c r="W34" s="656"/>
      <c r="X34" s="656"/>
      <c r="Y34" s="224"/>
    </row>
    <row r="35" spans="2:25" ht="15.95" customHeight="1" x14ac:dyDescent="0.15">
      <c r="B35" s="371"/>
      <c r="C35" s="675"/>
      <c r="D35" s="676"/>
      <c r="E35" s="229"/>
      <c r="F35" s="270"/>
      <c r="G35" s="217"/>
      <c r="H35" s="217"/>
      <c r="I35" s="217"/>
      <c r="J35" s="395"/>
      <c r="K35" s="395"/>
      <c r="L35" s="395"/>
      <c r="M35" s="217"/>
      <c r="N35" s="217"/>
      <c r="O35" s="217"/>
      <c r="P35" s="217"/>
      <c r="Q35" s="217"/>
      <c r="R35" s="224"/>
      <c r="S35" s="224"/>
      <c r="T35" s="224"/>
      <c r="U35" s="395"/>
      <c r="V35" s="656"/>
      <c r="W35" s="656"/>
      <c r="X35" s="656"/>
      <c r="Y35" s="224"/>
    </row>
    <row r="36" spans="2:25" ht="15.95" customHeight="1" x14ac:dyDescent="0.15">
      <c r="B36" s="371"/>
      <c r="C36" s="675"/>
      <c r="D36" s="676"/>
      <c r="E36" s="229"/>
      <c r="F36" s="270"/>
      <c r="G36" s="217"/>
      <c r="H36" s="217"/>
      <c r="I36" s="217"/>
      <c r="J36" s="395"/>
      <c r="K36" s="395"/>
      <c r="L36" s="395"/>
      <c r="M36" s="217"/>
      <c r="N36" s="217"/>
      <c r="O36" s="217"/>
      <c r="P36" s="217"/>
      <c r="Q36" s="217"/>
      <c r="R36" s="224"/>
      <c r="S36" s="224"/>
      <c r="T36" s="224"/>
      <c r="U36" s="395"/>
      <c r="V36" s="656"/>
      <c r="W36" s="656"/>
      <c r="X36" s="656"/>
      <c r="Y36" s="224"/>
    </row>
    <row r="37" spans="2:25" ht="15.95" customHeight="1" x14ac:dyDescent="0.15">
      <c r="B37" s="371"/>
      <c r="C37" s="675"/>
      <c r="D37" s="676"/>
      <c r="E37" s="229"/>
      <c r="F37" s="270"/>
      <c r="G37" s="217"/>
      <c r="H37" s="217"/>
      <c r="I37" s="217"/>
      <c r="J37" s="395"/>
      <c r="K37" s="395"/>
      <c r="L37" s="395"/>
      <c r="M37" s="217"/>
      <c r="N37" s="217"/>
      <c r="O37" s="217"/>
      <c r="P37" s="217"/>
      <c r="Q37" s="217"/>
      <c r="R37" s="224"/>
      <c r="S37" s="224"/>
      <c r="T37" s="224"/>
      <c r="U37" s="395"/>
      <c r="V37" s="656"/>
      <c r="W37" s="656"/>
      <c r="X37" s="656"/>
      <c r="Y37" s="224"/>
    </row>
    <row r="38" spans="2:25" ht="15.95" customHeight="1" x14ac:dyDescent="0.15">
      <c r="B38" s="371"/>
      <c r="C38" s="675"/>
      <c r="D38" s="676"/>
      <c r="E38" s="229"/>
      <c r="F38" s="270"/>
      <c r="G38" s="217"/>
      <c r="H38" s="217"/>
      <c r="I38" s="217"/>
      <c r="J38" s="395"/>
      <c r="K38" s="395"/>
      <c r="L38" s="395"/>
      <c r="M38" s="217"/>
      <c r="N38" s="217"/>
      <c r="O38" s="217"/>
      <c r="P38" s="217"/>
      <c r="Q38" s="217"/>
      <c r="R38" s="224"/>
      <c r="S38" s="224"/>
      <c r="T38" s="224"/>
      <c r="U38" s="395"/>
      <c r="V38" s="656"/>
      <c r="W38" s="656"/>
      <c r="X38" s="656"/>
      <c r="Y38" s="224"/>
    </row>
    <row r="39" spans="2:25" ht="15.95" customHeight="1" x14ac:dyDescent="0.15">
      <c r="B39" s="371"/>
      <c r="C39" s="675"/>
      <c r="D39" s="676"/>
      <c r="E39" s="229"/>
      <c r="F39" s="270"/>
      <c r="G39" s="217"/>
      <c r="H39" s="217"/>
      <c r="I39" s="217"/>
      <c r="J39" s="395"/>
      <c r="K39" s="395"/>
      <c r="L39" s="395"/>
      <c r="M39" s="217"/>
      <c r="N39" s="217"/>
      <c r="O39" s="217"/>
      <c r="P39" s="217"/>
      <c r="Q39" s="217"/>
      <c r="R39" s="224"/>
      <c r="S39" s="224"/>
      <c r="T39" s="224"/>
      <c r="U39" s="395"/>
      <c r="V39" s="656"/>
      <c r="W39" s="656"/>
      <c r="X39" s="656"/>
      <c r="Y39" s="224"/>
    </row>
    <row r="40" spans="2:25" ht="15.95" customHeight="1" x14ac:dyDescent="0.15">
      <c r="B40" s="371"/>
      <c r="C40" s="675"/>
      <c r="D40" s="676"/>
      <c r="E40" s="229"/>
      <c r="F40" s="270"/>
      <c r="G40" s="217"/>
      <c r="H40" s="217"/>
      <c r="I40" s="217"/>
      <c r="J40" s="395"/>
      <c r="K40" s="395"/>
      <c r="L40" s="395"/>
      <c r="M40" s="217"/>
      <c r="N40" s="217"/>
      <c r="O40" s="217"/>
      <c r="P40" s="217"/>
      <c r="Q40" s="217"/>
      <c r="R40" s="224"/>
      <c r="S40" s="224"/>
      <c r="T40" s="224"/>
      <c r="U40" s="395"/>
      <c r="V40" s="656"/>
      <c r="W40" s="656"/>
      <c r="X40" s="656"/>
      <c r="Y40" s="224"/>
    </row>
    <row r="41" spans="2:25" ht="15.95" customHeight="1" x14ac:dyDescent="0.15">
      <c r="B41" s="371"/>
      <c r="C41" s="675"/>
      <c r="D41" s="676"/>
      <c r="E41" s="229"/>
      <c r="F41" s="270"/>
      <c r="G41" s="217"/>
      <c r="H41" s="217"/>
      <c r="I41" s="217"/>
      <c r="J41" s="395"/>
      <c r="K41" s="395"/>
      <c r="L41" s="395"/>
      <c r="M41" s="217"/>
      <c r="N41" s="217"/>
      <c r="O41" s="217"/>
      <c r="P41" s="217"/>
      <c r="Q41" s="217"/>
      <c r="R41" s="224"/>
      <c r="S41" s="224"/>
      <c r="T41" s="224"/>
      <c r="U41" s="395"/>
      <c r="V41" s="656"/>
      <c r="W41" s="656"/>
      <c r="X41" s="656"/>
      <c r="Y41" s="224"/>
    </row>
    <row r="42" spans="2:25" ht="15.95" customHeight="1" x14ac:dyDescent="0.15">
      <c r="B42" s="372"/>
      <c r="C42" s="675"/>
      <c r="D42" s="676"/>
      <c r="E42" s="229"/>
      <c r="F42" s="270"/>
      <c r="G42" s="217"/>
      <c r="H42" s="217"/>
      <c r="I42" s="217"/>
      <c r="J42" s="395"/>
      <c r="K42" s="395"/>
      <c r="L42" s="395"/>
      <c r="M42" s="217"/>
      <c r="N42" s="217"/>
      <c r="O42" s="217"/>
      <c r="P42" s="217"/>
      <c r="Q42" s="217"/>
      <c r="R42" s="224"/>
      <c r="S42" s="224"/>
      <c r="T42" s="224"/>
      <c r="U42" s="395"/>
      <c r="V42" s="656"/>
      <c r="W42" s="656"/>
      <c r="X42" s="656"/>
      <c r="Y42" s="224"/>
    </row>
    <row r="43" spans="2:25" ht="15.95" customHeight="1" x14ac:dyDescent="0.15">
      <c r="B43" s="26"/>
      <c r="C43" s="1" t="s">
        <v>410</v>
      </c>
      <c r="D43" s="7"/>
      <c r="F43" s="7"/>
      <c r="G43" s="24"/>
      <c r="H43" s="24"/>
      <c r="I43" s="24"/>
      <c r="J43" s="24"/>
      <c r="K43" s="24"/>
      <c r="L43" s="24"/>
      <c r="M43" s="24"/>
      <c r="N43" s="24"/>
      <c r="O43" s="24"/>
      <c r="P43" s="25"/>
      <c r="Q43" s="36"/>
      <c r="R43" s="7"/>
      <c r="S43" s="7"/>
      <c r="T43" s="24"/>
      <c r="U43" s="37"/>
      <c r="V43" s="37"/>
      <c r="W43" s="37"/>
      <c r="X43" s="37"/>
      <c r="Y43" s="7"/>
    </row>
    <row r="44" spans="2:25" ht="15.95" customHeight="1" x14ac:dyDescent="0.15">
      <c r="B44" s="26"/>
      <c r="C44" s="30" t="s">
        <v>411</v>
      </c>
      <c r="D44" s="7"/>
      <c r="F44" s="7"/>
      <c r="G44" s="24"/>
      <c r="H44" s="24"/>
      <c r="I44" s="24"/>
      <c r="J44" s="24"/>
      <c r="K44" s="24"/>
      <c r="L44" s="24"/>
      <c r="M44" s="24"/>
      <c r="N44" s="24"/>
      <c r="O44" s="24"/>
      <c r="P44" s="25"/>
      <c r="Q44" s="36"/>
      <c r="R44" s="7"/>
      <c r="S44" s="7"/>
      <c r="T44" s="24"/>
      <c r="U44" s="37"/>
      <c r="V44" s="37"/>
      <c r="W44" s="37"/>
      <c r="X44" s="37"/>
      <c r="Y44" s="7"/>
    </row>
    <row r="45" spans="2:25" ht="15.95" customHeight="1" x14ac:dyDescent="0.15">
      <c r="B45" s="27"/>
      <c r="C45" s="3" t="s">
        <v>412</v>
      </c>
      <c r="D45" s="3"/>
      <c r="E45" s="3"/>
      <c r="F45" s="3"/>
      <c r="G45" s="3"/>
      <c r="H45" s="3"/>
      <c r="I45" s="3"/>
      <c r="J45" s="3"/>
      <c r="K45" s="3"/>
      <c r="L45" s="3"/>
      <c r="M45" s="3"/>
      <c r="N45" s="3"/>
      <c r="O45" s="3"/>
      <c r="P45" s="3"/>
      <c r="Q45" s="3"/>
      <c r="R45" s="3"/>
      <c r="S45" s="3"/>
      <c r="T45" s="3"/>
      <c r="U45" s="3"/>
      <c r="V45" s="3"/>
      <c r="W45" s="3"/>
      <c r="X45" s="3"/>
    </row>
    <row r="46" spans="2:25" ht="15.95" customHeight="1" x14ac:dyDescent="0.15">
      <c r="B46" s="3"/>
      <c r="C46" s="3" t="s">
        <v>413</v>
      </c>
      <c r="D46" s="3"/>
      <c r="E46" s="3"/>
      <c r="F46" s="3"/>
      <c r="G46" s="3"/>
      <c r="H46" s="3"/>
      <c r="I46" s="3"/>
      <c r="J46" s="3"/>
      <c r="K46" s="3"/>
      <c r="L46" s="3"/>
      <c r="M46" s="3"/>
      <c r="N46" s="3"/>
      <c r="O46" s="3"/>
      <c r="P46" s="3"/>
      <c r="Q46" s="3"/>
      <c r="R46" s="3"/>
      <c r="S46" s="3"/>
      <c r="T46" s="3"/>
      <c r="U46" s="3"/>
      <c r="V46" s="3"/>
      <c r="W46" s="3"/>
      <c r="X46" s="3"/>
    </row>
    <row r="47" spans="2:25" ht="15.95" customHeight="1" x14ac:dyDescent="0.15">
      <c r="B47" s="3"/>
      <c r="C47" s="3" t="s">
        <v>414</v>
      </c>
      <c r="D47" s="3"/>
      <c r="E47" s="3"/>
      <c r="F47" s="3"/>
      <c r="G47" s="3"/>
      <c r="H47" s="3"/>
      <c r="I47" s="3"/>
      <c r="J47" s="3"/>
      <c r="K47" s="3"/>
      <c r="L47" s="3"/>
      <c r="M47" s="3"/>
      <c r="N47" s="3"/>
      <c r="O47" s="3"/>
      <c r="P47" s="3"/>
      <c r="Q47" s="3"/>
      <c r="R47" s="3"/>
      <c r="S47" s="3"/>
      <c r="T47" s="3"/>
      <c r="U47" s="3"/>
      <c r="V47" s="3"/>
      <c r="W47" s="3"/>
      <c r="X47" s="3"/>
    </row>
    <row r="48" spans="2:25" ht="15.95" customHeight="1" x14ac:dyDescent="0.15">
      <c r="C48" s="4" t="s">
        <v>295</v>
      </c>
    </row>
  </sheetData>
  <dataConsolidate/>
  <mergeCells count="137">
    <mergeCell ref="U37:X37"/>
    <mergeCell ref="G5:H6"/>
    <mergeCell ref="I5:N6"/>
    <mergeCell ref="T5:X6"/>
    <mergeCell ref="P5:S6"/>
    <mergeCell ref="U38:X38"/>
    <mergeCell ref="U39:X39"/>
    <mergeCell ref="U40:X40"/>
    <mergeCell ref="U41:X41"/>
    <mergeCell ref="U9:X9"/>
    <mergeCell ref="U10:X10"/>
    <mergeCell ref="U11:X11"/>
    <mergeCell ref="U12:X12"/>
    <mergeCell ref="U13:X13"/>
    <mergeCell ref="U17:X17"/>
    <mergeCell ref="U19:X19"/>
    <mergeCell ref="U20:X20"/>
    <mergeCell ref="U21:X21"/>
    <mergeCell ref="U22:X22"/>
    <mergeCell ref="U23:X23"/>
    <mergeCell ref="U24:X24"/>
    <mergeCell ref="U25:X25"/>
    <mergeCell ref="U26:X26"/>
    <mergeCell ref="U27:X27"/>
    <mergeCell ref="U28:X28"/>
    <mergeCell ref="U29:X29"/>
    <mergeCell ref="U30:X30"/>
    <mergeCell ref="U31:X31"/>
    <mergeCell ref="U32:X32"/>
    <mergeCell ref="U33:X33"/>
    <mergeCell ref="U34:X34"/>
    <mergeCell ref="U35:X35"/>
    <mergeCell ref="U36:X36"/>
    <mergeCell ref="B2:X2"/>
    <mergeCell ref="F3:H3"/>
    <mergeCell ref="B3:E3"/>
    <mergeCell ref="B4:E4"/>
    <mergeCell ref="K3:N3"/>
    <mergeCell ref="E5:E8"/>
    <mergeCell ref="C5:D8"/>
    <mergeCell ref="F5:F8"/>
    <mergeCell ref="K4:N4"/>
    <mergeCell ref="I3:J3"/>
    <mergeCell ref="I4:J4"/>
    <mergeCell ref="B5:B42"/>
    <mergeCell ref="F4:H4"/>
    <mergeCell ref="C29:D29"/>
    <mergeCell ref="C9:D9"/>
    <mergeCell ref="C11:D11"/>
    <mergeCell ref="C10:D10"/>
    <mergeCell ref="J10:L10"/>
    <mergeCell ref="C30:D30"/>
    <mergeCell ref="U18:X18"/>
    <mergeCell ref="J32:L32"/>
    <mergeCell ref="C34:D34"/>
    <mergeCell ref="C38:D38"/>
    <mergeCell ref="U42:X42"/>
    <mergeCell ref="J26:L26"/>
    <mergeCell ref="C24:D24"/>
    <mergeCell ref="J24:L24"/>
    <mergeCell ref="C20:D20"/>
    <mergeCell ref="C32:D32"/>
    <mergeCell ref="C22:D22"/>
    <mergeCell ref="J20:L20"/>
    <mergeCell ref="J25:L25"/>
    <mergeCell ref="C31:D31"/>
    <mergeCell ref="J28:L28"/>
    <mergeCell ref="J29:L29"/>
    <mergeCell ref="J31:L31"/>
    <mergeCell ref="J30:L30"/>
    <mergeCell ref="J27:L27"/>
    <mergeCell ref="C25:D25"/>
    <mergeCell ref="C26:D26"/>
    <mergeCell ref="C27:D27"/>
    <mergeCell ref="C28:D28"/>
    <mergeCell ref="C39:D39"/>
    <mergeCell ref="C42:D42"/>
    <mergeCell ref="J42:L42"/>
    <mergeCell ref="J34:L34"/>
    <mergeCell ref="C33:D33"/>
    <mergeCell ref="J33:L33"/>
    <mergeCell ref="C41:D41"/>
    <mergeCell ref="J41:L41"/>
    <mergeCell ref="C35:D35"/>
    <mergeCell ref="J35:L35"/>
    <mergeCell ref="J40:L40"/>
    <mergeCell ref="C40:D40"/>
    <mergeCell ref="J37:L37"/>
    <mergeCell ref="J36:L36"/>
    <mergeCell ref="J38:L38"/>
    <mergeCell ref="J39:L39"/>
    <mergeCell ref="C36:D36"/>
    <mergeCell ref="C37:D37"/>
    <mergeCell ref="O7:O8"/>
    <mergeCell ref="R7:R8"/>
    <mergeCell ref="P7:Q7"/>
    <mergeCell ref="O3:O4"/>
    <mergeCell ref="C17:D17"/>
    <mergeCell ref="J23:L23"/>
    <mergeCell ref="J17:L17"/>
    <mergeCell ref="J12:L12"/>
    <mergeCell ref="C19:D19"/>
    <mergeCell ref="J19:L19"/>
    <mergeCell ref="C21:D21"/>
    <mergeCell ref="J21:L21"/>
    <mergeCell ref="C23:D23"/>
    <mergeCell ref="J22:L22"/>
    <mergeCell ref="J18:L18"/>
    <mergeCell ref="C18:D18"/>
    <mergeCell ref="C13:D13"/>
    <mergeCell ref="J13:L13"/>
    <mergeCell ref="C14:D14"/>
    <mergeCell ref="C15:D15"/>
    <mergeCell ref="C16:D16"/>
    <mergeCell ref="J14:L14"/>
    <mergeCell ref="J15:L15"/>
    <mergeCell ref="J16:L16"/>
    <mergeCell ref="C12:D12"/>
    <mergeCell ref="J9:L9"/>
    <mergeCell ref="J11:L11"/>
    <mergeCell ref="G7:G8"/>
    <mergeCell ref="H7:H8"/>
    <mergeCell ref="J7:L8"/>
    <mergeCell ref="I7:I8"/>
    <mergeCell ref="M7:M8"/>
    <mergeCell ref="N7:N8"/>
    <mergeCell ref="U14:X14"/>
    <mergeCell ref="U15:X15"/>
    <mergeCell ref="U16:X16"/>
    <mergeCell ref="Y5:Y8"/>
    <mergeCell ref="T3:W4"/>
    <mergeCell ref="X3:Y4"/>
    <mergeCell ref="P3:S3"/>
    <mergeCell ref="P4:S4"/>
    <mergeCell ref="S7:S8"/>
    <mergeCell ref="T7:T8"/>
    <mergeCell ref="U7:X8"/>
  </mergeCells>
  <phoneticPr fontId="11"/>
  <dataValidations count="3">
    <dataValidation type="list" errorStyle="warning" allowBlank="1" showInputMessage="1" showErrorMessage="1" error="選択出来ません" sqref="H9:H42" xr:uid="{1A70FD77-555F-4FFE-ACD4-79AFC5B4C600}">
      <formula1>INDIRECT(G9)</formula1>
    </dataValidation>
    <dataValidation allowBlank="1" showInputMessage="1" showErrorMessage="1" prompt="前回の定期点検年月日を入力" sqref="O6" xr:uid="{1D395509-0137-49D3-AFC1-023B20EF71EE}"/>
    <dataValidation allowBlank="1" showInputMessage="1" showErrorMessage="1" prompt="覆工スパン毎に連番を記入。_x000a_数値で入力する。" sqref="E9:E42" xr:uid="{BCD82D75-7463-4E10-BEB1-7AF8A1394E47}"/>
  </dataValidations>
  <printOptions horizontalCentered="1" verticalCentered="1"/>
  <pageMargins left="0.23622047244094488" right="0.23622047244094488" top="0.74803149606299213" bottom="0.74803149606299213" header="0.31496062992125984" footer="0.31496062992125984"/>
  <pageSetup paperSize="9" scale="70" fitToWidth="0" orientation="landscape" copies="2"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600-000004000000}">
          <x14:formula1>
            <xm:f>'(参考)リスト'!$D$16:$D$18</xm:f>
          </x14:formula1>
          <xm:sqref>I9:I42</xm:sqref>
        </x14:dataValidation>
        <x14:dataValidation type="list" allowBlank="1" showInputMessage="1" showErrorMessage="1" xr:uid="{00000000-0002-0000-0600-000006000000}">
          <x14:formula1>
            <xm:f>'(参考)リスト'!$J$16:$J$18</xm:f>
          </x14:formula1>
          <xm:sqref>T9:T42</xm:sqref>
        </x14:dataValidation>
        <x14:dataValidation type="list" allowBlank="1" showInputMessage="1" showErrorMessage="1" xr:uid="{00000000-0002-0000-0600-000007000000}">
          <x14:formula1>
            <xm:f>'(参考)リスト'!$H$16:$H$17</xm:f>
          </x14:formula1>
          <xm:sqref>R9:R42</xm:sqref>
        </x14:dataValidation>
        <x14:dataValidation type="list" allowBlank="1" showInputMessage="1" showErrorMessage="1" xr:uid="{00000000-0002-0000-0600-000008000000}">
          <x14:formula1>
            <xm:f>'(参考)リスト'!$I$16:$I$18</xm:f>
          </x14:formula1>
          <xm:sqref>S9:S42</xm:sqref>
        </x14:dataValidation>
        <x14:dataValidation type="list" allowBlank="1" showInputMessage="1" showErrorMessage="1" xr:uid="{00000000-0002-0000-0600-00000C000000}">
          <x14:formula1>
            <xm:f>'(参考)リスト'!$F$16:$F$21</xm:f>
          </x14:formula1>
          <xm:sqref>O9:Q42</xm:sqref>
        </x14:dataValidation>
        <x14:dataValidation type="list" showInputMessage="1" showErrorMessage="1" xr:uid="{029E4745-3D5D-4892-8FDA-530343C9ED98}">
          <x14:formula1>
            <xm:f>'(参考)リスト'!$B$16:$B$21</xm:f>
          </x14:formula1>
          <xm:sqref>G9:G42</xm:sqref>
        </x14:dataValidation>
        <x14:dataValidation type="list" allowBlank="1" showInputMessage="1" showErrorMessage="1" xr:uid="{91402F3D-BA0A-4172-8B61-7890E57CE66D}">
          <x14:formula1>
            <xm:f>'(参考)リスト'!$E$16:$E$27</xm:f>
          </x14:formula1>
          <xm:sqref>J9:L42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D094F-CE69-4684-8AE7-5B2BC0BBD61E}">
  <sheetPr>
    <pageSetUpPr fitToPage="1"/>
  </sheetPr>
  <dimension ref="B1:AE49"/>
  <sheetViews>
    <sheetView showGridLines="0" showZeros="0" view="pageBreakPreview" zoomScaleNormal="100" zoomScaleSheetLayoutView="100" workbookViewId="0">
      <pane xSplit="2" ySplit="7" topLeftCell="C36" activePane="bottomRight" state="frozen"/>
      <selection pane="topRight" activeCell="B5" sqref="B5:C6"/>
      <selection pane="bottomLeft" activeCell="B5" sqref="B5:C6"/>
      <selection pane="bottomRight" activeCell="P36" sqref="P36"/>
    </sheetView>
  </sheetViews>
  <sheetFormatPr defaultColWidth="9" defaultRowHeight="15.95" customHeight="1" x14ac:dyDescent="0.15"/>
  <cols>
    <col min="1" max="1" width="1.75" style="1" customWidth="1"/>
    <col min="2" max="2" width="4.125" style="1" customWidth="1"/>
    <col min="3" max="3" width="3.25" style="1" customWidth="1"/>
    <col min="4" max="4" width="3.375" style="1" customWidth="1"/>
    <col min="5" max="5" width="6" style="1" customWidth="1"/>
    <col min="6" max="6" width="6.625" style="1" customWidth="1"/>
    <col min="7" max="7" width="10.375" style="1" customWidth="1"/>
    <col min="8" max="8" width="11.625" style="1" customWidth="1"/>
    <col min="9" max="9" width="8.25" style="1" customWidth="1"/>
    <col min="10" max="10" width="8.125" style="1" customWidth="1"/>
    <col min="11" max="11" width="3.75" style="1" customWidth="1"/>
    <col min="12" max="12" width="12.375" style="1" customWidth="1"/>
    <col min="13" max="13" width="15.875" style="1" customWidth="1"/>
    <col min="14" max="14" width="14.125" style="1" customWidth="1"/>
    <col min="15" max="16" width="10" style="1" customWidth="1"/>
    <col min="17" max="17" width="5.375" style="1" customWidth="1"/>
    <col min="18" max="18" width="5.125" style="1" customWidth="1"/>
    <col min="19" max="19" width="4.625" style="1" customWidth="1"/>
    <col min="20" max="21" width="6.625" style="1" customWidth="1"/>
    <col min="22" max="22" width="4.125" style="1" customWidth="1"/>
    <col min="23" max="23" width="6.375" style="1" customWidth="1"/>
    <col min="24" max="24" width="5" style="1" customWidth="1"/>
    <col min="25" max="25" width="11.375" style="1" customWidth="1"/>
    <col min="26" max="26" width="11.25" style="1" customWidth="1"/>
    <col min="27" max="16384" width="9" style="1"/>
  </cols>
  <sheetData>
    <row r="1" spans="2:31" ht="9.75" customHeight="1" x14ac:dyDescent="0.15">
      <c r="X1" s="3"/>
      <c r="Y1" s="3"/>
    </row>
    <row r="2" spans="2:31" ht="24.75" customHeight="1" x14ac:dyDescent="0.15">
      <c r="B2" s="710" t="s">
        <v>415</v>
      </c>
      <c r="C2" s="710"/>
      <c r="D2" s="710"/>
      <c r="E2" s="710"/>
      <c r="F2" s="710"/>
      <c r="G2" s="710"/>
      <c r="H2" s="710"/>
      <c r="I2" s="710"/>
      <c r="J2" s="710"/>
      <c r="K2" s="710"/>
      <c r="L2" s="710"/>
      <c r="M2" s="710"/>
      <c r="N2" s="710"/>
      <c r="O2" s="710"/>
      <c r="P2" s="710"/>
      <c r="Q2" s="710"/>
      <c r="R2" s="710"/>
      <c r="S2" s="710"/>
      <c r="T2" s="710"/>
      <c r="U2" s="710"/>
      <c r="V2" s="710"/>
      <c r="W2" s="710"/>
    </row>
    <row r="3" spans="2:31" ht="20.100000000000001" customHeight="1" x14ac:dyDescent="0.15">
      <c r="B3" s="569" t="s">
        <v>62</v>
      </c>
      <c r="C3" s="570"/>
      <c r="D3" s="570"/>
      <c r="E3" s="571"/>
      <c r="F3" s="711" t="str">
        <f>'[2]様式S-1'!D3</f>
        <v>○○トンネル</v>
      </c>
      <c r="G3" s="711"/>
      <c r="H3" s="711"/>
      <c r="I3" s="712" t="s">
        <v>64</v>
      </c>
      <c r="J3" s="713"/>
      <c r="K3" s="703" t="str">
        <f>'[2]様式S-1'!J3</f>
        <v>国道○○</v>
      </c>
      <c r="L3" s="704"/>
      <c r="M3" s="704"/>
      <c r="N3" s="705" t="s">
        <v>416</v>
      </c>
      <c r="O3" s="706"/>
      <c r="P3" s="707" t="str">
        <f>'[2]様式A-1'!K5</f>
        <v>○○（株）</v>
      </c>
      <c r="Q3" s="708"/>
      <c r="R3" s="708"/>
      <c r="S3" s="709"/>
      <c r="T3" s="606" t="s">
        <v>345</v>
      </c>
      <c r="U3" s="607"/>
      <c r="V3" s="607"/>
      <c r="W3" s="608"/>
      <c r="X3" s="577">
        <f>'[2]様式A-1'!Q5</f>
        <v>44785</v>
      </c>
      <c r="Y3" s="579"/>
    </row>
    <row r="4" spans="2:31" ht="20.100000000000001" customHeight="1" x14ac:dyDescent="0.15">
      <c r="B4" s="583" t="s">
        <v>215</v>
      </c>
      <c r="C4" s="584"/>
      <c r="D4" s="584"/>
      <c r="E4" s="585"/>
      <c r="F4" s="700" t="str">
        <f>'[2]様式S-1'!D4</f>
        <v>○○トンネル</v>
      </c>
      <c r="G4" s="700"/>
      <c r="H4" s="700"/>
      <c r="I4" s="701" t="s">
        <v>216</v>
      </c>
      <c r="J4" s="702"/>
      <c r="K4" s="703" t="str">
        <f>'[2]様式S-1'!R3</f>
        <v>○○事務所</v>
      </c>
      <c r="L4" s="704"/>
      <c r="M4" s="704"/>
      <c r="N4" s="705" t="s">
        <v>417</v>
      </c>
      <c r="O4" s="706"/>
      <c r="P4" s="707" t="str">
        <f>'[2]様式A-1'!K6</f>
        <v>○○</v>
      </c>
      <c r="Q4" s="708"/>
      <c r="R4" s="708"/>
      <c r="S4" s="709"/>
      <c r="T4" s="714"/>
      <c r="U4" s="715"/>
      <c r="V4" s="715"/>
      <c r="W4" s="716"/>
      <c r="X4" s="698"/>
      <c r="Y4" s="699"/>
    </row>
    <row r="5" spans="2:31" ht="30" customHeight="1" x14ac:dyDescent="0.15">
      <c r="B5" s="758"/>
      <c r="C5" s="721" t="s">
        <v>348</v>
      </c>
      <c r="D5" s="571"/>
      <c r="E5" s="759" t="s">
        <v>418</v>
      </c>
      <c r="F5" s="759" t="s">
        <v>350</v>
      </c>
      <c r="G5" s="701" t="s">
        <v>419</v>
      </c>
      <c r="H5" s="720"/>
      <c r="I5" s="702"/>
      <c r="J5" s="712" t="s">
        <v>420</v>
      </c>
      <c r="K5" s="740"/>
      <c r="L5" s="740"/>
      <c r="M5" s="740"/>
      <c r="N5" s="713"/>
      <c r="O5" s="717" t="s">
        <v>347</v>
      </c>
      <c r="P5" s="718"/>
      <c r="Q5" s="719"/>
      <c r="R5" s="701" t="s">
        <v>421</v>
      </c>
      <c r="S5" s="720"/>
      <c r="T5" s="720"/>
      <c r="U5" s="720"/>
      <c r="V5" s="702"/>
      <c r="W5" s="721" t="s">
        <v>356</v>
      </c>
      <c r="X5" s="722"/>
      <c r="Y5" s="723"/>
    </row>
    <row r="6" spans="2:31" ht="16.5" customHeight="1" x14ac:dyDescent="0.15">
      <c r="B6" s="752"/>
      <c r="C6" s="731"/>
      <c r="D6" s="733"/>
      <c r="E6" s="760"/>
      <c r="F6" s="760"/>
      <c r="G6" s="721" t="s">
        <v>357</v>
      </c>
      <c r="H6" s="723"/>
      <c r="I6" s="589" t="s">
        <v>358</v>
      </c>
      <c r="J6" s="569" t="s">
        <v>422</v>
      </c>
      <c r="K6" s="570"/>
      <c r="L6" s="571"/>
      <c r="M6" s="734" t="s">
        <v>423</v>
      </c>
      <c r="N6" s="734"/>
      <c r="O6" s="589" t="s">
        <v>424</v>
      </c>
      <c r="P6" s="730"/>
      <c r="Q6" s="736" t="s">
        <v>425</v>
      </c>
      <c r="R6" s="738" t="s">
        <v>367</v>
      </c>
      <c r="S6" s="721" t="s">
        <v>426</v>
      </c>
      <c r="T6" s="722"/>
      <c r="U6" s="722"/>
      <c r="V6" s="723"/>
      <c r="W6" s="724"/>
      <c r="X6" s="725"/>
      <c r="Y6" s="726"/>
    </row>
    <row r="7" spans="2:31" ht="16.5" customHeight="1" x14ac:dyDescent="0.15">
      <c r="B7" s="752"/>
      <c r="C7" s="698"/>
      <c r="D7" s="699"/>
      <c r="E7" s="761"/>
      <c r="F7" s="761"/>
      <c r="G7" s="727"/>
      <c r="H7" s="729"/>
      <c r="I7" s="730"/>
      <c r="J7" s="731"/>
      <c r="K7" s="732"/>
      <c r="L7" s="733"/>
      <c r="M7" s="735"/>
      <c r="N7" s="735"/>
      <c r="O7" s="301" t="s">
        <v>369</v>
      </c>
      <c r="P7" s="301" t="s">
        <v>370</v>
      </c>
      <c r="Q7" s="737"/>
      <c r="R7" s="739"/>
      <c r="S7" s="727"/>
      <c r="T7" s="728"/>
      <c r="U7" s="728"/>
      <c r="V7" s="729"/>
      <c r="W7" s="727"/>
      <c r="X7" s="728"/>
      <c r="Y7" s="729"/>
    </row>
    <row r="8" spans="2:31" ht="15.95" customHeight="1" x14ac:dyDescent="0.15">
      <c r="B8" s="752" t="s">
        <v>427</v>
      </c>
      <c r="C8" s="744">
        <v>1</v>
      </c>
      <c r="D8" s="745"/>
      <c r="E8" s="302">
        <v>101</v>
      </c>
      <c r="F8" s="115">
        <v>5.0999999999999996</v>
      </c>
      <c r="G8" s="184" t="s">
        <v>428</v>
      </c>
      <c r="H8" s="184" t="s">
        <v>429</v>
      </c>
      <c r="I8" s="300" t="s">
        <v>430</v>
      </c>
      <c r="J8" s="746" t="s">
        <v>431</v>
      </c>
      <c r="K8" s="746"/>
      <c r="L8" s="746"/>
      <c r="M8" s="754" t="s">
        <v>432</v>
      </c>
      <c r="N8" s="755"/>
      <c r="O8" s="303"/>
      <c r="P8" s="303" t="s">
        <v>433</v>
      </c>
      <c r="Q8" s="115" t="str">
        <f>IF(OR(P8="Ⅲ"),"×",IF(OR(P8="Ⅱ"),"○",IF(OR(P8="Ⅰ"),"○",IF(OR(P8="－"),"－",""))))</f>
        <v>×</v>
      </c>
      <c r="R8" s="184" t="s">
        <v>434</v>
      </c>
      <c r="S8" s="749"/>
      <c r="T8" s="750"/>
      <c r="U8" s="750"/>
      <c r="V8" s="751"/>
      <c r="W8" s="741"/>
      <c r="X8" s="742"/>
      <c r="Y8" s="743"/>
      <c r="AB8" s="20"/>
      <c r="AC8" s="302" t="s">
        <v>435</v>
      </c>
      <c r="AD8" s="304"/>
      <c r="AE8" s="305" t="s">
        <v>435</v>
      </c>
    </row>
    <row r="9" spans="2:31" ht="15.95" customHeight="1" x14ac:dyDescent="0.15">
      <c r="B9" s="752"/>
      <c r="C9" s="744">
        <v>4</v>
      </c>
      <c r="D9" s="745"/>
      <c r="E9" s="302">
        <v>101</v>
      </c>
      <c r="F9" s="115">
        <v>32.5</v>
      </c>
      <c r="G9" s="184" t="s">
        <v>428</v>
      </c>
      <c r="H9" s="184" t="s">
        <v>429</v>
      </c>
      <c r="I9" s="300" t="s">
        <v>430</v>
      </c>
      <c r="J9" s="746" t="s">
        <v>436</v>
      </c>
      <c r="K9" s="746"/>
      <c r="L9" s="746"/>
      <c r="M9" s="747" t="s">
        <v>432</v>
      </c>
      <c r="N9" s="748"/>
      <c r="O9" s="303" t="s">
        <v>433</v>
      </c>
      <c r="P9" s="303" t="s">
        <v>437</v>
      </c>
      <c r="Q9" s="115" t="str">
        <f>IF(OR(P9="Ⅲ"),"×",IF(OR(P9="Ⅱ"),"○",IF(OR(P9="Ⅰ"),"○",IF(OR(P9="－"),"－",""))))</f>
        <v>○</v>
      </c>
      <c r="R9" s="184" t="s">
        <v>438</v>
      </c>
      <c r="S9" s="749" t="s">
        <v>439</v>
      </c>
      <c r="T9" s="750"/>
      <c r="U9" s="750"/>
      <c r="V9" s="751"/>
      <c r="W9" s="741"/>
      <c r="X9" s="742"/>
      <c r="Y9" s="743"/>
      <c r="AB9" s="306" t="s">
        <v>431</v>
      </c>
      <c r="AC9" s="20">
        <f>COUNTIFS(Q8:Q2972,"×",J8:J2972,AB9)</f>
        <v>1</v>
      </c>
      <c r="AD9" s="762" t="s">
        <v>440</v>
      </c>
      <c r="AE9" s="763">
        <f>SUM(AC9:AC14)</f>
        <v>4</v>
      </c>
    </row>
    <row r="10" spans="2:31" ht="15.95" customHeight="1" x14ac:dyDescent="0.15">
      <c r="B10" s="752"/>
      <c r="C10" s="744">
        <v>7</v>
      </c>
      <c r="D10" s="745"/>
      <c r="E10" s="302">
        <v>101</v>
      </c>
      <c r="F10" s="115">
        <v>65.2</v>
      </c>
      <c r="G10" s="184" t="s">
        <v>428</v>
      </c>
      <c r="H10" s="184" t="s">
        <v>441</v>
      </c>
      <c r="I10" s="300" t="s">
        <v>430</v>
      </c>
      <c r="J10" s="746" t="s">
        <v>442</v>
      </c>
      <c r="K10" s="746"/>
      <c r="L10" s="746"/>
      <c r="M10" s="756" t="s">
        <v>432</v>
      </c>
      <c r="N10" s="757"/>
      <c r="O10" s="303"/>
      <c r="P10" s="303" t="s">
        <v>433</v>
      </c>
      <c r="Q10" s="115" t="str">
        <f t="shared" ref="Q10:Q13" si="0">IF(OR(P10="Ⅲ"),"×",IF(OR(P10="Ⅱ"),"○",IF(OR(P10="Ⅰ"),"○",IF(OR(P10="－"),"－",""))))</f>
        <v>×</v>
      </c>
      <c r="R10" s="184" t="s">
        <v>434</v>
      </c>
      <c r="S10" s="749"/>
      <c r="T10" s="750"/>
      <c r="U10" s="750"/>
      <c r="V10" s="751"/>
      <c r="W10" s="741"/>
      <c r="X10" s="742"/>
      <c r="Y10" s="743"/>
      <c r="AB10" s="307" t="s">
        <v>436</v>
      </c>
      <c r="AC10" s="20">
        <f>COUNTIFS(Q8:Q2972,"×",J8:J2972,AB10)</f>
        <v>0</v>
      </c>
      <c r="AD10" s="762"/>
      <c r="AE10" s="763"/>
    </row>
    <row r="11" spans="2:31" ht="15.95" customHeight="1" x14ac:dyDescent="0.15">
      <c r="B11" s="752"/>
      <c r="C11" s="744">
        <v>7</v>
      </c>
      <c r="D11" s="745"/>
      <c r="E11" s="302">
        <v>101</v>
      </c>
      <c r="F11" s="115">
        <v>65.400000000000006</v>
      </c>
      <c r="G11" s="184" t="s">
        <v>428</v>
      </c>
      <c r="H11" s="184" t="s">
        <v>429</v>
      </c>
      <c r="I11" s="300" t="s">
        <v>430</v>
      </c>
      <c r="J11" s="746" t="s">
        <v>443</v>
      </c>
      <c r="K11" s="746"/>
      <c r="L11" s="746"/>
      <c r="M11" s="756" t="s">
        <v>432</v>
      </c>
      <c r="N11" s="757"/>
      <c r="O11" s="303"/>
      <c r="P11" s="303" t="s">
        <v>433</v>
      </c>
      <c r="Q11" s="115" t="str">
        <f t="shared" si="0"/>
        <v>×</v>
      </c>
      <c r="R11" s="184" t="s">
        <v>434</v>
      </c>
      <c r="S11" s="749"/>
      <c r="T11" s="750"/>
      <c r="U11" s="750"/>
      <c r="V11" s="751"/>
      <c r="W11" s="741"/>
      <c r="X11" s="742"/>
      <c r="Y11" s="743"/>
      <c r="AB11" s="306" t="s">
        <v>442</v>
      </c>
      <c r="AC11" s="20">
        <f>COUNTIFS(Q8:Q2972,"×",J8:J2972,AB11)</f>
        <v>1</v>
      </c>
      <c r="AD11" s="762"/>
      <c r="AE11" s="763"/>
    </row>
    <row r="12" spans="2:31" ht="15.95" customHeight="1" x14ac:dyDescent="0.15">
      <c r="B12" s="752"/>
      <c r="C12" s="744">
        <v>10</v>
      </c>
      <c r="D12" s="745"/>
      <c r="E12" s="302">
        <v>101</v>
      </c>
      <c r="F12" s="115">
        <v>98.5</v>
      </c>
      <c r="G12" s="184" t="s">
        <v>428</v>
      </c>
      <c r="H12" s="184" t="s">
        <v>444</v>
      </c>
      <c r="I12" s="300" t="s">
        <v>445</v>
      </c>
      <c r="J12" s="746" t="s">
        <v>446</v>
      </c>
      <c r="K12" s="746"/>
      <c r="L12" s="746"/>
      <c r="M12" s="756" t="s">
        <v>432</v>
      </c>
      <c r="N12" s="757"/>
      <c r="O12" s="303"/>
      <c r="P12" s="303" t="s">
        <v>433</v>
      </c>
      <c r="Q12" s="115" t="str">
        <f t="shared" si="0"/>
        <v>×</v>
      </c>
      <c r="R12" s="184" t="s">
        <v>434</v>
      </c>
      <c r="S12" s="749"/>
      <c r="T12" s="750"/>
      <c r="U12" s="750"/>
      <c r="V12" s="751"/>
      <c r="W12" s="741"/>
      <c r="X12" s="742"/>
      <c r="Y12" s="743"/>
      <c r="AB12" s="307" t="s">
        <v>443</v>
      </c>
      <c r="AC12" s="20">
        <f>COUNTIFS(Q8:Q2972,"×",J8:J2972,AB12)</f>
        <v>1</v>
      </c>
      <c r="AD12" s="762"/>
      <c r="AE12" s="763"/>
    </row>
    <row r="13" spans="2:31" ht="15.95" customHeight="1" x14ac:dyDescent="0.15">
      <c r="B13" s="752"/>
      <c r="C13" s="744">
        <v>110</v>
      </c>
      <c r="D13" s="745"/>
      <c r="E13" s="302">
        <v>101</v>
      </c>
      <c r="F13" s="115">
        <v>1155.5</v>
      </c>
      <c r="G13" s="184" t="s">
        <v>428</v>
      </c>
      <c r="H13" s="184" t="s">
        <v>429</v>
      </c>
      <c r="I13" s="300" t="s">
        <v>430</v>
      </c>
      <c r="J13" s="746" t="s">
        <v>447</v>
      </c>
      <c r="K13" s="746"/>
      <c r="L13" s="746"/>
      <c r="M13" s="756" t="s">
        <v>432</v>
      </c>
      <c r="N13" s="757"/>
      <c r="O13" s="303"/>
      <c r="P13" s="303" t="s">
        <v>433</v>
      </c>
      <c r="Q13" s="115" t="str">
        <f t="shared" si="0"/>
        <v>×</v>
      </c>
      <c r="R13" s="184" t="s">
        <v>434</v>
      </c>
      <c r="S13" s="749"/>
      <c r="T13" s="750"/>
      <c r="U13" s="750"/>
      <c r="V13" s="751"/>
      <c r="W13" s="741"/>
      <c r="X13" s="742"/>
      <c r="Y13" s="743"/>
      <c r="AB13" s="306" t="s">
        <v>447</v>
      </c>
      <c r="AC13" s="20">
        <f>COUNTIFS(Q8:Q2972,"×",J8:J2972,AB13)</f>
        <v>1</v>
      </c>
      <c r="AD13" s="762"/>
      <c r="AE13" s="763"/>
    </row>
    <row r="14" spans="2:31" ht="15.95" customHeight="1" x14ac:dyDescent="0.15">
      <c r="B14" s="752"/>
      <c r="C14" s="744">
        <v>110</v>
      </c>
      <c r="D14" s="745"/>
      <c r="E14" s="302">
        <v>101</v>
      </c>
      <c r="F14" s="115">
        <v>1155.7</v>
      </c>
      <c r="G14" s="184" t="s">
        <v>448</v>
      </c>
      <c r="H14" s="184" t="s">
        <v>238</v>
      </c>
      <c r="I14" s="300" t="s">
        <v>445</v>
      </c>
      <c r="J14" s="746" t="s">
        <v>446</v>
      </c>
      <c r="K14" s="746"/>
      <c r="L14" s="746"/>
      <c r="M14" s="756" t="s">
        <v>432</v>
      </c>
      <c r="N14" s="757"/>
      <c r="O14" s="303"/>
      <c r="P14" s="303" t="s">
        <v>433</v>
      </c>
      <c r="Q14" s="115" t="s">
        <v>449</v>
      </c>
      <c r="R14" s="184" t="s">
        <v>434</v>
      </c>
      <c r="S14" s="749"/>
      <c r="T14" s="750"/>
      <c r="U14" s="750"/>
      <c r="V14" s="751"/>
      <c r="W14" s="741"/>
      <c r="X14" s="742"/>
      <c r="Y14" s="743"/>
      <c r="AB14" s="307" t="s">
        <v>450</v>
      </c>
      <c r="AC14" s="20">
        <f>COUNTIFS(Q8:Q2972,"×",J8:J2972,AB14)</f>
        <v>0</v>
      </c>
      <c r="AD14" s="762"/>
      <c r="AE14" s="763"/>
    </row>
    <row r="15" spans="2:31" ht="15.95" customHeight="1" x14ac:dyDescent="0.15">
      <c r="B15" s="752"/>
      <c r="C15" s="298"/>
      <c r="D15" s="299"/>
      <c r="E15" s="302"/>
      <c r="F15" s="115"/>
      <c r="G15" s="184"/>
      <c r="H15" s="184"/>
      <c r="I15" s="300"/>
      <c r="J15" s="746"/>
      <c r="K15" s="746"/>
      <c r="L15" s="746"/>
      <c r="M15" s="756"/>
      <c r="N15" s="757"/>
      <c r="O15" s="303"/>
      <c r="P15" s="303"/>
      <c r="Q15" s="115"/>
      <c r="R15" s="184"/>
      <c r="S15" s="749"/>
      <c r="T15" s="750"/>
      <c r="U15" s="750"/>
      <c r="V15" s="751"/>
      <c r="W15" s="741"/>
      <c r="X15" s="742"/>
      <c r="Y15" s="743"/>
      <c r="AB15" s="20"/>
      <c r="AC15" s="302" t="s">
        <v>451</v>
      </c>
      <c r="AD15" s="304"/>
      <c r="AE15" s="305" t="s">
        <v>451</v>
      </c>
    </row>
    <row r="16" spans="2:31" ht="15.95" customHeight="1" x14ac:dyDescent="0.15">
      <c r="B16" s="752"/>
      <c r="C16" s="298"/>
      <c r="D16" s="299"/>
      <c r="E16" s="302"/>
      <c r="F16" s="115"/>
      <c r="G16" s="184"/>
      <c r="H16" s="184"/>
      <c r="I16" s="300"/>
      <c r="J16" s="746"/>
      <c r="K16" s="746"/>
      <c r="L16" s="746"/>
      <c r="M16" s="756"/>
      <c r="N16" s="757"/>
      <c r="O16" s="303"/>
      <c r="P16" s="303"/>
      <c r="Q16" s="115"/>
      <c r="R16" s="184"/>
      <c r="S16" s="749"/>
      <c r="T16" s="750"/>
      <c r="U16" s="750"/>
      <c r="V16" s="751"/>
      <c r="W16" s="741"/>
      <c r="X16" s="742"/>
      <c r="Y16" s="743"/>
      <c r="AB16" s="306" t="s">
        <v>431</v>
      </c>
      <c r="AC16" s="20">
        <f>COUNTIFS(Q8:Q2972,"○",J8:J2972,AB9)</f>
        <v>0</v>
      </c>
      <c r="AD16" s="764" t="s">
        <v>452</v>
      </c>
      <c r="AE16" s="765">
        <f>SUM(AC16:AC21)</f>
        <v>1</v>
      </c>
    </row>
    <row r="17" spans="2:31" ht="15.95" customHeight="1" x14ac:dyDescent="0.15">
      <c r="B17" s="752"/>
      <c r="C17" s="744"/>
      <c r="D17" s="745"/>
      <c r="E17" s="302"/>
      <c r="F17" s="115"/>
      <c r="G17" s="184"/>
      <c r="H17" s="184"/>
      <c r="I17" s="300"/>
      <c r="J17" s="746"/>
      <c r="K17" s="746"/>
      <c r="L17" s="746"/>
      <c r="M17" s="756"/>
      <c r="N17" s="757"/>
      <c r="O17" s="303"/>
      <c r="P17" s="303"/>
      <c r="Q17" s="115"/>
      <c r="R17" s="184"/>
      <c r="S17" s="749"/>
      <c r="T17" s="750"/>
      <c r="U17" s="750"/>
      <c r="V17" s="751"/>
      <c r="W17" s="741"/>
      <c r="X17" s="742"/>
      <c r="Y17" s="743"/>
      <c r="AB17" s="307" t="s">
        <v>436</v>
      </c>
      <c r="AC17" s="20">
        <f>COUNTIFS(Q8:Q2972,"○",J8:J2972,AB10)</f>
        <v>1</v>
      </c>
      <c r="AD17" s="764"/>
      <c r="AE17" s="765"/>
    </row>
    <row r="18" spans="2:31" ht="15.95" customHeight="1" x14ac:dyDescent="0.15">
      <c r="B18" s="752"/>
      <c r="C18" s="744"/>
      <c r="D18" s="745"/>
      <c r="E18" s="302"/>
      <c r="F18" s="115"/>
      <c r="G18" s="184"/>
      <c r="H18" s="184"/>
      <c r="I18" s="300"/>
      <c r="J18" s="746"/>
      <c r="K18" s="746"/>
      <c r="L18" s="746"/>
      <c r="M18" s="756"/>
      <c r="N18" s="757"/>
      <c r="O18" s="303"/>
      <c r="P18" s="303"/>
      <c r="Q18" s="115"/>
      <c r="R18" s="184"/>
      <c r="S18" s="749"/>
      <c r="T18" s="750"/>
      <c r="U18" s="750"/>
      <c r="V18" s="751"/>
      <c r="W18" s="741"/>
      <c r="X18" s="742"/>
      <c r="Y18" s="743"/>
      <c r="AB18" s="306" t="s">
        <v>442</v>
      </c>
      <c r="AC18" s="20">
        <f>COUNTIFS(Q8:Q2972,"○",J8:J2972,AB11)</f>
        <v>0</v>
      </c>
      <c r="AD18" s="764"/>
      <c r="AE18" s="765"/>
    </row>
    <row r="19" spans="2:31" ht="15.95" customHeight="1" x14ac:dyDescent="0.15">
      <c r="B19" s="752"/>
      <c r="C19" s="744"/>
      <c r="D19" s="745"/>
      <c r="E19" s="302"/>
      <c r="F19" s="115"/>
      <c r="G19" s="184"/>
      <c r="H19" s="184"/>
      <c r="I19" s="300"/>
      <c r="J19" s="746"/>
      <c r="K19" s="746"/>
      <c r="L19" s="746"/>
      <c r="M19" s="756"/>
      <c r="N19" s="757"/>
      <c r="O19" s="303"/>
      <c r="P19" s="303"/>
      <c r="Q19" s="115"/>
      <c r="R19" s="184"/>
      <c r="S19" s="749"/>
      <c r="T19" s="750"/>
      <c r="U19" s="750"/>
      <c r="V19" s="751"/>
      <c r="W19" s="741"/>
      <c r="X19" s="742"/>
      <c r="Y19" s="743"/>
      <c r="AB19" s="307" t="s">
        <v>443</v>
      </c>
      <c r="AC19" s="20">
        <f>COUNTIFS(Q8:Q2972,"○",J8:J2972,AB12)</f>
        <v>0</v>
      </c>
      <c r="AD19" s="764"/>
      <c r="AE19" s="765"/>
    </row>
    <row r="20" spans="2:31" ht="15.95" customHeight="1" x14ac:dyDescent="0.15">
      <c r="B20" s="752"/>
      <c r="C20" s="744"/>
      <c r="D20" s="745"/>
      <c r="E20" s="302"/>
      <c r="F20" s="115"/>
      <c r="G20" s="184"/>
      <c r="H20" s="184"/>
      <c r="I20" s="300"/>
      <c r="J20" s="746"/>
      <c r="K20" s="746"/>
      <c r="L20" s="746"/>
      <c r="M20" s="756"/>
      <c r="N20" s="757"/>
      <c r="O20" s="303"/>
      <c r="P20" s="303"/>
      <c r="Q20" s="115"/>
      <c r="R20" s="184"/>
      <c r="S20" s="749"/>
      <c r="T20" s="750"/>
      <c r="U20" s="750"/>
      <c r="V20" s="751"/>
      <c r="W20" s="741"/>
      <c r="X20" s="742"/>
      <c r="Y20" s="743"/>
      <c r="AB20" s="306" t="s">
        <v>447</v>
      </c>
      <c r="AC20" s="20">
        <f>COUNTIFS(Q8:Q2972,"○",J8:J2972,AB13)</f>
        <v>0</v>
      </c>
      <c r="AD20" s="764"/>
      <c r="AE20" s="765"/>
    </row>
    <row r="21" spans="2:31" ht="15.95" customHeight="1" x14ac:dyDescent="0.15">
      <c r="B21" s="752"/>
      <c r="C21" s="298"/>
      <c r="D21" s="299"/>
      <c r="E21" s="302"/>
      <c r="F21" s="115"/>
      <c r="G21" s="184"/>
      <c r="H21" s="184"/>
      <c r="I21" s="300"/>
      <c r="J21" s="746"/>
      <c r="K21" s="746"/>
      <c r="L21" s="746"/>
      <c r="M21" s="756"/>
      <c r="N21" s="757"/>
      <c r="O21" s="303"/>
      <c r="P21" s="303"/>
      <c r="Q21" s="115"/>
      <c r="R21" s="184"/>
      <c r="S21" s="749"/>
      <c r="T21" s="750"/>
      <c r="U21" s="750"/>
      <c r="V21" s="751"/>
      <c r="W21" s="741"/>
      <c r="X21" s="742"/>
      <c r="Y21" s="743"/>
      <c r="AB21" s="307" t="s">
        <v>450</v>
      </c>
      <c r="AC21" s="20">
        <f>COUNTIFS(Q8:Q2972,"○",J8:J2972,AB14)</f>
        <v>0</v>
      </c>
      <c r="AD21" s="764"/>
      <c r="AE21" s="765"/>
    </row>
    <row r="22" spans="2:31" ht="15.95" customHeight="1" x14ac:dyDescent="0.15">
      <c r="B22" s="752"/>
      <c r="C22" s="298"/>
      <c r="D22" s="299"/>
      <c r="E22" s="302"/>
      <c r="F22" s="115"/>
      <c r="G22" s="184"/>
      <c r="H22" s="184"/>
      <c r="I22" s="300"/>
      <c r="J22" s="746"/>
      <c r="K22" s="746"/>
      <c r="L22" s="746"/>
      <c r="M22" s="756"/>
      <c r="N22" s="757"/>
      <c r="O22" s="303"/>
      <c r="P22" s="303"/>
      <c r="Q22" s="115"/>
      <c r="R22" s="184"/>
      <c r="S22" s="749"/>
      <c r="T22" s="750"/>
      <c r="U22" s="750"/>
      <c r="V22" s="751"/>
      <c r="W22" s="741"/>
      <c r="X22" s="742"/>
      <c r="Y22" s="743"/>
    </row>
    <row r="23" spans="2:31" ht="15.95" customHeight="1" x14ac:dyDescent="0.15">
      <c r="B23" s="752"/>
      <c r="C23" s="298"/>
      <c r="D23" s="299"/>
      <c r="E23" s="302"/>
      <c r="F23" s="115"/>
      <c r="G23" s="184"/>
      <c r="H23" s="184"/>
      <c r="I23" s="300"/>
      <c r="J23" s="746"/>
      <c r="K23" s="746"/>
      <c r="L23" s="746"/>
      <c r="M23" s="756"/>
      <c r="N23" s="757"/>
      <c r="O23" s="303"/>
      <c r="P23" s="303"/>
      <c r="Q23" s="115"/>
      <c r="R23" s="184"/>
      <c r="S23" s="749"/>
      <c r="T23" s="750"/>
      <c r="U23" s="750"/>
      <c r="V23" s="751"/>
      <c r="W23" s="741"/>
      <c r="X23" s="742"/>
      <c r="Y23" s="743"/>
    </row>
    <row r="24" spans="2:31" ht="15.95" customHeight="1" x14ac:dyDescent="0.15">
      <c r="B24" s="752"/>
      <c r="C24" s="298"/>
      <c r="D24" s="299"/>
      <c r="E24" s="302"/>
      <c r="F24" s="115"/>
      <c r="G24" s="184"/>
      <c r="H24" s="184"/>
      <c r="I24" s="300"/>
      <c r="J24" s="746"/>
      <c r="K24" s="746"/>
      <c r="L24" s="746"/>
      <c r="M24" s="756"/>
      <c r="N24" s="757"/>
      <c r="O24" s="303"/>
      <c r="P24" s="303"/>
      <c r="Q24" s="115"/>
      <c r="R24" s="184"/>
      <c r="S24" s="749"/>
      <c r="T24" s="750"/>
      <c r="U24" s="750"/>
      <c r="V24" s="751"/>
      <c r="W24" s="741"/>
      <c r="X24" s="742"/>
      <c r="Y24" s="743"/>
    </row>
    <row r="25" spans="2:31" ht="15.95" customHeight="1" x14ac:dyDescent="0.15">
      <c r="B25" s="752"/>
      <c r="C25" s="744"/>
      <c r="D25" s="745"/>
      <c r="E25" s="302"/>
      <c r="F25" s="115"/>
      <c r="G25" s="184"/>
      <c r="H25" s="184"/>
      <c r="I25" s="300"/>
      <c r="J25" s="746"/>
      <c r="K25" s="746"/>
      <c r="L25" s="746"/>
      <c r="M25" s="756"/>
      <c r="N25" s="757"/>
      <c r="O25" s="303"/>
      <c r="P25" s="303"/>
      <c r="Q25" s="115"/>
      <c r="R25" s="184"/>
      <c r="S25" s="749"/>
      <c r="T25" s="750"/>
      <c r="U25" s="750"/>
      <c r="V25" s="751"/>
      <c r="W25" s="741"/>
      <c r="X25" s="742"/>
      <c r="Y25" s="743"/>
    </row>
    <row r="26" spans="2:31" ht="15.95" customHeight="1" x14ac:dyDescent="0.15">
      <c r="B26" s="752"/>
      <c r="C26" s="744"/>
      <c r="D26" s="745"/>
      <c r="E26" s="302"/>
      <c r="F26" s="115"/>
      <c r="G26" s="184"/>
      <c r="H26" s="184"/>
      <c r="I26" s="300"/>
      <c r="J26" s="746"/>
      <c r="K26" s="746"/>
      <c r="L26" s="746"/>
      <c r="M26" s="756"/>
      <c r="N26" s="757"/>
      <c r="O26" s="303"/>
      <c r="P26" s="303"/>
      <c r="Q26" s="115"/>
      <c r="R26" s="184"/>
      <c r="S26" s="749"/>
      <c r="T26" s="750"/>
      <c r="U26" s="750"/>
      <c r="V26" s="751"/>
      <c r="W26" s="741"/>
      <c r="X26" s="742"/>
      <c r="Y26" s="743"/>
    </row>
    <row r="27" spans="2:31" ht="15.95" customHeight="1" x14ac:dyDescent="0.15">
      <c r="B27" s="752"/>
      <c r="C27" s="744"/>
      <c r="D27" s="745"/>
      <c r="E27" s="302"/>
      <c r="F27" s="115"/>
      <c r="G27" s="184"/>
      <c r="H27" s="184"/>
      <c r="I27" s="300"/>
      <c r="J27" s="746"/>
      <c r="K27" s="746"/>
      <c r="L27" s="746"/>
      <c r="M27" s="756"/>
      <c r="N27" s="757"/>
      <c r="O27" s="303"/>
      <c r="P27" s="303"/>
      <c r="Q27" s="115"/>
      <c r="R27" s="184"/>
      <c r="S27" s="749"/>
      <c r="T27" s="750"/>
      <c r="U27" s="750"/>
      <c r="V27" s="751"/>
      <c r="W27" s="741"/>
      <c r="X27" s="742"/>
      <c r="Y27" s="743"/>
    </row>
    <row r="28" spans="2:31" ht="15.95" customHeight="1" x14ac:dyDescent="0.15">
      <c r="B28" s="752"/>
      <c r="C28" s="744"/>
      <c r="D28" s="745"/>
      <c r="E28" s="302"/>
      <c r="F28" s="115"/>
      <c r="G28" s="184"/>
      <c r="H28" s="184"/>
      <c r="I28" s="300"/>
      <c r="J28" s="746"/>
      <c r="K28" s="746"/>
      <c r="L28" s="746"/>
      <c r="M28" s="756"/>
      <c r="N28" s="757"/>
      <c r="O28" s="303"/>
      <c r="P28" s="303"/>
      <c r="Q28" s="115"/>
      <c r="R28" s="184"/>
      <c r="S28" s="749"/>
      <c r="T28" s="750"/>
      <c r="U28" s="750"/>
      <c r="V28" s="751"/>
      <c r="W28" s="741"/>
      <c r="X28" s="742"/>
      <c r="Y28" s="743"/>
    </row>
    <row r="29" spans="2:31" ht="15.95" customHeight="1" x14ac:dyDescent="0.15">
      <c r="B29" s="752"/>
      <c r="C29" s="744"/>
      <c r="D29" s="745"/>
      <c r="E29" s="302"/>
      <c r="F29" s="115"/>
      <c r="G29" s="184"/>
      <c r="H29" s="184"/>
      <c r="I29" s="300"/>
      <c r="J29" s="746"/>
      <c r="K29" s="746"/>
      <c r="L29" s="746"/>
      <c r="M29" s="756"/>
      <c r="N29" s="757"/>
      <c r="O29" s="303"/>
      <c r="P29" s="303"/>
      <c r="Q29" s="115"/>
      <c r="R29" s="184"/>
      <c r="S29" s="749"/>
      <c r="T29" s="750"/>
      <c r="U29" s="750"/>
      <c r="V29" s="751"/>
      <c r="W29" s="741"/>
      <c r="X29" s="742"/>
      <c r="Y29" s="743"/>
    </row>
    <row r="30" spans="2:31" ht="15.95" customHeight="1" x14ac:dyDescent="0.15">
      <c r="B30" s="752"/>
      <c r="C30" s="744"/>
      <c r="D30" s="745"/>
      <c r="E30" s="302"/>
      <c r="F30" s="115"/>
      <c r="G30" s="184"/>
      <c r="H30" s="184"/>
      <c r="I30" s="300"/>
      <c r="J30" s="746"/>
      <c r="K30" s="746"/>
      <c r="L30" s="746"/>
      <c r="M30" s="756"/>
      <c r="N30" s="757"/>
      <c r="O30" s="303"/>
      <c r="P30" s="303"/>
      <c r="Q30" s="115"/>
      <c r="R30" s="184"/>
      <c r="S30" s="749"/>
      <c r="T30" s="750"/>
      <c r="U30" s="750"/>
      <c r="V30" s="751"/>
      <c r="W30" s="741"/>
      <c r="X30" s="742"/>
      <c r="Y30" s="743"/>
    </row>
    <row r="31" spans="2:31" ht="15.95" customHeight="1" x14ac:dyDescent="0.15">
      <c r="B31" s="752"/>
      <c r="C31" s="744"/>
      <c r="D31" s="745"/>
      <c r="E31" s="302"/>
      <c r="F31" s="115"/>
      <c r="G31" s="184"/>
      <c r="H31" s="184"/>
      <c r="I31" s="300"/>
      <c r="J31" s="746"/>
      <c r="K31" s="746"/>
      <c r="L31" s="746"/>
      <c r="M31" s="756"/>
      <c r="N31" s="757"/>
      <c r="O31" s="303"/>
      <c r="P31" s="303"/>
      <c r="Q31" s="115"/>
      <c r="R31" s="184"/>
      <c r="S31" s="749"/>
      <c r="T31" s="750"/>
      <c r="U31" s="750"/>
      <c r="V31" s="751"/>
      <c r="W31" s="741"/>
      <c r="X31" s="742"/>
      <c r="Y31" s="743"/>
    </row>
    <row r="32" spans="2:31" ht="15.95" customHeight="1" x14ac:dyDescent="0.15">
      <c r="B32" s="752"/>
      <c r="C32" s="298"/>
      <c r="D32" s="299"/>
      <c r="E32" s="302"/>
      <c r="F32" s="115"/>
      <c r="G32" s="184"/>
      <c r="H32" s="184"/>
      <c r="I32" s="300"/>
      <c r="J32" s="746"/>
      <c r="K32" s="746"/>
      <c r="L32" s="746"/>
      <c r="M32" s="756"/>
      <c r="N32" s="757"/>
      <c r="O32" s="303"/>
      <c r="P32" s="303"/>
      <c r="Q32" s="115"/>
      <c r="R32" s="184"/>
      <c r="S32" s="749"/>
      <c r="T32" s="750"/>
      <c r="U32" s="750"/>
      <c r="V32" s="751"/>
      <c r="W32" s="741"/>
      <c r="X32" s="742"/>
      <c r="Y32" s="743"/>
    </row>
    <row r="33" spans="2:25" ht="15.95" customHeight="1" x14ac:dyDescent="0.15">
      <c r="B33" s="752"/>
      <c r="C33" s="298"/>
      <c r="D33" s="299"/>
      <c r="E33" s="302"/>
      <c r="F33" s="115"/>
      <c r="G33" s="184"/>
      <c r="H33" s="184"/>
      <c r="I33" s="300"/>
      <c r="J33" s="746"/>
      <c r="K33" s="746"/>
      <c r="L33" s="746"/>
      <c r="M33" s="756"/>
      <c r="N33" s="757"/>
      <c r="O33" s="303"/>
      <c r="P33" s="303"/>
      <c r="Q33" s="115"/>
      <c r="R33" s="184"/>
      <c r="S33" s="749"/>
      <c r="T33" s="750"/>
      <c r="U33" s="750"/>
      <c r="V33" s="751"/>
      <c r="W33" s="741"/>
      <c r="X33" s="742"/>
      <c r="Y33" s="743"/>
    </row>
    <row r="34" spans="2:25" ht="15.95" customHeight="1" x14ac:dyDescent="0.15">
      <c r="B34" s="752"/>
      <c r="C34" s="744"/>
      <c r="D34" s="745"/>
      <c r="E34" s="302"/>
      <c r="F34" s="115"/>
      <c r="G34" s="184"/>
      <c r="H34" s="184"/>
      <c r="I34" s="300"/>
      <c r="J34" s="746"/>
      <c r="K34" s="746"/>
      <c r="L34" s="746"/>
      <c r="M34" s="756"/>
      <c r="N34" s="757"/>
      <c r="O34" s="303"/>
      <c r="P34" s="303"/>
      <c r="Q34" s="115"/>
      <c r="R34" s="184"/>
      <c r="S34" s="749"/>
      <c r="T34" s="750"/>
      <c r="U34" s="750"/>
      <c r="V34" s="751"/>
      <c r="W34" s="741"/>
      <c r="X34" s="742"/>
      <c r="Y34" s="743"/>
    </row>
    <row r="35" spans="2:25" ht="15.95" customHeight="1" x14ac:dyDescent="0.15">
      <c r="B35" s="752"/>
      <c r="C35" s="744"/>
      <c r="D35" s="745"/>
      <c r="E35" s="302"/>
      <c r="F35" s="115"/>
      <c r="G35" s="184"/>
      <c r="H35" s="184"/>
      <c r="I35" s="300"/>
      <c r="J35" s="746"/>
      <c r="K35" s="746"/>
      <c r="L35" s="746"/>
      <c r="M35" s="756"/>
      <c r="N35" s="757"/>
      <c r="O35" s="303"/>
      <c r="P35" s="303"/>
      <c r="Q35" s="115"/>
      <c r="R35" s="184"/>
      <c r="S35" s="749"/>
      <c r="T35" s="750"/>
      <c r="U35" s="750"/>
      <c r="V35" s="751"/>
      <c r="W35" s="741"/>
      <c r="X35" s="742"/>
      <c r="Y35" s="743"/>
    </row>
    <row r="36" spans="2:25" ht="15.95" customHeight="1" x14ac:dyDescent="0.15">
      <c r="B36" s="752"/>
      <c r="C36" s="744"/>
      <c r="D36" s="745"/>
      <c r="E36" s="302"/>
      <c r="F36" s="115"/>
      <c r="G36" s="184"/>
      <c r="H36" s="184"/>
      <c r="I36" s="300"/>
      <c r="J36" s="746"/>
      <c r="K36" s="746"/>
      <c r="L36" s="746"/>
      <c r="M36" s="756"/>
      <c r="N36" s="757"/>
      <c r="O36" s="303"/>
      <c r="P36" s="303"/>
      <c r="Q36" s="115"/>
      <c r="R36" s="184"/>
      <c r="S36" s="749"/>
      <c r="T36" s="750"/>
      <c r="U36" s="750"/>
      <c r="V36" s="751"/>
      <c r="W36" s="741"/>
      <c r="X36" s="742"/>
      <c r="Y36" s="743"/>
    </row>
    <row r="37" spans="2:25" ht="15.95" customHeight="1" x14ac:dyDescent="0.15">
      <c r="B37" s="752"/>
      <c r="C37" s="744"/>
      <c r="D37" s="745"/>
      <c r="E37" s="302"/>
      <c r="F37" s="115"/>
      <c r="G37" s="184"/>
      <c r="H37" s="184"/>
      <c r="I37" s="300"/>
      <c r="J37" s="746"/>
      <c r="K37" s="746"/>
      <c r="L37" s="746"/>
      <c r="M37" s="756"/>
      <c r="N37" s="757"/>
      <c r="O37" s="303"/>
      <c r="P37" s="303"/>
      <c r="Q37" s="115"/>
      <c r="R37" s="184"/>
      <c r="S37" s="749"/>
      <c r="T37" s="750"/>
      <c r="U37" s="750"/>
      <c r="V37" s="751"/>
      <c r="W37" s="741"/>
      <c r="X37" s="742"/>
      <c r="Y37" s="743"/>
    </row>
    <row r="38" spans="2:25" ht="15.95" customHeight="1" x14ac:dyDescent="0.15">
      <c r="B38" s="752"/>
      <c r="C38" s="744"/>
      <c r="D38" s="745"/>
      <c r="E38" s="302"/>
      <c r="F38" s="115"/>
      <c r="G38" s="184"/>
      <c r="H38" s="184"/>
      <c r="I38" s="300"/>
      <c r="J38" s="746"/>
      <c r="K38" s="746"/>
      <c r="L38" s="746"/>
      <c r="M38" s="756"/>
      <c r="N38" s="757"/>
      <c r="O38" s="303"/>
      <c r="P38" s="303"/>
      <c r="Q38" s="115"/>
      <c r="R38" s="184"/>
      <c r="S38" s="749"/>
      <c r="T38" s="750"/>
      <c r="U38" s="750"/>
      <c r="V38" s="751"/>
      <c r="W38" s="741"/>
      <c r="X38" s="742"/>
      <c r="Y38" s="743"/>
    </row>
    <row r="39" spans="2:25" ht="15.95" customHeight="1" x14ac:dyDescent="0.15">
      <c r="B39" s="752"/>
      <c r="C39" s="298"/>
      <c r="D39" s="299"/>
      <c r="E39" s="302"/>
      <c r="F39" s="115"/>
      <c r="G39" s="184"/>
      <c r="H39" s="184"/>
      <c r="I39" s="300"/>
      <c r="J39" s="746"/>
      <c r="K39" s="746"/>
      <c r="L39" s="746"/>
      <c r="M39" s="756"/>
      <c r="N39" s="757"/>
      <c r="O39" s="303"/>
      <c r="P39" s="303"/>
      <c r="Q39" s="115"/>
      <c r="R39" s="184"/>
      <c r="S39" s="749"/>
      <c r="T39" s="750"/>
      <c r="U39" s="750"/>
      <c r="V39" s="751"/>
      <c r="W39" s="741"/>
      <c r="X39" s="742"/>
      <c r="Y39" s="743"/>
    </row>
    <row r="40" spans="2:25" ht="15.95" customHeight="1" x14ac:dyDescent="0.15">
      <c r="B40" s="752"/>
      <c r="C40" s="298"/>
      <c r="D40" s="299"/>
      <c r="E40" s="302"/>
      <c r="F40" s="115"/>
      <c r="G40" s="184"/>
      <c r="H40" s="184"/>
      <c r="I40" s="300"/>
      <c r="J40" s="746"/>
      <c r="K40" s="746"/>
      <c r="L40" s="746"/>
      <c r="M40" s="756"/>
      <c r="N40" s="757"/>
      <c r="O40" s="303"/>
      <c r="P40" s="303"/>
      <c r="Q40" s="115"/>
      <c r="R40" s="184"/>
      <c r="S40" s="749"/>
      <c r="T40" s="750"/>
      <c r="U40" s="750"/>
      <c r="V40" s="751"/>
      <c r="W40" s="741"/>
      <c r="X40" s="742"/>
      <c r="Y40" s="743"/>
    </row>
    <row r="41" spans="2:25" ht="15.95" customHeight="1" x14ac:dyDescent="0.15">
      <c r="B41" s="752"/>
      <c r="C41" s="744"/>
      <c r="D41" s="745"/>
      <c r="E41" s="302"/>
      <c r="F41" s="115"/>
      <c r="G41" s="184"/>
      <c r="H41" s="184"/>
      <c r="I41" s="300"/>
      <c r="J41" s="746"/>
      <c r="K41" s="746"/>
      <c r="L41" s="746"/>
      <c r="M41" s="756"/>
      <c r="N41" s="757"/>
      <c r="O41" s="303"/>
      <c r="P41" s="303"/>
      <c r="Q41" s="115"/>
      <c r="R41" s="184"/>
      <c r="S41" s="749"/>
      <c r="T41" s="750"/>
      <c r="U41" s="750"/>
      <c r="V41" s="751"/>
      <c r="W41" s="741"/>
      <c r="X41" s="742"/>
      <c r="Y41" s="743"/>
    </row>
    <row r="42" spans="2:25" ht="15.95" customHeight="1" x14ac:dyDescent="0.15">
      <c r="B42" s="752"/>
      <c r="C42" s="744"/>
      <c r="D42" s="745"/>
      <c r="E42" s="302"/>
      <c r="F42" s="115"/>
      <c r="G42" s="184"/>
      <c r="H42" s="184"/>
      <c r="I42" s="300"/>
      <c r="J42" s="746"/>
      <c r="K42" s="746"/>
      <c r="L42" s="746"/>
      <c r="M42" s="756"/>
      <c r="N42" s="757"/>
      <c r="O42" s="303"/>
      <c r="P42" s="303"/>
      <c r="Q42" s="115"/>
      <c r="R42" s="184"/>
      <c r="S42" s="749"/>
      <c r="T42" s="750"/>
      <c r="U42" s="750"/>
      <c r="V42" s="751"/>
      <c r="W42" s="741"/>
      <c r="X42" s="742"/>
      <c r="Y42" s="743"/>
    </row>
    <row r="43" spans="2:25" ht="15.95" customHeight="1" x14ac:dyDescent="0.15">
      <c r="B43" s="752"/>
      <c r="C43" s="744"/>
      <c r="D43" s="745"/>
      <c r="E43" s="302"/>
      <c r="F43" s="115"/>
      <c r="G43" s="184"/>
      <c r="H43" s="184"/>
      <c r="I43" s="300"/>
      <c r="J43" s="746"/>
      <c r="K43" s="746"/>
      <c r="L43" s="746"/>
      <c r="M43" s="756"/>
      <c r="N43" s="757"/>
      <c r="O43" s="303"/>
      <c r="P43" s="303"/>
      <c r="Q43" s="115"/>
      <c r="R43" s="184"/>
      <c r="S43" s="749"/>
      <c r="T43" s="750"/>
      <c r="U43" s="750"/>
      <c r="V43" s="751"/>
      <c r="W43" s="741"/>
      <c r="X43" s="742"/>
      <c r="Y43" s="743"/>
    </row>
    <row r="44" spans="2:25" ht="15.95" customHeight="1" x14ac:dyDescent="0.15">
      <c r="B44" s="752"/>
      <c r="C44" s="744"/>
      <c r="D44" s="745"/>
      <c r="E44" s="302"/>
      <c r="F44" s="115"/>
      <c r="G44" s="184"/>
      <c r="H44" s="184"/>
      <c r="I44" s="300"/>
      <c r="J44" s="746"/>
      <c r="K44" s="746"/>
      <c r="L44" s="746"/>
      <c r="M44" s="756"/>
      <c r="N44" s="757"/>
      <c r="O44" s="303"/>
      <c r="P44" s="303"/>
      <c r="Q44" s="115"/>
      <c r="R44" s="184"/>
      <c r="S44" s="749"/>
      <c r="T44" s="750"/>
      <c r="U44" s="750"/>
      <c r="V44" s="751"/>
      <c r="W44" s="741"/>
      <c r="X44" s="742"/>
      <c r="Y44" s="743"/>
    </row>
    <row r="45" spans="2:25" ht="15.95" customHeight="1" x14ac:dyDescent="0.15">
      <c r="B45" s="753"/>
      <c r="C45" s="744"/>
      <c r="D45" s="745"/>
      <c r="E45" s="302"/>
      <c r="F45" s="115"/>
      <c r="G45" s="184"/>
      <c r="H45" s="184"/>
      <c r="I45" s="300"/>
      <c r="J45" s="766"/>
      <c r="K45" s="766"/>
      <c r="L45" s="766"/>
      <c r="M45" s="756"/>
      <c r="N45" s="757"/>
      <c r="O45" s="303"/>
      <c r="P45" s="303"/>
      <c r="Q45" s="115"/>
      <c r="R45" s="184"/>
      <c r="S45" s="749"/>
      <c r="T45" s="750"/>
      <c r="U45" s="750"/>
      <c r="V45" s="751"/>
      <c r="W45" s="741"/>
      <c r="X45" s="742"/>
      <c r="Y45" s="743"/>
    </row>
    <row r="46" spans="2:25" ht="15.95" customHeight="1" x14ac:dyDescent="0.15">
      <c r="B46" s="26"/>
      <c r="C46" s="1" t="s">
        <v>453</v>
      </c>
      <c r="D46" s="7"/>
      <c r="F46" s="7"/>
      <c r="G46" s="24"/>
      <c r="H46" s="24"/>
      <c r="I46" s="24"/>
      <c r="J46" s="24"/>
      <c r="K46" s="24"/>
      <c r="L46" s="24"/>
      <c r="M46" s="24"/>
      <c r="N46" s="24"/>
      <c r="O46" s="24"/>
      <c r="P46" s="24"/>
      <c r="Q46" s="7"/>
      <c r="R46" s="24"/>
      <c r="S46" s="24"/>
      <c r="T46" s="24"/>
      <c r="U46" s="24"/>
      <c r="V46" s="24"/>
      <c r="W46" s="7"/>
      <c r="X46" s="7"/>
      <c r="Y46" s="7"/>
    </row>
    <row r="47" spans="2:25" ht="15.95" customHeight="1" x14ac:dyDescent="0.15">
      <c r="B47" s="26"/>
      <c r="C47" s="30" t="s">
        <v>454</v>
      </c>
      <c r="D47" s="7"/>
      <c r="F47" s="7"/>
      <c r="G47" s="24"/>
      <c r="H47" s="24"/>
      <c r="I47" s="24"/>
      <c r="J47" s="24"/>
      <c r="K47" s="24"/>
      <c r="L47" s="24"/>
      <c r="M47" s="24"/>
      <c r="N47" s="24"/>
      <c r="O47" s="24"/>
      <c r="P47" s="24"/>
      <c r="Q47" s="7"/>
      <c r="R47" s="24"/>
      <c r="S47" s="24"/>
      <c r="T47" s="24"/>
      <c r="U47" s="24"/>
      <c r="V47" s="24"/>
      <c r="W47" s="7"/>
      <c r="X47" s="7"/>
      <c r="Y47" s="7"/>
    </row>
    <row r="48" spans="2:25" ht="15.95" customHeight="1" x14ac:dyDescent="0.15">
      <c r="C48" s="3" t="s">
        <v>455</v>
      </c>
    </row>
    <row r="49" spans="3:3" ht="15.95" customHeight="1" x14ac:dyDescent="0.15">
      <c r="C49" s="3" t="s">
        <v>456</v>
      </c>
    </row>
  </sheetData>
  <dataConsolidate/>
  <mergeCells count="217">
    <mergeCell ref="C44:D44"/>
    <mergeCell ref="J44:L44"/>
    <mergeCell ref="M44:N44"/>
    <mergeCell ref="S44:V44"/>
    <mergeCell ref="W44:Y44"/>
    <mergeCell ref="C45:D45"/>
    <mergeCell ref="J45:L45"/>
    <mergeCell ref="M45:N45"/>
    <mergeCell ref="S45:V45"/>
    <mergeCell ref="W45:Y45"/>
    <mergeCell ref="C42:D42"/>
    <mergeCell ref="J42:L42"/>
    <mergeCell ref="M42:N42"/>
    <mergeCell ref="S42:V42"/>
    <mergeCell ref="W42:Y42"/>
    <mergeCell ref="C43:D43"/>
    <mergeCell ref="J43:L43"/>
    <mergeCell ref="M43:N43"/>
    <mergeCell ref="S43:V43"/>
    <mergeCell ref="W43:Y43"/>
    <mergeCell ref="J40:L40"/>
    <mergeCell ref="M40:N40"/>
    <mergeCell ref="S40:V40"/>
    <mergeCell ref="W40:Y40"/>
    <mergeCell ref="C41:D41"/>
    <mergeCell ref="J41:L41"/>
    <mergeCell ref="M41:N41"/>
    <mergeCell ref="S41:V41"/>
    <mergeCell ref="W41:Y41"/>
    <mergeCell ref="C38:D38"/>
    <mergeCell ref="J38:L38"/>
    <mergeCell ref="M38:N38"/>
    <mergeCell ref="S38:V38"/>
    <mergeCell ref="W38:Y38"/>
    <mergeCell ref="J39:L39"/>
    <mergeCell ref="M39:N39"/>
    <mergeCell ref="S39:V39"/>
    <mergeCell ref="W39:Y39"/>
    <mergeCell ref="C36:D36"/>
    <mergeCell ref="J36:L36"/>
    <mergeCell ref="M36:N36"/>
    <mergeCell ref="S36:V36"/>
    <mergeCell ref="W36:Y36"/>
    <mergeCell ref="C37:D37"/>
    <mergeCell ref="J37:L37"/>
    <mergeCell ref="M37:N37"/>
    <mergeCell ref="S37:V37"/>
    <mergeCell ref="W37:Y37"/>
    <mergeCell ref="C34:D34"/>
    <mergeCell ref="J34:L34"/>
    <mergeCell ref="M34:N34"/>
    <mergeCell ref="S34:V34"/>
    <mergeCell ref="W34:Y34"/>
    <mergeCell ref="C35:D35"/>
    <mergeCell ref="J35:L35"/>
    <mergeCell ref="M35:N35"/>
    <mergeCell ref="S35:V35"/>
    <mergeCell ref="W35:Y35"/>
    <mergeCell ref="J32:L32"/>
    <mergeCell ref="M32:N32"/>
    <mergeCell ref="S32:V32"/>
    <mergeCell ref="W32:Y32"/>
    <mergeCell ref="J33:L33"/>
    <mergeCell ref="M33:N33"/>
    <mergeCell ref="S33:V33"/>
    <mergeCell ref="W33:Y33"/>
    <mergeCell ref="C30:D30"/>
    <mergeCell ref="J30:L30"/>
    <mergeCell ref="M30:N30"/>
    <mergeCell ref="S30:V30"/>
    <mergeCell ref="W30:Y30"/>
    <mergeCell ref="C31:D31"/>
    <mergeCell ref="J31:L31"/>
    <mergeCell ref="M31:N31"/>
    <mergeCell ref="S31:V31"/>
    <mergeCell ref="W31:Y31"/>
    <mergeCell ref="C28:D28"/>
    <mergeCell ref="J28:L28"/>
    <mergeCell ref="M28:N28"/>
    <mergeCell ref="S28:V28"/>
    <mergeCell ref="W28:Y28"/>
    <mergeCell ref="C29:D29"/>
    <mergeCell ref="J29:L29"/>
    <mergeCell ref="M29:N29"/>
    <mergeCell ref="S29:V29"/>
    <mergeCell ref="W29:Y29"/>
    <mergeCell ref="C26:D26"/>
    <mergeCell ref="J26:L26"/>
    <mergeCell ref="M26:N26"/>
    <mergeCell ref="S26:V26"/>
    <mergeCell ref="W26:Y26"/>
    <mergeCell ref="C27:D27"/>
    <mergeCell ref="J27:L27"/>
    <mergeCell ref="M27:N27"/>
    <mergeCell ref="S27:V27"/>
    <mergeCell ref="W27:Y27"/>
    <mergeCell ref="J24:L24"/>
    <mergeCell ref="M24:N24"/>
    <mergeCell ref="S24:V24"/>
    <mergeCell ref="W24:Y24"/>
    <mergeCell ref="C25:D25"/>
    <mergeCell ref="J25:L25"/>
    <mergeCell ref="M25:N25"/>
    <mergeCell ref="S25:V25"/>
    <mergeCell ref="W25:Y25"/>
    <mergeCell ref="J22:L22"/>
    <mergeCell ref="M22:N22"/>
    <mergeCell ref="S22:V22"/>
    <mergeCell ref="W22:Y22"/>
    <mergeCell ref="J23:L23"/>
    <mergeCell ref="M23:N23"/>
    <mergeCell ref="S23:V23"/>
    <mergeCell ref="W23:Y23"/>
    <mergeCell ref="C20:D20"/>
    <mergeCell ref="J20:L20"/>
    <mergeCell ref="M20:N20"/>
    <mergeCell ref="S20:V20"/>
    <mergeCell ref="W20:Y20"/>
    <mergeCell ref="J21:L21"/>
    <mergeCell ref="M21:N21"/>
    <mergeCell ref="S21:V21"/>
    <mergeCell ref="W21:Y21"/>
    <mergeCell ref="AD16:AD21"/>
    <mergeCell ref="AE16:AE21"/>
    <mergeCell ref="C17:D17"/>
    <mergeCell ref="J17:L17"/>
    <mergeCell ref="M17:N17"/>
    <mergeCell ref="S17:V17"/>
    <mergeCell ref="W17:Y17"/>
    <mergeCell ref="C18:D18"/>
    <mergeCell ref="J18:L18"/>
    <mergeCell ref="M18:N18"/>
    <mergeCell ref="J16:L16"/>
    <mergeCell ref="M16:N16"/>
    <mergeCell ref="S16:V16"/>
    <mergeCell ref="W16:Y16"/>
    <mergeCell ref="S13:V13"/>
    <mergeCell ref="W13:Y13"/>
    <mergeCell ref="S18:V18"/>
    <mergeCell ref="W18:Y18"/>
    <mergeCell ref="C19:D19"/>
    <mergeCell ref="J19:L19"/>
    <mergeCell ref="M19:N19"/>
    <mergeCell ref="S19:V19"/>
    <mergeCell ref="W19:Y19"/>
    <mergeCell ref="AD9:AD14"/>
    <mergeCell ref="AE9:AE14"/>
    <mergeCell ref="C10:D10"/>
    <mergeCell ref="J10:L10"/>
    <mergeCell ref="M10:N10"/>
    <mergeCell ref="S10:V10"/>
    <mergeCell ref="W10:Y10"/>
    <mergeCell ref="C11:D11"/>
    <mergeCell ref="J11:L11"/>
    <mergeCell ref="M11:N11"/>
    <mergeCell ref="C14:D14"/>
    <mergeCell ref="J14:L14"/>
    <mergeCell ref="M14:N14"/>
    <mergeCell ref="S14:V14"/>
    <mergeCell ref="W14:Y14"/>
    <mergeCell ref="W11:Y11"/>
    <mergeCell ref="C12:D12"/>
    <mergeCell ref="J12:L12"/>
    <mergeCell ref="M12:N12"/>
    <mergeCell ref="S12:V12"/>
    <mergeCell ref="W12:Y12"/>
    <mergeCell ref="W8:Y8"/>
    <mergeCell ref="C9:D9"/>
    <mergeCell ref="J9:L9"/>
    <mergeCell ref="M9:N9"/>
    <mergeCell ref="S9:V9"/>
    <mergeCell ref="W9:Y9"/>
    <mergeCell ref="S6:V7"/>
    <mergeCell ref="B8:B45"/>
    <mergeCell ref="C8:D8"/>
    <mergeCell ref="J8:L8"/>
    <mergeCell ref="M8:N8"/>
    <mergeCell ref="S8:V8"/>
    <mergeCell ref="S11:V11"/>
    <mergeCell ref="C13:D13"/>
    <mergeCell ref="J13:L13"/>
    <mergeCell ref="M13:N13"/>
    <mergeCell ref="B5:B7"/>
    <mergeCell ref="C5:D7"/>
    <mergeCell ref="E5:E7"/>
    <mergeCell ref="F5:F7"/>
    <mergeCell ref="J15:L15"/>
    <mergeCell ref="M15:N15"/>
    <mergeCell ref="S15:V15"/>
    <mergeCell ref="W15:Y15"/>
    <mergeCell ref="O5:Q5"/>
    <mergeCell ref="R5:V5"/>
    <mergeCell ref="W5:Y7"/>
    <mergeCell ref="G6:H7"/>
    <mergeCell ref="I6:I7"/>
    <mergeCell ref="J6:L7"/>
    <mergeCell ref="M6:N7"/>
    <mergeCell ref="O6:P6"/>
    <mergeCell ref="Q6:Q7"/>
    <mergeCell ref="R6:R7"/>
    <mergeCell ref="G5:I5"/>
    <mergeCell ref="J5:N5"/>
    <mergeCell ref="X3:Y4"/>
    <mergeCell ref="B4:E4"/>
    <mergeCell ref="F4:H4"/>
    <mergeCell ref="I4:J4"/>
    <mergeCell ref="K4:M4"/>
    <mergeCell ref="N4:O4"/>
    <mergeCell ref="P4:S4"/>
    <mergeCell ref="B2:W2"/>
    <mergeCell ref="B3:E3"/>
    <mergeCell ref="F3:H3"/>
    <mergeCell ref="I3:J3"/>
    <mergeCell ref="K3:M3"/>
    <mergeCell ref="N3:O3"/>
    <mergeCell ref="P3:S3"/>
    <mergeCell ref="T3:W4"/>
  </mergeCells>
  <phoneticPr fontId="11"/>
  <dataValidations count="3">
    <dataValidation type="list" allowBlank="1" showInputMessage="1" showErrorMessage="1" sqref="H8:H45" xr:uid="{3CC8BC3D-57E8-41C0-B864-D7359554F963}">
      <formula1>INDIRECT($G8)</formula1>
    </dataValidation>
    <dataValidation type="list" allowBlank="1" showInputMessage="1" showErrorMessage="1" sqref="G8:G45" xr:uid="{F769B557-ED40-4D9C-B780-FFA00EFD9614}">
      <formula1>施設名</formula1>
    </dataValidation>
    <dataValidation type="list" allowBlank="1" showInputMessage="1" showErrorMessage="1" sqref="R8:R45" xr:uid="{E45DE02B-D97E-4050-AE64-BD82384B9389}">
      <formula1>"未,済"</formula1>
    </dataValidation>
  </dataValidations>
  <printOptions horizontalCentered="1"/>
  <pageMargins left="0.39370078740157483" right="0.39370078740157483" top="0.59055118110236227" bottom="0.19685039370078741" header="0.31496062992125984" footer="0.27559055118110237"/>
  <pageSetup paperSize="9" scale="77" fitToHeight="0" orientation="landscape" copies="2"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72035183-99E0-42CB-9FAB-1EA09959BC31}">
          <x14:formula1>
            <xm:f>'(参考)リスト'!$F$52:$F$54</xm:f>
          </x14:formula1>
          <xm:sqref>P14:P45 O14:O45</xm:sqref>
        </x14:dataValidation>
        <x14:dataValidation type="list" allowBlank="1" showInputMessage="1" showErrorMessage="1" xr:uid="{274E60D3-9A6A-47FB-B942-D9919FBFEEAD}">
          <x14:formula1>
            <xm:f>'(参考)リスト'!$G$52:$G$53</xm:f>
          </x14:formula1>
          <xm:sqref>Q14:Q45</xm:sqref>
        </x14:dataValidation>
        <x14:dataValidation type="list" allowBlank="1" showInputMessage="1" showErrorMessage="1" xr:uid="{05678A00-A661-4A38-8671-1CB5956D8B28}">
          <x14:formula1>
            <xm:f>'(参考)リスト'!$E$52:$E$59</xm:f>
          </x14:formula1>
          <xm:sqref>J14:L45</xm:sqref>
        </x14:dataValidation>
        <x14:dataValidation type="list" allowBlank="1" showInputMessage="1" showErrorMessage="1" xr:uid="{E459BBF3-043E-4DB6-9D57-1B30C12F7A56}">
          <x14:formula1>
            <xm:f>'(参考)リスト'!$D$52:$D$54</xm:f>
          </x14:formula1>
          <xm:sqref>I14:I45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34</vt:i4>
      </vt:variant>
    </vt:vector>
  </HeadingPairs>
  <TitlesOfParts>
    <vt:vector size="54" baseType="lpstr">
      <vt:lpstr>点検様式作成フロー</vt:lpstr>
      <vt:lpstr>変状面積算出方法</vt:lpstr>
      <vt:lpstr>記入の留意点</vt:lpstr>
      <vt:lpstr>様式A-1</vt:lpstr>
      <vt:lpstr>様式A-2</vt:lpstr>
      <vt:lpstr>様式A-3</vt:lpstr>
      <vt:lpstr>様式B</vt:lpstr>
      <vt:lpstr>様式C-1-1</vt:lpstr>
      <vt:lpstr>様式C-1-2</vt:lpstr>
      <vt:lpstr>様式C-2</vt:lpstr>
      <vt:lpstr>様式D-1-1</vt:lpstr>
      <vt:lpstr>様式D-1-2</vt:lpstr>
      <vt:lpstr>様式D-2-1</vt:lpstr>
      <vt:lpstr>様式D-2-1´</vt:lpstr>
      <vt:lpstr>様式D-3_S00</vt:lpstr>
      <vt:lpstr>様式E</vt:lpstr>
      <vt:lpstr>様式F </vt:lpstr>
      <vt:lpstr>様式G</vt:lpstr>
      <vt:lpstr>(参考)リスト</vt:lpstr>
      <vt:lpstr>トンネルコード</vt:lpstr>
      <vt:lpstr>'(参考)リスト'!Print_Area</vt:lpstr>
      <vt:lpstr>トンネルコード!Print_Area</vt:lpstr>
      <vt:lpstr>点検様式作成フロー!Print_Area</vt:lpstr>
      <vt:lpstr>変状面積算出方法!Print_Area</vt:lpstr>
      <vt:lpstr>'様式A-1'!Print_Area</vt:lpstr>
      <vt:lpstr>'様式A-2'!Print_Area</vt:lpstr>
      <vt:lpstr>'様式A-3'!Print_Area</vt:lpstr>
      <vt:lpstr>様式B!Print_Area</vt:lpstr>
      <vt:lpstr>'様式C-1-1'!Print_Area</vt:lpstr>
      <vt:lpstr>'様式C-1-2'!Print_Area</vt:lpstr>
      <vt:lpstr>'様式C-2'!Print_Area</vt:lpstr>
      <vt:lpstr>'様式D-1-1'!Print_Area</vt:lpstr>
      <vt:lpstr>'様式D-1-2'!Print_Area</vt:lpstr>
      <vt:lpstr>'様式D-2-1'!Print_Area</vt:lpstr>
      <vt:lpstr>'様式D-2-1´'!Print_Area</vt:lpstr>
      <vt:lpstr>'様式D-3_S00'!Print_Area</vt:lpstr>
      <vt:lpstr>様式E!Print_Area</vt:lpstr>
      <vt:lpstr>'様式F '!Print_Area</vt:lpstr>
      <vt:lpstr>様式G!Print_Area</vt:lpstr>
      <vt:lpstr>'様式A-2'!Print_Titles</vt:lpstr>
      <vt:lpstr>'様式C-1-2'!Print_Titles</vt:lpstr>
      <vt:lpstr>'様式D-1-1'!Print_Titles</vt:lpstr>
      <vt:lpstr>'様式D-1-2'!Print_Titles</vt:lpstr>
      <vt:lpstr>'様式D-3_S00'!Print_Titles</vt:lpstr>
      <vt:lpstr>その他</vt:lpstr>
      <vt:lpstr>その他施設</vt:lpstr>
      <vt:lpstr>換気施設</vt:lpstr>
      <vt:lpstr>坑門</vt:lpstr>
      <vt:lpstr>照明施設</vt:lpstr>
      <vt:lpstr>天井板</vt:lpstr>
      <vt:lpstr>内装板</vt:lpstr>
      <vt:lpstr>非常用施設</vt:lpstr>
      <vt:lpstr>覆工</vt:lpstr>
      <vt:lpstr>路面</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