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28_御浜町\"/>
    </mc:Choice>
  </mc:AlternateContent>
  <xr:revisionPtr revIDLastSave="0" documentId="13_ncr:1_{4243C3FF-3FD1-47DF-A62D-1459A9800BBF}" xr6:coauthVersionLast="47" xr6:coauthVersionMax="47" xr10:uidLastSave="{00000000-0000-0000-0000-000000000000}"/>
  <workbookProtection workbookAlgorithmName="SHA-512" workbookHashValue="gDeSpJnNGA/i7BoVdjepglguTB7Gbdb28fZFFzGE3wye3yWIQU1ssetmvSZGMib13RCMZ87pxLsx9IQaxkMJzQ==" workbookSaltValue="bRAC+By+rmKs//eYb8oGbQ==" workbookSpinCount="100000" lockStructure="1"/>
  <bookViews>
    <workbookView xWindow="-28920" yWindow="-120" windowWidth="29040" windowHeight="157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H86" i="4"/>
  <c r="AT10" i="4"/>
  <c r="AL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<sst xmlns="http://schemas.openxmlformats.org/spreadsheetml/2006/main" count="236" uniqueCount="119">
  <si>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</si>
  <si>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</si>
  <si>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</si>
  <si>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</si>
  <si>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</si>
  <si>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</si>
  <si>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</si>
  <si>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</si>
  <si>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</si>
  <si>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</si>
  <si>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</si>
  <si>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</si>
  <si>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</si>
  <si>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</si>
  <si>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</si>
  <si>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</si>
  <si>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</si>
  <si>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</si>
  <si>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</si>
  <si>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</si>
  <si>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</si>
  <si>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</si>
  <si>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</si>
  <si>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</si>
  <si>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</si>
  <si>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</si>
  <si>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</si>
  <si>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</si>
  <si>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</si>
  <si>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</si>
  <si>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</si>
  <si>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</si>
  <si>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</si>
  <si>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</si>
  <si>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</si>
  <si>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</si>
  <si>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</si>
  <si>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</si>
  <si>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</si>
  <si>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</si>
  <si>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</si>
  <si>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</si>
  <si>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</si>
  <si>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</si>
  <si>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</si>
  <si>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</si>
  <si>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</si>
  <si>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</si>
  <si>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</si>
  <si>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</si>
  <si>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</si>
  <si>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</si>
  <si>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</si>
  <si>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</si>
  <si>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</si>
  <si>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</si>
  <si>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</si>
  <si>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</si>
  <si>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</si>
  <si>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</si>
  <si>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</si>
  <si>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</si>
  <si>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</si>
  <si>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</si>
  <si>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</si>
  <si>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</si>
  <si>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</si>
  <si>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</si>
  <si>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</si>
  <si>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</si>
  <si>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</si>
  <si>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</si>
  <si>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</si>
  <si>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</si>
  <si>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</si>
  <si>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</si>
  <si>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</si>
  <si>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</si>
  <si>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</si>
  <si>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</si>
  <si>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</si>
  <si>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</si>
  <si>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</si>
  <si>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</si>
  <si>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</si>
  <si>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</si>
  <si>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</si>
  <si>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</si>
  <si>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</si>
  <si>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</si>
  <si>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</si>
  <si>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</si>
  <si>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</si>
  <si>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</si>
  <si>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</si>
  <si>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</si>
  <si>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</si>
  <si>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</si>
  <si>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</si>
  <si>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</si>
  <si>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</si>
  <si>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</si>
  <si>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</si>
  <si>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</si>
  <si>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</si>
  <si>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</si>
  <si>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</si>
  <si>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</si>
  <si>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</si>
  <si>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</si>
  <si>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</si>
  <si>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</si>
  <si>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</si>
  <si>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</si>
  <si>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</si>
  <si>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</si>
  <si>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、経費回収率ともに、１００％以下が続いている。原因として、収益は上がらないが、施設の更新費用、維持管理費が増加しているためである。また施設利用率も平均値以下が続いている。原因として、人口減少、節水型設備の普及等により、流入汚水量が計画値より減少しているためである。
　なお、令和５年度は３月末時点（未払金がある状態）で打切決算を実施したことにより、１００％を超えた。</t>
    <rPh sb="145" eb="147">
      <t>レイワ</t>
    </rPh>
    <rPh sb="148" eb="150">
      <t>ネンド</t>
    </rPh>
    <rPh sb="152" eb="153">
      <t>ガツ</t>
    </rPh>
    <rPh sb="153" eb="154">
      <t>マツ</t>
    </rPh>
    <rPh sb="154" eb="156">
      <t>ジテン</t>
    </rPh>
    <rPh sb="167" eb="169">
      <t>ウチキ</t>
    </rPh>
    <rPh sb="169" eb="171">
      <t>ケッサン</t>
    </rPh>
    <rPh sb="172" eb="174">
      <t>ジッシ</t>
    </rPh>
    <rPh sb="187" eb="188">
      <t>コ</t>
    </rPh>
    <phoneticPr fontId="4"/>
  </si>
  <si>
    <t>　近年、人口減少、節水型設備の普及等により流入汚水量が減少し、使用料収入は停滞している。また処理場及びマンホールポンプ場の電気、機械設備については、耐用年数に達しているものもあり、施設の更新を行うための費用が必要である。以上より、今後より一層の経費削減、料金改正の検討が必要である。</t>
    <phoneticPr fontId="4"/>
  </si>
  <si>
    <t>　平成１２年の供用開始から２０年以上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ストックマネジメント計画を策定し、計画的に施設の更新工事を実施している。</t>
    <rPh sb="16" eb="18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</si>
</sst>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7-4CC1-8F22-9570AC06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0.39</c:v>
                </c:pt>
                <c:pt idx="2">
                  <c:v>0.1</c:v>
                </c:pt>
                <c:pt idx="3">
                  <c:v>0.08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7-4CC1-8F22-9570AC06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35.5</c:v>
                </c:pt>
                <c:pt idx="1">
                  <c:v>35.11</c:v>
                </c:pt>
                <c:pt idx="2">
                  <c:v>35.44</c:v>
                </c:pt>
                <c:pt idx="3">
                  <c:v>36</c:v>
                </c:pt>
                <c:pt idx="4">
                  <c:v>36.61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0-4BB3-BC89-24A858CBF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42.47</c:v>
                </c:pt>
                <c:pt idx="1">
                  <c:v>42.4</c:v>
                </c:pt>
                <c:pt idx="2">
                  <c:v>42.28</c:v>
                </c:pt>
                <c:pt idx="3">
                  <c:v>41.06</c:v>
                </c:pt>
                <c:pt idx="4">
                  <c:v>42.09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0-4BB3-BC89-24A858CBF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90.22</c:v>
                </c:pt>
                <c:pt idx="1">
                  <c:v>90.77</c:v>
                </c:pt>
                <c:pt idx="2">
                  <c:v>91.73</c:v>
                </c:pt>
                <c:pt idx="3">
                  <c:v>92.94</c:v>
                </c:pt>
                <c:pt idx="4">
                  <c:v>94.93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C-4484-8ACC-35E72D5EE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83.75</c:v>
                </c:pt>
                <c:pt idx="1">
                  <c:v>84.19</c:v>
                </c:pt>
                <c:pt idx="2">
                  <c:v>84.34</c:v>
                </c:pt>
                <c:pt idx="3">
                  <c:v>84.34</c:v>
                </c:pt>
                <c:pt idx="4">
                  <c:v>84.73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484-8ACC-35E72D5EE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94.26</c:v>
                </c:pt>
                <c:pt idx="1">
                  <c:v>96.79</c:v>
                </c:pt>
                <c:pt idx="2">
                  <c:v>87.85</c:v>
                </c:pt>
                <c:pt idx="3">
                  <c:v>73.010000000000005</c:v>
                </c:pt>
                <c:pt idx="4">
                  <c:v>107.31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C-4853-AC60-898BE4F73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C-4853-AC60-898BE4F73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E-4E2C-884F-50F7F847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E2C-884F-50F7F847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A-407E-8595-60626F6A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A-407E-8595-60626F6A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D-4B1D-852E-D43A0C78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D-4B1D-852E-D43A0C78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2-47AB-B4CB-4E14BFA6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2-47AB-B4CB-4E14BFA6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30.07</c:v>
                </c:pt>
                <c:pt idx="1">
                  <c:v>29.73</c:v>
                </c:pt>
                <c:pt idx="2">
                  <c:v>29.39</c:v>
                </c:pt>
                <c:pt idx="3">
                  <c:v>30.79</c:v>
                </c:pt>
                <c:pt idx="4">
                  <c:v>38.11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3-49AA-B378-270F9F6A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1206.79</c:v>
                </c:pt>
                <c:pt idx="1">
                  <c:v>1258.43</c:v>
                </c:pt>
                <c:pt idx="2">
                  <c:v>1163.75</c:v>
                </c:pt>
                <c:pt idx="3">
                  <c:v>1195.47</c:v>
                </c:pt>
                <c:pt idx="4">
                  <c:v>1168.69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3-49AA-B378-270F9F6A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79.17</c:v>
                </c:pt>
                <c:pt idx="1">
                  <c:v>86.07</c:v>
                </c:pt>
                <c:pt idx="2">
                  <c:v>68.2</c:v>
                </c:pt>
                <c:pt idx="3">
                  <c:v>45.54</c:v>
                </c:pt>
                <c:pt idx="4">
                  <c:v>59.85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3-460D-B821-6173D962B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71.84</c:v>
                </c:pt>
                <c:pt idx="1">
                  <c:v>73.36</c:v>
                </c:pt>
                <c:pt idx="2">
                  <c:v>72.599999999999994</c:v>
                </c:pt>
                <c:pt idx="3">
                  <c:v>69.430000000000007</c:v>
                </c:pt>
                <c:pt idx="4">
                  <c:v>70.709999999999994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3-460D-B821-6173D962B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210.09</c:v>
                </c:pt>
                <c:pt idx="1">
                  <c:v>196.16</c:v>
                </c:pt>
                <c:pt idx="2">
                  <c:v>247.93</c:v>
                </c:pt>
                <c:pt idx="3">
                  <c:v>372.87</c:v>
                </c:pt>
                <c:pt idx="4">
                  <c:v>241.05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9-4B48-AAEF-CC5EF6CD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228.47</c:v>
                </c:pt>
                <c:pt idx="1">
                  <c:v>224.88</c:v>
                </c:pt>
                <c:pt idx="2">
                  <c:v>228.64</c:v>
                </c:pt>
                <c:pt idx="3">
                  <c:v>239.46</c:v>
                </c:pt>
                <c:pt idx="4">
                  <c:v>233.15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9-4B48-AAEF-CC5EF6CD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三重県　御浜町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7938</v>
      </c>
      <c r="AM8" s="45"/>
      <c r="AN8" s="45"/>
      <c r="AO8" s="45"/>
      <c r="AP8" s="45"/>
      <c r="AQ8" s="45"/>
      <c r="AR8" s="45"/>
      <c r="AS8" s="45"/>
      <c r="AT8" s="44">
        <f>データ!T6</f>
        <v>88.13</v>
      </c>
      <c r="AU8" s="44"/>
      <c r="AV8" s="44"/>
      <c r="AW8" s="44"/>
      <c r="AX8" s="44"/>
      <c r="AY8" s="44"/>
      <c r="AZ8" s="44"/>
      <c r="BA8" s="44"/>
      <c r="BB8" s="44">
        <f>データ!U6</f>
        <v>90.07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26.84</v>
      </c>
      <c r="Q10" s="44"/>
      <c r="R10" s="44"/>
      <c r="S10" s="44"/>
      <c r="T10" s="44"/>
      <c r="U10" s="44"/>
      <c r="V10" s="44"/>
      <c r="W10" s="44">
        <f>データ!Q6</f>
        <v>103.29</v>
      </c>
      <c r="X10" s="44"/>
      <c r="Y10" s="44"/>
      <c r="Z10" s="44"/>
      <c r="AA10" s="44"/>
      <c r="AB10" s="44"/>
      <c r="AC10" s="44"/>
      <c r="AD10" s="45">
        <f>データ!R6</f>
        <v>2970</v>
      </c>
      <c r="AE10" s="45"/>
      <c r="AF10" s="45"/>
      <c r="AG10" s="45"/>
      <c r="AH10" s="45"/>
      <c r="AI10" s="45"/>
      <c r="AJ10" s="45"/>
      <c r="AK10" s="2"/>
      <c r="AL10" s="45">
        <f>データ!V6</f>
        <v>2111</v>
      </c>
      <c r="AM10" s="45"/>
      <c r="AN10" s="45"/>
      <c r="AO10" s="45"/>
      <c r="AP10" s="45"/>
      <c r="AQ10" s="45"/>
      <c r="AR10" s="45"/>
      <c r="AS10" s="45"/>
      <c r="AT10" s="44">
        <f>データ!W6</f>
        <v>0.92</v>
      </c>
      <c r="AU10" s="44"/>
      <c r="AV10" s="44"/>
      <c r="AW10" s="44"/>
      <c r="AX10" s="44"/>
      <c r="AY10" s="44"/>
      <c r="AZ10" s="44"/>
      <c r="BA10" s="44"/>
      <c r="BB10" s="44">
        <f>データ!X6</f>
        <v>2294.5700000000002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116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118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117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【1,156.82】</v>
      </c>
      <c r="I86" s="12" t="str">
        <f>データ!CA6</f>
        <v>【75.33】</v>
      </c>
      <c r="J86" s="12" t="str">
        <f>データ!CL6</f>
        <v>【215.73】</v>
      </c>
      <c r="K86" s="12" t="str">
        <f>データ!CW6</f>
        <v>【43.28】</v>
      </c>
      <c r="L86" s="12" t="str">
        <f>データ!DH6</f>
        <v>【86.21】</v>
      </c>
      <c r="M86" s="12" t="s">
        <v>44</v>
      </c>
      <c r="N86" s="12" t="s">
        <v>44</v>
      </c>
      <c r="O86" s="12" t="str">
        <f>データ!EO6</f>
        <v>【0.11】</v>
      </c>
    </row>
  </sheetData>
  <sheetProtection algorithmName="SHA-512" hashValue="9GzDcZfgb5rnI8vw7MyA48YJHloA922LLWnslFz35bqWNrhu4usR6JLPWzpvXCJR3bbrrzN9AJ31HQUVbs+8RA==" saltValue="RFBNamRWyGYWcH+882XHV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245615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三重県　御浜町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26.84</v>
      </c>
      <c r="Q6" s="20">
        <f t="shared" si="3"/>
        <v>103.29</v>
      </c>
      <c r="R6" s="20">
        <f t="shared" si="3"/>
        <v>2970</v>
      </c>
      <c r="S6" s="20">
        <f t="shared" si="3"/>
        <v>7938</v>
      </c>
      <c r="T6" s="20">
        <f t="shared" si="3"/>
        <v>88.13</v>
      </c>
      <c r="U6" s="20">
        <f t="shared" si="3"/>
        <v>90.07</v>
      </c>
      <c r="V6" s="20">
        <f t="shared" si="3"/>
        <v>2111</v>
      </c>
      <c r="W6" s="20">
        <f t="shared" si="3"/>
        <v>0.92</v>
      </c>
      <c r="X6" s="20">
        <f t="shared" si="3"/>
        <v>2294.5700000000002</v>
      </c>
      <c r="Y6" s="21">
        <f>IF(Y7="",NA(),Y7)</f>
        <v>94.26</v>
      </c>
      <c r="Z6" s="21">
        <f t="shared" ref="Z6:AH6" si="4">IF(Z7="",NA(),Z7)</f>
        <v>96.79</v>
      </c>
      <c r="AA6" s="21">
        <f t="shared" si="4"/>
        <v>87.85</v>
      </c>
      <c r="AB6" s="21">
        <f t="shared" si="4"/>
        <v>73.010000000000005</v>
      </c>
      <c r="AC6" s="21">
        <f t="shared" si="4"/>
        <v>107.31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30.07</v>
      </c>
      <c r="BG6" s="21">
        <f t="shared" ref="BG6:BO6" si="7">IF(BG7="",NA(),BG7)</f>
        <v>29.73</v>
      </c>
      <c r="BH6" s="21">
        <f t="shared" si="7"/>
        <v>29.39</v>
      </c>
      <c r="BI6" s="21">
        <f t="shared" si="7"/>
        <v>30.79</v>
      </c>
      <c r="BJ6" s="21">
        <f t="shared" si="7"/>
        <v>38.11</v>
      </c>
      <c r="BK6" s="21">
        <f t="shared" si="7"/>
        <v>1206.79</v>
      </c>
      <c r="BL6" s="21">
        <f t="shared" si="7"/>
        <v>1258.43</v>
      </c>
      <c r="BM6" s="21">
        <f t="shared" si="7"/>
        <v>1163.75</v>
      </c>
      <c r="BN6" s="21">
        <f t="shared" si="7"/>
        <v>1195.47</v>
      </c>
      <c r="BO6" s="21">
        <f t="shared" si="7"/>
        <v>1168.69</v>
      </c>
      <c r="BP6" s="20" t="str">
        <f>IF(BP7="","",IF(BP7="-","【-】","【"&amp;SUBSTITUTE(TEXT(BP7,"#,##0.00"),"-","△")&amp;"】"))</f>
        <v>【1,156.82】</v>
      </c>
      <c r="BQ6" s="21">
        <f>IF(BQ7="",NA(),BQ7)</f>
        <v>79.17</v>
      </c>
      <c r="BR6" s="21">
        <f t="shared" ref="BR6:BZ6" si="8">IF(BR7="",NA(),BR7)</f>
        <v>86.07</v>
      </c>
      <c r="BS6" s="21">
        <f t="shared" si="8"/>
        <v>68.2</v>
      </c>
      <c r="BT6" s="21">
        <f t="shared" si="8"/>
        <v>45.54</v>
      </c>
      <c r="BU6" s="21">
        <f t="shared" si="8"/>
        <v>59.85</v>
      </c>
      <c r="BV6" s="21">
        <f t="shared" si="8"/>
        <v>71.84</v>
      </c>
      <c r="BW6" s="21">
        <f t="shared" si="8"/>
        <v>73.36</v>
      </c>
      <c r="BX6" s="21">
        <f t="shared" si="8"/>
        <v>72.599999999999994</v>
      </c>
      <c r="BY6" s="21">
        <f t="shared" si="8"/>
        <v>69.430000000000007</v>
      </c>
      <c r="BZ6" s="21">
        <f t="shared" si="8"/>
        <v>70.709999999999994</v>
      </c>
      <c r="CA6" s="20" t="str">
        <f>IF(CA7="","",IF(CA7="-","【-】","【"&amp;SUBSTITUTE(TEXT(CA7,"#,##0.00"),"-","△")&amp;"】"))</f>
        <v>【75.33】</v>
      </c>
      <c r="CB6" s="21">
        <f>IF(CB7="",NA(),CB7)</f>
        <v>210.09</v>
      </c>
      <c r="CC6" s="21">
        <f t="shared" ref="CC6:CK6" si="9">IF(CC7="",NA(),CC7)</f>
        <v>196.16</v>
      </c>
      <c r="CD6" s="21">
        <f t="shared" si="9"/>
        <v>247.93</v>
      </c>
      <c r="CE6" s="21">
        <f t="shared" si="9"/>
        <v>372.87</v>
      </c>
      <c r="CF6" s="21">
        <f t="shared" si="9"/>
        <v>241.05</v>
      </c>
      <c r="CG6" s="21">
        <f t="shared" si="9"/>
        <v>228.47</v>
      </c>
      <c r="CH6" s="21">
        <f t="shared" si="9"/>
        <v>224.88</v>
      </c>
      <c r="CI6" s="21">
        <f t="shared" si="9"/>
        <v>228.64</v>
      </c>
      <c r="CJ6" s="21">
        <f t="shared" si="9"/>
        <v>239.46</v>
      </c>
      <c r="CK6" s="21">
        <f t="shared" si="9"/>
        <v>233.15</v>
      </c>
      <c r="CL6" s="20" t="str">
        <f>IF(CL7="","",IF(CL7="-","【-】","【"&amp;SUBSTITUTE(TEXT(CL7,"#,##0.00"),"-","△")&amp;"】"))</f>
        <v>【215.73】</v>
      </c>
      <c r="CM6" s="21">
        <f>IF(CM7="",NA(),CM7)</f>
        <v>35.5</v>
      </c>
      <c r="CN6" s="21">
        <f t="shared" ref="CN6:CV6" si="10">IF(CN7="",NA(),CN7)</f>
        <v>35.11</v>
      </c>
      <c r="CO6" s="21">
        <f t="shared" si="10"/>
        <v>35.44</v>
      </c>
      <c r="CP6" s="21">
        <f t="shared" si="10"/>
        <v>36</v>
      </c>
      <c r="CQ6" s="21">
        <f t="shared" si="10"/>
        <v>36.61</v>
      </c>
      <c r="CR6" s="21">
        <f t="shared" si="10"/>
        <v>42.47</v>
      </c>
      <c r="CS6" s="21">
        <f t="shared" si="10"/>
        <v>42.4</v>
      </c>
      <c r="CT6" s="21">
        <f t="shared" si="10"/>
        <v>42.28</v>
      </c>
      <c r="CU6" s="21">
        <f t="shared" si="10"/>
        <v>41.06</v>
      </c>
      <c r="CV6" s="21">
        <f t="shared" si="10"/>
        <v>42.09</v>
      </c>
      <c r="CW6" s="20" t="str">
        <f>IF(CW7="","",IF(CW7="-","【-】","【"&amp;SUBSTITUTE(TEXT(CW7,"#,##0.00"),"-","△")&amp;"】"))</f>
        <v>【43.28】</v>
      </c>
      <c r="CX6" s="21">
        <f>IF(CX7="",NA(),CX7)</f>
        <v>90.22</v>
      </c>
      <c r="CY6" s="21">
        <f t="shared" ref="CY6:DG6" si="11">IF(CY7="",NA(),CY7)</f>
        <v>90.77</v>
      </c>
      <c r="CZ6" s="21">
        <f t="shared" si="11"/>
        <v>91.73</v>
      </c>
      <c r="DA6" s="21">
        <f t="shared" si="11"/>
        <v>92.94</v>
      </c>
      <c r="DB6" s="21">
        <f t="shared" si="11"/>
        <v>94.93</v>
      </c>
      <c r="DC6" s="21">
        <f t="shared" si="11"/>
        <v>83.75</v>
      </c>
      <c r="DD6" s="21">
        <f t="shared" si="11"/>
        <v>84.19</v>
      </c>
      <c r="DE6" s="21">
        <f t="shared" si="11"/>
        <v>84.34</v>
      </c>
      <c r="DF6" s="21">
        <f t="shared" si="11"/>
        <v>84.34</v>
      </c>
      <c r="DG6" s="21">
        <f t="shared" si="11"/>
        <v>84.73</v>
      </c>
      <c r="DH6" s="20" t="str">
        <f>IF(DH7="","",IF(DH7="-","【-】","【"&amp;SUBSTITUTE(TEXT(DH7,"#,##0.00"),"-","△")&amp;"】"))</f>
        <v>【86.21】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0.36</v>
      </c>
      <c r="EK6" s="21">
        <f t="shared" si="14"/>
        <v>0.39</v>
      </c>
      <c r="EL6" s="21">
        <f t="shared" si="14"/>
        <v>0.1</v>
      </c>
      <c r="EM6" s="21">
        <f t="shared" si="14"/>
        <v>0.08</v>
      </c>
      <c r="EN6" s="21">
        <f t="shared" si="14"/>
        <v>0.06</v>
      </c>
      <c r="EO6" s="20" t="str">
        <f>IF(EO7="","",IF(EO7="-","【-】","【"&amp;SUBSTITUTE(TEXT(EO7,"#,##0.00"),"-","△")&amp;"】"))</f>
        <v>【0.11】</v>
      </c>
    </row>
    <row r="7" spans="1:145" s="22" customFormat="1" x14ac:dyDescent="0.2">
      <c r="A7" s="14"/>
      <c r="B7" s="23">
        <v>2023</v>
      </c>
      <c r="C7" s="23">
        <v>245615</v>
      </c>
      <c r="D7" s="23">
        <v>47</v>
      </c>
      <c r="E7" s="23">
        <v>17</v>
      </c>
      <c r="F7" s="23">
        <v>4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26.84</v>
      </c>
      <c r="Q7" s="24">
        <v>103.29</v>
      </c>
      <c r="R7" s="24">
        <v>2970</v>
      </c>
      <c r="S7" s="24">
        <v>7938</v>
      </c>
      <c r="T7" s="24">
        <v>88.13</v>
      </c>
      <c r="U7" s="24">
        <v>90.07</v>
      </c>
      <c r="V7" s="24">
        <v>2111</v>
      </c>
      <c r="W7" s="24">
        <v>0.92</v>
      </c>
      <c r="X7" s="24">
        <v>2294.5700000000002</v>
      </c>
      <c r="Y7" s="24">
        <v>94.26</v>
      </c>
      <c r="Z7" s="24">
        <v>96.79</v>
      </c>
      <c r="AA7" s="24">
        <v>87.85</v>
      </c>
      <c r="AB7" s="24">
        <v>73.010000000000005</v>
      </c>
      <c r="AC7" s="24">
        <v>107.31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30.07</v>
      </c>
      <c r="BG7" s="24">
        <v>29.73</v>
      </c>
      <c r="BH7" s="24">
        <v>29.39</v>
      </c>
      <c r="BI7" s="24">
        <v>30.79</v>
      </c>
      <c r="BJ7" s="24">
        <v>38.11</v>
      </c>
      <c r="BK7" s="24">
        <v>1206.79</v>
      </c>
      <c r="BL7" s="24">
        <v>1258.43</v>
      </c>
      <c r="BM7" s="24">
        <v>1163.75</v>
      </c>
      <c r="BN7" s="24">
        <v>1195.47</v>
      </c>
      <c r="BO7" s="24">
        <v>1168.69</v>
      </c>
      <c r="BP7" s="24">
        <v>1156.82</v>
      </c>
      <c r="BQ7" s="24">
        <v>79.17</v>
      </c>
      <c r="BR7" s="24">
        <v>86.07</v>
      </c>
      <c r="BS7" s="24">
        <v>68.2</v>
      </c>
      <c r="BT7" s="24">
        <v>45.54</v>
      </c>
      <c r="BU7" s="24">
        <v>59.85</v>
      </c>
      <c r="BV7" s="24">
        <v>71.84</v>
      </c>
      <c r="BW7" s="24">
        <v>73.36</v>
      </c>
      <c r="BX7" s="24">
        <v>72.599999999999994</v>
      </c>
      <c r="BY7" s="24">
        <v>69.430000000000007</v>
      </c>
      <c r="BZ7" s="24">
        <v>70.709999999999994</v>
      </c>
      <c r="CA7" s="24">
        <v>75.33</v>
      </c>
      <c r="CB7" s="24">
        <v>210.09</v>
      </c>
      <c r="CC7" s="24">
        <v>196.16</v>
      </c>
      <c r="CD7" s="24">
        <v>247.93</v>
      </c>
      <c r="CE7" s="24">
        <v>372.87</v>
      </c>
      <c r="CF7" s="24">
        <v>241.05</v>
      </c>
      <c r="CG7" s="24">
        <v>228.47</v>
      </c>
      <c r="CH7" s="24">
        <v>224.88</v>
      </c>
      <c r="CI7" s="24">
        <v>228.64</v>
      </c>
      <c r="CJ7" s="24">
        <v>239.46</v>
      </c>
      <c r="CK7" s="24">
        <v>233.15</v>
      </c>
      <c r="CL7" s="24">
        <v>215.73</v>
      </c>
      <c r="CM7" s="24">
        <v>35.5</v>
      </c>
      <c r="CN7" s="24">
        <v>35.11</v>
      </c>
      <c r="CO7" s="24">
        <v>35.44</v>
      </c>
      <c r="CP7" s="24">
        <v>36</v>
      </c>
      <c r="CQ7" s="24">
        <v>36.61</v>
      </c>
      <c r="CR7" s="24">
        <v>42.47</v>
      </c>
      <c r="CS7" s="24">
        <v>42.4</v>
      </c>
      <c r="CT7" s="24">
        <v>42.28</v>
      </c>
      <c r="CU7" s="24">
        <v>41.06</v>
      </c>
      <c r="CV7" s="24">
        <v>42.09</v>
      </c>
      <c r="CW7" s="24">
        <v>43.28</v>
      </c>
      <c r="CX7" s="24">
        <v>90.22</v>
      </c>
      <c r="CY7" s="24">
        <v>90.77</v>
      </c>
      <c r="CZ7" s="24">
        <v>91.73</v>
      </c>
      <c r="DA7" s="24">
        <v>92.94</v>
      </c>
      <c r="DB7" s="24">
        <v>94.93</v>
      </c>
      <c r="DC7" s="24">
        <v>83.75</v>
      </c>
      <c r="DD7" s="24">
        <v>84.19</v>
      </c>
      <c r="DE7" s="24">
        <v>84.34</v>
      </c>
      <c r="DF7" s="24">
        <v>84.34</v>
      </c>
      <c r="DG7" s="24">
        <v>84.73</v>
      </c>
      <c r="DH7" s="24">
        <v>86.21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0.36</v>
      </c>
      <c r="EK7" s="24">
        <v>0.39</v>
      </c>
      <c r="EL7" s="24">
        <v>0.1</v>
      </c>
      <c r="EM7" s="24">
        <v>0.08</v>
      </c>
      <c r="EN7" s="24">
        <v>0.06</v>
      </c>
      <c r="EO7" s="24">
        <v>0.11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