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26_南伊勢町\"/>
    </mc:Choice>
  </mc:AlternateContent>
  <xr:revisionPtr revIDLastSave="0" documentId="13_ncr:1_{DE6F995D-AC89-4AA7-AA08-5A3BA076A45B}" xr6:coauthVersionLast="47" xr6:coauthVersionMax="47" xr10:uidLastSave="{00000000-0000-0000-0000-000000000000}"/>
  <workbookProtection workbookAlgorithmName="SHA-512" workbookHashValue="Rc1Uw8H5yu8CFqsikY3X/CJfX0U1PvD013uwXDhwAk25chWMiBclmbmUVdLFvr8CHiWAvlN+MHLeCxgwsHWH0g==" workbookSaltValue="3CNhKB2Icun9EKEQTHu+YQ==" workbookSpinCount="100000" lockStructure="1"/>
  <bookViews>
    <workbookView xWindow="-108" yWindow="-108" windowWidth="23256" windowHeight="1389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I86" i="4"/>
  <c r="I8" i="4"/>
</calcChain>
</file>

<file path=xl/sharedStrings.xml><?xml version="1.0" encoding="utf-8"?>
<sst xmlns="http://schemas.openxmlformats.org/spreadsheetml/2006/main" count="236" uniqueCount="121">
  <si>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</si>
  <si>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</si>
  <si>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</si>
  <si>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</si>
  <si>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</si>
  <si>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</si>
  <si>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</si>
  <si>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</si>
  <si>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</si>
  <si>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</si>
  <si>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</si>
  <si>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</si>
  <si>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</si>
  <si>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</si>
  <si>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</si>
  <si>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</si>
  <si>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</si>
  <si>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</si>
  <si>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</si>
  <si>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</si>
  <si>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</si>
  <si>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</si>
  <si>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</si>
  <si>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</si>
  <si>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</si>
  <si>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</si>
  <si>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</si>
  <si>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</si>
  <si>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</si>
  <si>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</si>
  <si>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</si>
  <si>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</si>
  <si>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</si>
  <si>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</si>
  <si>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</si>
  <si>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</si>
  <si>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</si>
  <si>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</si>
  <si>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</si>
  <si>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</si>
  <si>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</si>
  <si>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</si>
  <si>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</si>
  <si>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</si>
  <si>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</si>
  <si>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</si>
  <si>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</si>
  <si>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</si>
  <si>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</si>
  <si>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</si>
  <si>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</si>
  <si>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</si>
  <si>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</si>
  <si>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</si>
  <si>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</si>
  <si>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</si>
  <si>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</si>
  <si>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</si>
  <si>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</si>
  <si>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</si>
  <si>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</si>
  <si>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</si>
  <si>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</si>
  <si>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</si>
  <si>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</si>
  <si>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</si>
  <si>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</si>
  <si>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</si>
  <si>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</si>
  <si>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</si>
  <si>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</si>
  <si>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</si>
  <si>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</si>
  <si>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</si>
  <si>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</si>
  <si>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</si>
  <si>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</si>
  <si>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</si>
  <si>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</si>
  <si>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</si>
  <si>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</si>
  <si>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</si>
  <si>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</si>
  <si>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</si>
  <si>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</si>
  <si>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</si>
  <si>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</si>
  <si>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</si>
  <si>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</si>
  <si>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</si>
  <si>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</si>
  <si>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</si>
  <si>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</si>
  <si>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</si>
  <si>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</si>
  <si>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</si>
  <si>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</si>
  <si>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</si>
  <si>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</si>
  <si>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南伊勢町</t>
  </si>
  <si>
    <t>法非適用</t>
  </si>
  <si>
    <t>下水道事業</t>
  </si>
  <si>
    <t>特定環境保全公共下水道</t>
  </si>
  <si>
    <t>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</si>
  <si>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</si>
  <si>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</si>
  <si>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</si>
  <si>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</si>
  <si>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</si>
  <si>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</si>
  <si>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</si>
  <si>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</si>
  <si>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</si>
  <si>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</si>
  <si>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</si>
  <si>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</si>
  <si>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</si>
  <si>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</si>
  <si>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現時点においては管路施設については、対応年数に達していないため更新については検討していないが、処理施設については、ところどころ不具合等も見受けられることから、将来的には長寿命化計画の策定し施設更新について検討する必要がある。</t>
    <rPh sb="0" eb="3">
      <t>ゲンジテン</t>
    </rPh>
    <rPh sb="8" eb="10">
      <t>カンロ</t>
    </rPh>
    <rPh sb="10" eb="12">
      <t>シセツ</t>
    </rPh>
    <rPh sb="18" eb="20">
      <t>タイオウ</t>
    </rPh>
    <rPh sb="20" eb="22">
      <t>ネンスウ</t>
    </rPh>
    <rPh sb="23" eb="24">
      <t>タッ</t>
    </rPh>
    <rPh sb="31" eb="33">
      <t>コウシン</t>
    </rPh>
    <rPh sb="38" eb="40">
      <t>ケントウ</t>
    </rPh>
    <rPh sb="47" eb="49">
      <t>ショリ</t>
    </rPh>
    <rPh sb="49" eb="51">
      <t>シセツ</t>
    </rPh>
    <rPh sb="63" eb="66">
      <t>フグアイ</t>
    </rPh>
    <rPh sb="66" eb="67">
      <t>トウ</t>
    </rPh>
    <rPh sb="68" eb="70">
      <t>ミウ</t>
    </rPh>
    <rPh sb="79" eb="82">
      <t>ショウライテキ</t>
    </rPh>
    <rPh sb="84" eb="88">
      <t>チョウジュミョウカ</t>
    </rPh>
    <rPh sb="88" eb="90">
      <t>ケイカク</t>
    </rPh>
    <rPh sb="91" eb="93">
      <t>サクテイ</t>
    </rPh>
    <rPh sb="94" eb="96">
      <t>シセツ</t>
    </rPh>
    <rPh sb="96" eb="98">
      <t>コウシン</t>
    </rPh>
    <rPh sb="102" eb="104">
      <t>ケントウ</t>
    </rPh>
    <rPh sb="106" eb="108">
      <t>ヒツヨウ</t>
    </rPh>
    <phoneticPr fontId="4"/>
  </si>
  <si>
    <t>人口減少による有収水量の減少及び、更新コストの増加を考慮すると、今後も経費回収率は現状よりも低下することが見込まれることから、より一層の加入促進に努めると共に、維持管理コストの縮減が必要である。</t>
    <rPh sb="0" eb="2">
      <t>ジンコウ</t>
    </rPh>
    <rPh sb="2" eb="4">
      <t>ゲンショウ</t>
    </rPh>
    <rPh sb="7" eb="9">
      <t>ユウシュウ</t>
    </rPh>
    <rPh sb="9" eb="11">
      <t>スイリョウ</t>
    </rPh>
    <rPh sb="12" eb="14">
      <t>ゲンショウ</t>
    </rPh>
    <rPh sb="14" eb="15">
      <t>オヨ</t>
    </rPh>
    <rPh sb="17" eb="19">
      <t>コウシン</t>
    </rPh>
    <rPh sb="23" eb="25">
      <t>ゾウカ</t>
    </rPh>
    <rPh sb="26" eb="28">
      <t>コウリョ</t>
    </rPh>
    <rPh sb="32" eb="34">
      <t>コンゴ</t>
    </rPh>
    <rPh sb="35" eb="37">
      <t>ケイヒ</t>
    </rPh>
    <rPh sb="37" eb="39">
      <t>カイシュウ</t>
    </rPh>
    <rPh sb="39" eb="40">
      <t>リツ</t>
    </rPh>
    <rPh sb="41" eb="43">
      <t>ゲンジョウ</t>
    </rPh>
    <rPh sb="46" eb="48">
      <t>テイカ</t>
    </rPh>
    <rPh sb="53" eb="55">
      <t>ミコ</t>
    </rPh>
    <rPh sb="65" eb="67">
      <t>イッソウ</t>
    </rPh>
    <rPh sb="68" eb="70">
      <t>カニュウ</t>
    </rPh>
    <rPh sb="70" eb="72">
      <t>ソクシン</t>
    </rPh>
    <rPh sb="73" eb="74">
      <t>ツト</t>
    </rPh>
    <rPh sb="77" eb="78">
      <t>トモ</t>
    </rPh>
    <rPh sb="80" eb="82">
      <t>イジ</t>
    </rPh>
    <rPh sb="82" eb="84">
      <t>カンリ</t>
    </rPh>
    <rPh sb="88" eb="90">
      <t>シュクゲン</t>
    </rPh>
    <rPh sb="91" eb="93">
      <t>ヒツヨウ</t>
    </rPh>
    <phoneticPr fontId="4"/>
  </si>
  <si>
    <t>収益的収支比率は前年度に比べ若干減少している。汚水処理減価が類似団体平均値より高く、経費回収率及び施設利用率も平均値を下回っていることから、整備した施設が適切な水準の料金収入に結び付いていないため、更なる加入促進に努めると共に、将来的な料金改定についても検討する必要がある。</t>
    <rPh sb="0" eb="3">
      <t>シュウエキテキ</t>
    </rPh>
    <rPh sb="3" eb="5">
      <t>シュウシ</t>
    </rPh>
    <rPh sb="5" eb="7">
      <t>ヒリツ</t>
    </rPh>
    <rPh sb="8" eb="11">
      <t>ゼンネンド</t>
    </rPh>
    <rPh sb="12" eb="13">
      <t>クラ</t>
    </rPh>
    <rPh sb="14" eb="16">
      <t>ジャッカン</t>
    </rPh>
    <rPh sb="16" eb="18">
      <t>ゲンショウ</t>
    </rPh>
    <rPh sb="23" eb="25">
      <t>オスイ</t>
    </rPh>
    <rPh sb="25" eb="27">
      <t>ショリ</t>
    </rPh>
    <rPh sb="27" eb="29">
      <t>ゲンカ</t>
    </rPh>
    <rPh sb="30" eb="32">
      <t>ルイジ</t>
    </rPh>
    <rPh sb="32" eb="34">
      <t>ダンタイ</t>
    </rPh>
    <rPh sb="34" eb="37">
      <t>ヘイキンチ</t>
    </rPh>
    <rPh sb="39" eb="40">
      <t>タカ</t>
    </rPh>
    <rPh sb="42" eb="44">
      <t>ケイヒ</t>
    </rPh>
    <rPh sb="44" eb="46">
      <t>カイシュウ</t>
    </rPh>
    <rPh sb="46" eb="47">
      <t>リツ</t>
    </rPh>
    <rPh sb="47" eb="48">
      <t>オヨ</t>
    </rPh>
    <rPh sb="49" eb="51">
      <t>シセツ</t>
    </rPh>
    <rPh sb="51" eb="53">
      <t>リヨウ</t>
    </rPh>
    <rPh sb="53" eb="54">
      <t>リツ</t>
    </rPh>
    <rPh sb="55" eb="58">
      <t>ヘイキンチ</t>
    </rPh>
    <rPh sb="59" eb="61">
      <t>シタマワ</t>
    </rPh>
    <rPh sb="70" eb="72">
      <t>セイビ</t>
    </rPh>
    <rPh sb="74" eb="76">
      <t>シセツ</t>
    </rPh>
    <rPh sb="77" eb="79">
      <t>テキセツ</t>
    </rPh>
    <rPh sb="80" eb="82">
      <t>スイジュン</t>
    </rPh>
    <rPh sb="83" eb="85">
      <t>リョウキン</t>
    </rPh>
    <rPh sb="85" eb="87">
      <t>シュウニュウ</t>
    </rPh>
    <rPh sb="88" eb="89">
      <t>ムス</t>
    </rPh>
    <rPh sb="90" eb="91">
      <t>ツ</t>
    </rPh>
    <rPh sb="99" eb="100">
      <t>サラ</t>
    </rPh>
    <rPh sb="102" eb="104">
      <t>カニュウ</t>
    </rPh>
    <rPh sb="104" eb="106">
      <t>ソクシン</t>
    </rPh>
    <rPh sb="107" eb="108">
      <t>ツト</t>
    </rPh>
    <rPh sb="111" eb="112">
      <t>トモ</t>
    </rPh>
    <rPh sb="114" eb="117">
      <t>ショウライテキ</t>
    </rPh>
    <rPh sb="118" eb="120">
      <t>リョウキン</t>
    </rPh>
    <rPh sb="120" eb="122">
      <t>カイテイ</t>
    </rPh>
    <rPh sb="127" eb="129">
      <t>ケントウ</t>
    </rPh>
    <rPh sb="131" eb="13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</si>
</sst>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DE8-4237-8E5D-25449B5B58B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0.17</c:v>
                </c:pt>
              </c:numCache>
            </c:numRef>
          </c:val>
          <c:smooth val="0"/>
          <c:extLst>
            <c:ext xmlns:c16="http://schemas.microsoft.com/office/drawing/2014/chart" uri="{C3380CC4-5D6E-409C-BE32-E72D297353CC}">
              <c16:uniqueId val="{00000001-5DE8-4237-8E5D-25449B5B58B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23.38</c:v>
                </c:pt>
                <c:pt idx="1">
                  <c:v>26.75</c:v>
                </c:pt>
                <c:pt idx="2" formatCode="#,##0.00;&quot;△&quot;#,##0.00">
                  <c:v>0</c:v>
                </c:pt>
                <c:pt idx="3" formatCode="#,##0.00;&quot;△&quot;#,##0.00">
                  <c:v>0</c:v>
                </c:pt>
                <c:pt idx="4">
                  <c:v>29.04</c:v>
                </c:pt>
              </c:numCache>
            </c:numRef>
          </c:val>
          <c:extLst>
            <c:ext xmlns:c16="http://schemas.microsoft.com/office/drawing/2014/chart" uri="{C3380CC4-5D6E-409C-BE32-E72D297353CC}">
              <c16:uniqueId val="{00000000-4DF8-4EDF-B179-D61A2A82740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45.6</c:v>
                </c:pt>
              </c:numCache>
            </c:numRef>
          </c:val>
          <c:smooth val="0"/>
          <c:extLst>
            <c:ext xmlns:c16="http://schemas.microsoft.com/office/drawing/2014/chart" uri="{C3380CC4-5D6E-409C-BE32-E72D297353CC}">
              <c16:uniqueId val="{00000001-4DF8-4EDF-B179-D61A2A82740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90.87</c:v>
                </c:pt>
                <c:pt idx="1">
                  <c:v>93.46</c:v>
                </c:pt>
                <c:pt idx="2">
                  <c:v>93.95</c:v>
                </c:pt>
                <c:pt idx="3">
                  <c:v>78.38</c:v>
                </c:pt>
                <c:pt idx="4">
                  <c:v>78.84</c:v>
                </c:pt>
              </c:numCache>
            </c:numRef>
          </c:val>
          <c:extLst>
            <c:ext xmlns:c16="http://schemas.microsoft.com/office/drawing/2014/chart" uri="{C3380CC4-5D6E-409C-BE32-E72D297353CC}">
              <c16:uniqueId val="{00000000-8F66-4CF6-9D70-7F1352EE1C7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88.66</c:v>
                </c:pt>
              </c:numCache>
            </c:numRef>
          </c:val>
          <c:smooth val="0"/>
          <c:extLst>
            <c:ext xmlns:c16="http://schemas.microsoft.com/office/drawing/2014/chart" uri="{C3380CC4-5D6E-409C-BE32-E72D297353CC}">
              <c16:uniqueId val="{00000001-8F66-4CF6-9D70-7F1352EE1C7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91.01</c:v>
                </c:pt>
                <c:pt idx="1">
                  <c:v>88.74</c:v>
                </c:pt>
                <c:pt idx="2">
                  <c:v>76.62</c:v>
                </c:pt>
                <c:pt idx="3">
                  <c:v>45.66</c:v>
                </c:pt>
                <c:pt idx="4">
                  <c:v>45.59</c:v>
                </c:pt>
              </c:numCache>
            </c:numRef>
          </c:val>
          <c:extLst>
            <c:ext xmlns:c16="http://schemas.microsoft.com/office/drawing/2014/chart" uri="{C3380CC4-5D6E-409C-BE32-E72D297353CC}">
              <c16:uniqueId val="{00000000-051D-4D69-874A-35A53917D0C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1D-4D69-874A-35A53917D0C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2CE-4EEF-95C5-B72A83F515A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2CE-4EEF-95C5-B72A83F515A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793-46C5-A49F-CB58F3BB629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793-46C5-A49F-CB58F3BB629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78D-4A1D-9259-5DF17BF2C3A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78D-4A1D-9259-5DF17BF2C3A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8E8-42F5-97FD-6965004D20D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8E8-42F5-97FD-6965004D20D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687.6</c:v>
                </c:pt>
                <c:pt idx="1">
                  <c:v>856.03</c:v>
                </c:pt>
                <c:pt idx="2" formatCode="#,##0.00;&quot;△&quot;#,##0.00">
                  <c:v>0</c:v>
                </c:pt>
                <c:pt idx="3">
                  <c:v>2890.76</c:v>
                </c:pt>
                <c:pt idx="4">
                  <c:v>3086.31</c:v>
                </c:pt>
              </c:numCache>
            </c:numRef>
          </c:val>
          <c:extLst>
            <c:ext xmlns:c16="http://schemas.microsoft.com/office/drawing/2014/chart" uri="{C3380CC4-5D6E-409C-BE32-E72D297353CC}">
              <c16:uniqueId val="{00000000-309C-4801-9223-4E1CD21D9B4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1141.98</c:v>
                </c:pt>
              </c:numCache>
            </c:numRef>
          </c:val>
          <c:smooth val="0"/>
          <c:extLst>
            <c:ext xmlns:c16="http://schemas.microsoft.com/office/drawing/2014/chart" uri="{C3380CC4-5D6E-409C-BE32-E72D297353CC}">
              <c16:uniqueId val="{00000001-309C-4801-9223-4E1CD21D9B4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69.38</c:v>
                </c:pt>
                <c:pt idx="1">
                  <c:v>62.39</c:v>
                </c:pt>
                <c:pt idx="2">
                  <c:v>34.380000000000003</c:v>
                </c:pt>
                <c:pt idx="3">
                  <c:v>57.08</c:v>
                </c:pt>
                <c:pt idx="4">
                  <c:v>33.85</c:v>
                </c:pt>
              </c:numCache>
            </c:numRef>
          </c:val>
          <c:extLst>
            <c:ext xmlns:c16="http://schemas.microsoft.com/office/drawing/2014/chart" uri="{C3380CC4-5D6E-409C-BE32-E72D297353CC}">
              <c16:uniqueId val="{00000000-0A66-4864-A2FD-ACF5F5F90C5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82.27</c:v>
                </c:pt>
              </c:numCache>
            </c:numRef>
          </c:val>
          <c:smooth val="0"/>
          <c:extLst>
            <c:ext xmlns:c16="http://schemas.microsoft.com/office/drawing/2014/chart" uri="{C3380CC4-5D6E-409C-BE32-E72D297353CC}">
              <c16:uniqueId val="{00000001-0A66-4864-A2FD-ACF5F5F90C5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262.2</c:v>
                </c:pt>
                <c:pt idx="1">
                  <c:v>295.44</c:v>
                </c:pt>
                <c:pt idx="2">
                  <c:v>548.47</c:v>
                </c:pt>
                <c:pt idx="3">
                  <c:v>328.21</c:v>
                </c:pt>
                <c:pt idx="4">
                  <c:v>509.78</c:v>
                </c:pt>
              </c:numCache>
            </c:numRef>
          </c:val>
          <c:extLst>
            <c:ext xmlns:c16="http://schemas.microsoft.com/office/drawing/2014/chart" uri="{C3380CC4-5D6E-409C-BE32-E72D297353CC}">
              <c16:uniqueId val="{00000000-5D43-4E95-A003-05B83156C3B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194.42</c:v>
                </c:pt>
              </c:numCache>
            </c:numRef>
          </c:val>
          <c:smooth val="0"/>
          <c:extLst>
            <c:ext xmlns:c16="http://schemas.microsoft.com/office/drawing/2014/chart" uri="{C3380CC4-5D6E-409C-BE32-E72D297353CC}">
              <c16:uniqueId val="{00000001-5D43-4E95-A003-05B83156C3B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view="pageBreakPreview" zoomScaleNormal="90" zoomScaleSheetLayoutView="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三重県　南伊勢町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法非適用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D1</v>
      </c>
      <c r="X8" s="64"/>
      <c r="Y8" s="64"/>
      <c r="Z8" s="64"/>
      <c r="AA8" s="64"/>
      <c r="AB8" s="64"/>
      <c r="AC8" s="64"/>
      <c r="AD8" s="65" t="str">
        <f>データ!$M$6</f>
        <v>非設置</v>
      </c>
      <c r="AE8" s="65"/>
      <c r="AF8" s="65"/>
      <c r="AG8" s="65"/>
      <c r="AH8" s="65"/>
      <c r="AI8" s="65"/>
      <c r="AJ8" s="65"/>
      <c r="AK8" s="3"/>
      <c r="AL8" s="45">
        <f>データ!S6</f>
        <v>10926</v>
      </c>
      <c r="AM8" s="45"/>
      <c r="AN8" s="45"/>
      <c r="AO8" s="45"/>
      <c r="AP8" s="45"/>
      <c r="AQ8" s="45"/>
      <c r="AR8" s="45"/>
      <c r="AS8" s="45"/>
      <c r="AT8" s="44">
        <f>データ!T6</f>
        <v>241.89</v>
      </c>
      <c r="AU8" s="44"/>
      <c r="AV8" s="44"/>
      <c r="AW8" s="44"/>
      <c r="AX8" s="44"/>
      <c r="AY8" s="44"/>
      <c r="AZ8" s="44"/>
      <c r="BA8" s="44"/>
      <c r="BB8" s="44">
        <f>データ!U6</f>
        <v>45.17</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t="str">
        <f>データ!O6</f>
        <v>該当数値なし</v>
      </c>
      <c r="J10" s="44"/>
      <c r="K10" s="44"/>
      <c r="L10" s="44"/>
      <c r="M10" s="44"/>
      <c r="N10" s="44"/>
      <c r="O10" s="44"/>
      <c r="P10" s="44">
        <f>データ!P6</f>
        <v>22.17</v>
      </c>
      <c r="Q10" s="44"/>
      <c r="R10" s="44"/>
      <c r="S10" s="44"/>
      <c r="T10" s="44"/>
      <c r="U10" s="44"/>
      <c r="V10" s="44"/>
      <c r="W10" s="44">
        <f>データ!Q6</f>
        <v>100</v>
      </c>
      <c r="X10" s="44"/>
      <c r="Y10" s="44"/>
      <c r="Z10" s="44"/>
      <c r="AA10" s="44"/>
      <c r="AB10" s="44"/>
      <c r="AC10" s="44"/>
      <c r="AD10" s="45">
        <f>データ!R6</f>
        <v>3410</v>
      </c>
      <c r="AE10" s="45"/>
      <c r="AF10" s="45"/>
      <c r="AG10" s="45"/>
      <c r="AH10" s="45"/>
      <c r="AI10" s="45"/>
      <c r="AJ10" s="45"/>
      <c r="AK10" s="2"/>
      <c r="AL10" s="45">
        <f>データ!V6</f>
        <v>2391</v>
      </c>
      <c r="AM10" s="45"/>
      <c r="AN10" s="45"/>
      <c r="AO10" s="45"/>
      <c r="AP10" s="45"/>
      <c r="AQ10" s="45"/>
      <c r="AR10" s="45"/>
      <c r="AS10" s="45"/>
      <c r="AT10" s="44">
        <f>データ!W6</f>
        <v>1.0900000000000001</v>
      </c>
      <c r="AU10" s="44"/>
      <c r="AV10" s="44"/>
      <c r="AW10" s="44"/>
      <c r="AX10" s="44"/>
      <c r="AY10" s="44"/>
      <c r="AZ10" s="44"/>
      <c r="BA10" s="44"/>
      <c r="BB10" s="44">
        <f>データ!X6</f>
        <v>2193.58</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120</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118</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119</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【1,156.82】</v>
      </c>
      <c r="I86" s="12" t="str">
        <f>データ!CA6</f>
        <v>【75.33】</v>
      </c>
      <c r="J86" s="12" t="str">
        <f>データ!CL6</f>
        <v>【215.73】</v>
      </c>
      <c r="K86" s="12" t="str">
        <f>データ!CW6</f>
        <v>【43.28】</v>
      </c>
      <c r="L86" s="12" t="str">
        <f>データ!DH6</f>
        <v>【86.21】</v>
      </c>
      <c r="M86" s="12" t="s">
        <v>44</v>
      </c>
      <c r="N86" s="12" t="s">
        <v>45</v>
      </c>
      <c r="O86" s="12" t="str">
        <f>データ!EO6</f>
        <v>【0.11】</v>
      </c>
    </row>
  </sheetData>
  <sheetProtection algorithmName="SHA-512" hashValue="CZpc8a6NOq5tvs/5T6OeWiBiSklUMq8Z3hf+2UhMxF4GN39zB/AsofJYzsMCPEOwSZ/OUkhV7U1kMLNwBTxXkQ==" saltValue="zb0R0aACq1dMQBZT3/azh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48</v>
      </c>
      <c r="B3" s="15" t="s">
        <v>49</v>
      </c>
      <c r="C3" s="15" t="s">
        <v>50</v>
      </c>
      <c r="D3" s="15" t="s">
        <v>51</v>
      </c>
      <c r="E3" s="15" t="s">
        <v>52</v>
      </c>
      <c r="F3" s="15" t="s">
        <v>53</v>
      </c>
      <c r="G3" s="15" t="s">
        <v>54</v>
      </c>
      <c r="H3" s="72" t="s">
        <v>55</v>
      </c>
      <c r="I3" s="73"/>
      <c r="J3" s="73"/>
      <c r="K3" s="73"/>
      <c r="L3" s="73"/>
      <c r="M3" s="73"/>
      <c r="N3" s="73"/>
      <c r="O3" s="73"/>
      <c r="P3" s="73"/>
      <c r="Q3" s="73"/>
      <c r="R3" s="73"/>
      <c r="S3" s="73"/>
      <c r="T3" s="73"/>
      <c r="U3" s="73"/>
      <c r="V3" s="73"/>
      <c r="W3" s="73"/>
      <c r="X3" s="74"/>
      <c r="Y3" s="78" t="s">
        <v>56</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57</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58</v>
      </c>
      <c r="B4" s="16"/>
      <c r="C4" s="16"/>
      <c r="D4" s="16"/>
      <c r="E4" s="16"/>
      <c r="F4" s="16"/>
      <c r="G4" s="16"/>
      <c r="H4" s="75"/>
      <c r="I4" s="76"/>
      <c r="J4" s="76"/>
      <c r="K4" s="76"/>
      <c r="L4" s="76"/>
      <c r="M4" s="76"/>
      <c r="N4" s="76"/>
      <c r="O4" s="76"/>
      <c r="P4" s="76"/>
      <c r="Q4" s="76"/>
      <c r="R4" s="76"/>
      <c r="S4" s="76"/>
      <c r="T4" s="76"/>
      <c r="U4" s="76"/>
      <c r="V4" s="76"/>
      <c r="W4" s="76"/>
      <c r="X4" s="77"/>
      <c r="Y4" s="71" t="s">
        <v>59</v>
      </c>
      <c r="Z4" s="71"/>
      <c r="AA4" s="71"/>
      <c r="AB4" s="71"/>
      <c r="AC4" s="71"/>
      <c r="AD4" s="71"/>
      <c r="AE4" s="71"/>
      <c r="AF4" s="71"/>
      <c r="AG4" s="71"/>
      <c r="AH4" s="71"/>
      <c r="AI4" s="71"/>
      <c r="AJ4" s="71" t="s">
        <v>60</v>
      </c>
      <c r="AK4" s="71"/>
      <c r="AL4" s="71"/>
      <c r="AM4" s="71"/>
      <c r="AN4" s="71"/>
      <c r="AO4" s="71"/>
      <c r="AP4" s="71"/>
      <c r="AQ4" s="71"/>
      <c r="AR4" s="71"/>
      <c r="AS4" s="71"/>
      <c r="AT4" s="71"/>
      <c r="AU4" s="71" t="s">
        <v>61</v>
      </c>
      <c r="AV4" s="71"/>
      <c r="AW4" s="71"/>
      <c r="AX4" s="71"/>
      <c r="AY4" s="71"/>
      <c r="AZ4" s="71"/>
      <c r="BA4" s="71"/>
      <c r="BB4" s="71"/>
      <c r="BC4" s="71"/>
      <c r="BD4" s="71"/>
      <c r="BE4" s="71"/>
      <c r="BF4" s="71" t="s">
        <v>62</v>
      </c>
      <c r="BG4" s="71"/>
      <c r="BH4" s="71"/>
      <c r="BI4" s="71"/>
      <c r="BJ4" s="71"/>
      <c r="BK4" s="71"/>
      <c r="BL4" s="71"/>
      <c r="BM4" s="71"/>
      <c r="BN4" s="71"/>
      <c r="BO4" s="71"/>
      <c r="BP4" s="71"/>
      <c r="BQ4" s="71" t="s">
        <v>63</v>
      </c>
      <c r="BR4" s="71"/>
      <c r="BS4" s="71"/>
      <c r="BT4" s="71"/>
      <c r="BU4" s="71"/>
      <c r="BV4" s="71"/>
      <c r="BW4" s="71"/>
      <c r="BX4" s="71"/>
      <c r="BY4" s="71"/>
      <c r="BZ4" s="71"/>
      <c r="CA4" s="71"/>
      <c r="CB4" s="71" t="s">
        <v>64</v>
      </c>
      <c r="CC4" s="71"/>
      <c r="CD4" s="71"/>
      <c r="CE4" s="71"/>
      <c r="CF4" s="71"/>
      <c r="CG4" s="71"/>
      <c r="CH4" s="71"/>
      <c r="CI4" s="71"/>
      <c r="CJ4" s="71"/>
      <c r="CK4" s="71"/>
      <c r="CL4" s="71"/>
      <c r="CM4" s="71" t="s">
        <v>65</v>
      </c>
      <c r="CN4" s="71"/>
      <c r="CO4" s="71"/>
      <c r="CP4" s="71"/>
      <c r="CQ4" s="71"/>
      <c r="CR4" s="71"/>
      <c r="CS4" s="71"/>
      <c r="CT4" s="71"/>
      <c r="CU4" s="71"/>
      <c r="CV4" s="71"/>
      <c r="CW4" s="71"/>
      <c r="CX4" s="71" t="s">
        <v>66</v>
      </c>
      <c r="CY4" s="71"/>
      <c r="CZ4" s="71"/>
      <c r="DA4" s="71"/>
      <c r="DB4" s="71"/>
      <c r="DC4" s="71"/>
      <c r="DD4" s="71"/>
      <c r="DE4" s="71"/>
      <c r="DF4" s="71"/>
      <c r="DG4" s="71"/>
      <c r="DH4" s="71"/>
      <c r="DI4" s="71" t="s">
        <v>67</v>
      </c>
      <c r="DJ4" s="71"/>
      <c r="DK4" s="71"/>
      <c r="DL4" s="71"/>
      <c r="DM4" s="71"/>
      <c r="DN4" s="71"/>
      <c r="DO4" s="71"/>
      <c r="DP4" s="71"/>
      <c r="DQ4" s="71"/>
      <c r="DR4" s="71"/>
      <c r="DS4" s="71"/>
      <c r="DT4" s="71" t="s">
        <v>68</v>
      </c>
      <c r="DU4" s="71"/>
      <c r="DV4" s="71"/>
      <c r="DW4" s="71"/>
      <c r="DX4" s="71"/>
      <c r="DY4" s="71"/>
      <c r="DZ4" s="71"/>
      <c r="EA4" s="71"/>
      <c r="EB4" s="71"/>
      <c r="EC4" s="71"/>
      <c r="ED4" s="71"/>
      <c r="EE4" s="71" t="s">
        <v>69</v>
      </c>
      <c r="EF4" s="71"/>
      <c r="EG4" s="71"/>
      <c r="EH4" s="71"/>
      <c r="EI4" s="71"/>
      <c r="EJ4" s="71"/>
      <c r="EK4" s="71"/>
      <c r="EL4" s="71"/>
      <c r="EM4" s="71"/>
      <c r="EN4" s="71"/>
      <c r="EO4" s="71"/>
    </row>
    <row r="5" spans="1:145" x14ac:dyDescent="0.2">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2">
      <c r="A6" s="14" t="s">
        <v>98</v>
      </c>
      <c r="B6" s="19">
        <f>B7</f>
        <v>2023</v>
      </c>
      <c r="C6" s="19">
        <f t="shared" ref="C6:X6" si="3">C7</f>
        <v>244724</v>
      </c>
      <c r="D6" s="19">
        <f t="shared" si="3"/>
        <v>47</v>
      </c>
      <c r="E6" s="19">
        <f t="shared" si="3"/>
        <v>17</v>
      </c>
      <c r="F6" s="19">
        <f t="shared" si="3"/>
        <v>4</v>
      </c>
      <c r="G6" s="19">
        <f t="shared" si="3"/>
        <v>0</v>
      </c>
      <c r="H6" s="19" t="str">
        <f t="shared" si="3"/>
        <v>三重県　南伊勢町</v>
      </c>
      <c r="I6" s="19" t="str">
        <f t="shared" si="3"/>
        <v>法非適用</v>
      </c>
      <c r="J6" s="19" t="str">
        <f t="shared" si="3"/>
        <v>下水道事業</v>
      </c>
      <c r="K6" s="19" t="str">
        <f t="shared" si="3"/>
        <v>特定環境保全公共下水道</v>
      </c>
      <c r="L6" s="19" t="str">
        <f t="shared" si="3"/>
        <v>D1</v>
      </c>
      <c r="M6" s="19" t="str">
        <f t="shared" si="3"/>
        <v>非設置</v>
      </c>
      <c r="N6" s="20" t="str">
        <f t="shared" si="3"/>
        <v>-</v>
      </c>
      <c r="O6" s="20" t="str">
        <f t="shared" si="3"/>
        <v>該当数値なし</v>
      </c>
      <c r="P6" s="20">
        <f t="shared" si="3"/>
        <v>22.17</v>
      </c>
      <c r="Q6" s="20">
        <f t="shared" si="3"/>
        <v>100</v>
      </c>
      <c r="R6" s="20">
        <f t="shared" si="3"/>
        <v>3410</v>
      </c>
      <c r="S6" s="20">
        <f t="shared" si="3"/>
        <v>10926</v>
      </c>
      <c r="T6" s="20">
        <f t="shared" si="3"/>
        <v>241.89</v>
      </c>
      <c r="U6" s="20">
        <f t="shared" si="3"/>
        <v>45.17</v>
      </c>
      <c r="V6" s="20">
        <f t="shared" si="3"/>
        <v>2391</v>
      </c>
      <c r="W6" s="20">
        <f t="shared" si="3"/>
        <v>1.0900000000000001</v>
      </c>
      <c r="X6" s="20">
        <f t="shared" si="3"/>
        <v>2193.58</v>
      </c>
      <c r="Y6" s="21">
        <f>IF(Y7="",NA(),Y7)</f>
        <v>91.01</v>
      </c>
      <c r="Z6" s="21">
        <f t="shared" ref="Z6:AH6" si="4">IF(Z7="",NA(),Z7)</f>
        <v>88.74</v>
      </c>
      <c r="AA6" s="21">
        <f t="shared" si="4"/>
        <v>76.62</v>
      </c>
      <c r="AB6" s="21">
        <f t="shared" si="4"/>
        <v>45.66</v>
      </c>
      <c r="AC6" s="21">
        <f t="shared" si="4"/>
        <v>45.59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687.6</v>
      </c>
      <c r="BG6" s="21">
        <f t="shared" ref="BG6:BO6" si="7">IF(BG7="",NA(),BG7)</f>
        <v>856.03</v>
      </c>
      <c r="BH6" s="20">
        <f t="shared" si="7"/>
        <v>0</v>
      </c>
      <c r="BI6" s="21">
        <f t="shared" si="7"/>
        <v>2890.76</v>
      </c>
      <c r="BJ6" s="21">
        <f t="shared" si="7"/>
        <v>3086.31</v>
      </c>
      <c r="BK6" s="21">
        <f t="shared" si="7"/>
        <v>1206.79</v>
      </c>
      <c r="BL6" s="21">
        <f t="shared" si="7"/>
        <v>1258.43</v>
      </c>
      <c r="BM6" s="21">
        <f t="shared" si="7"/>
        <v>1163.75</v>
      </c>
      <c r="BN6" s="21">
        <f t="shared" si="7"/>
        <v>1195.47</v>
      </c>
      <c r="BO6" s="21">
        <f t="shared" si="7"/>
        <v>1141.98</v>
      </c>
      <c r="BP6" s="20" t="str">
        <f>IF(BP7="","",IF(BP7="-","【-】","【"&amp;SUBSTITUTE(TEXT(BP7,"#,##0.00"),"-","△")&amp;"】"))</f>
        <v>【1,156.82】</v>
      </c>
      <c r="BQ6" s="21">
        <f>IF(BQ7="",NA(),BQ7)</f>
        <v>69.38</v>
      </c>
      <c r="BR6" s="21">
        <f t="shared" ref="BR6:BZ6" si="8">IF(BR7="",NA(),BR7)</f>
        <v>62.39</v>
      </c>
      <c r="BS6" s="21">
        <f t="shared" si="8"/>
        <v>34.380000000000003</v>
      </c>
      <c r="BT6" s="21">
        <f t="shared" si="8"/>
        <v>57.08</v>
      </c>
      <c r="BU6" s="21">
        <f t="shared" si="8"/>
        <v>33.85</v>
      </c>
      <c r="BV6" s="21">
        <f t="shared" si="8"/>
        <v>71.84</v>
      </c>
      <c r="BW6" s="21">
        <f t="shared" si="8"/>
        <v>73.36</v>
      </c>
      <c r="BX6" s="21">
        <f t="shared" si="8"/>
        <v>72.599999999999994</v>
      </c>
      <c r="BY6" s="21">
        <f t="shared" si="8"/>
        <v>69.430000000000007</v>
      </c>
      <c r="BZ6" s="21">
        <f t="shared" si="8"/>
        <v>82.27</v>
      </c>
      <c r="CA6" s="20" t="str">
        <f>IF(CA7="","",IF(CA7="-","【-】","【"&amp;SUBSTITUTE(TEXT(CA7,"#,##0.00"),"-","△")&amp;"】"))</f>
        <v>【75.33】</v>
      </c>
      <c r="CB6" s="21">
        <f>IF(CB7="",NA(),CB7)</f>
        <v>262.2</v>
      </c>
      <c r="CC6" s="21">
        <f t="shared" ref="CC6:CK6" si="9">IF(CC7="",NA(),CC7)</f>
        <v>295.44</v>
      </c>
      <c r="CD6" s="21">
        <f t="shared" si="9"/>
        <v>548.47</v>
      </c>
      <c r="CE6" s="21">
        <f t="shared" si="9"/>
        <v>328.21</v>
      </c>
      <c r="CF6" s="21">
        <f t="shared" si="9"/>
        <v>509.78</v>
      </c>
      <c r="CG6" s="21">
        <f t="shared" si="9"/>
        <v>228.47</v>
      </c>
      <c r="CH6" s="21">
        <f t="shared" si="9"/>
        <v>224.88</v>
      </c>
      <c r="CI6" s="21">
        <f t="shared" si="9"/>
        <v>228.64</v>
      </c>
      <c r="CJ6" s="21">
        <f t="shared" si="9"/>
        <v>239.46</v>
      </c>
      <c r="CK6" s="21">
        <f t="shared" si="9"/>
        <v>194.42</v>
      </c>
      <c r="CL6" s="20" t="str">
        <f>IF(CL7="","",IF(CL7="-","【-】","【"&amp;SUBSTITUTE(TEXT(CL7,"#,##0.00"),"-","△")&amp;"】"))</f>
        <v>【215.73】</v>
      </c>
      <c r="CM6" s="21">
        <f>IF(CM7="",NA(),CM7)</f>
        <v>23.38</v>
      </c>
      <c r="CN6" s="21">
        <f t="shared" ref="CN6:CV6" si="10">IF(CN7="",NA(),CN7)</f>
        <v>26.75</v>
      </c>
      <c r="CO6" s="20">
        <f t="shared" si="10"/>
        <v>0</v>
      </c>
      <c r="CP6" s="20">
        <f t="shared" si="10"/>
        <v>0</v>
      </c>
      <c r="CQ6" s="21">
        <f t="shared" si="10"/>
        <v>29.04</v>
      </c>
      <c r="CR6" s="21">
        <f t="shared" si="10"/>
        <v>42.47</v>
      </c>
      <c r="CS6" s="21">
        <f t="shared" si="10"/>
        <v>42.4</v>
      </c>
      <c r="CT6" s="21">
        <f t="shared" si="10"/>
        <v>42.28</v>
      </c>
      <c r="CU6" s="21">
        <f t="shared" si="10"/>
        <v>41.06</v>
      </c>
      <c r="CV6" s="21">
        <f t="shared" si="10"/>
        <v>45.6</v>
      </c>
      <c r="CW6" s="20" t="str">
        <f>IF(CW7="","",IF(CW7="-","【-】","【"&amp;SUBSTITUTE(TEXT(CW7,"#,##0.00"),"-","△")&amp;"】"))</f>
        <v>【43.28】</v>
      </c>
      <c r="CX6" s="21">
        <f>IF(CX7="",NA(),CX7)</f>
        <v>90.87</v>
      </c>
      <c r="CY6" s="21">
        <f t="shared" ref="CY6:DG6" si="11">IF(CY7="",NA(),CY7)</f>
        <v>93.46</v>
      </c>
      <c r="CZ6" s="21">
        <f t="shared" si="11"/>
        <v>93.95</v>
      </c>
      <c r="DA6" s="21">
        <f t="shared" si="11"/>
        <v>78.38</v>
      </c>
      <c r="DB6" s="21">
        <f t="shared" si="11"/>
        <v>78.84</v>
      </c>
      <c r="DC6" s="21">
        <f t="shared" si="11"/>
        <v>83.75</v>
      </c>
      <c r="DD6" s="21">
        <f t="shared" si="11"/>
        <v>84.19</v>
      </c>
      <c r="DE6" s="21">
        <f t="shared" si="11"/>
        <v>84.34</v>
      </c>
      <c r="DF6" s="21">
        <f t="shared" si="11"/>
        <v>84.34</v>
      </c>
      <c r="DG6" s="21">
        <f t="shared" si="11"/>
        <v>88.66</v>
      </c>
      <c r="DH6" s="20" t="str">
        <f>IF(DH7="","",IF(DH7="-","【-】","【"&amp;SUBSTITUTE(TEXT(DH7,"#,##0.00"),"-","△")&amp;"】"))</f>
        <v>【86.21】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0.36</v>
      </c>
      <c r="EK6" s="21">
        <f t="shared" si="14"/>
        <v>0.39</v>
      </c>
      <c r="EL6" s="21">
        <f t="shared" si="14"/>
        <v>0.1</v>
      </c>
      <c r="EM6" s="21">
        <f t="shared" si="14"/>
        <v>0.08</v>
      </c>
      <c r="EN6" s="21">
        <f t="shared" si="14"/>
        <v>0.17</v>
      </c>
      <c r="EO6" s="20" t="str">
        <f>IF(EO7="","",IF(EO7="-","【-】","【"&amp;SUBSTITUTE(TEXT(EO7,"#,##0.00"),"-","△")&amp;"】"))</f>
        <v>【0.11】</v>
      </c>
    </row>
    <row r="7" spans="1:145" s="22" customFormat="1" x14ac:dyDescent="0.2">
      <c r="A7" s="14"/>
      <c r="B7" s="23">
        <v>2023</v>
      </c>
      <c r="C7" s="23">
        <v>244724</v>
      </c>
      <c r="D7" s="23">
        <v>47</v>
      </c>
      <c r="E7" s="23">
        <v>17</v>
      </c>
      <c r="F7" s="23">
        <v>4</v>
      </c>
      <c r="G7" s="23">
        <v>0</v>
      </c>
      <c r="H7" s="23" t="s">
        <v>99</v>
      </c>
      <c r="I7" s="23" t="s">
        <v>100</v>
      </c>
      <c r="J7" s="23" t="s">
        <v>101</v>
      </c>
      <c r="K7" s="23" t="s">
        <v>102</v>
      </c>
      <c r="L7" s="23" t="s">
        <v>103</v>
      </c>
      <c r="M7" s="23" t="s">
        <v>104</v>
      </c>
      <c r="N7" s="24" t="s">
        <v>105</v>
      </c>
      <c r="O7" s="24" t="s">
        <v>106</v>
      </c>
      <c r="P7" s="24">
        <v>22.17</v>
      </c>
      <c r="Q7" s="24">
        <v>100</v>
      </c>
      <c r="R7" s="24">
        <v>3410</v>
      </c>
      <c r="S7" s="24">
        <v>10926</v>
      </c>
      <c r="T7" s="24">
        <v>241.89</v>
      </c>
      <c r="U7" s="24">
        <v>45.17</v>
      </c>
      <c r="V7" s="24">
        <v>2391</v>
      </c>
      <c r="W7" s="24">
        <v>1.0900000000000001</v>
      </c>
      <c r="X7" s="24">
        <v>2193.58</v>
      </c>
      <c r="Y7" s="24">
        <v>91.01</v>
      </c>
      <c r="Z7" s="24">
        <v>88.74</v>
      </c>
      <c r="AA7" s="24">
        <v>76.62</v>
      </c>
      <c r="AB7" s="24">
        <v>45.66</v>
      </c>
      <c r="AC7" s="24">
        <v>45.59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687.6</v>
      </c>
      <c r="BG7" s="24">
        <v>856.03</v>
      </c>
      <c r="BH7" s="24">
        <v>0</v>
      </c>
      <c r="BI7" s="24">
        <v>2890.76</v>
      </c>
      <c r="BJ7" s="24">
        <v>3086.31</v>
      </c>
      <c r="BK7" s="24">
        <v>1206.79</v>
      </c>
      <c r="BL7" s="24">
        <v>1258.43</v>
      </c>
      <c r="BM7" s="24">
        <v>1163.75</v>
      </c>
      <c r="BN7" s="24">
        <v>1195.47</v>
      </c>
      <c r="BO7" s="24">
        <v>1141.98</v>
      </c>
      <c r="BP7" s="24">
        <v>1156.82</v>
      </c>
      <c r="BQ7" s="24">
        <v>69.38</v>
      </c>
      <c r="BR7" s="24">
        <v>62.39</v>
      </c>
      <c r="BS7" s="24">
        <v>34.380000000000003</v>
      </c>
      <c r="BT7" s="24">
        <v>57.08</v>
      </c>
      <c r="BU7" s="24">
        <v>33.85</v>
      </c>
      <c r="BV7" s="24">
        <v>71.84</v>
      </c>
      <c r="BW7" s="24">
        <v>73.36</v>
      </c>
      <c r="BX7" s="24">
        <v>72.599999999999994</v>
      </c>
      <c r="BY7" s="24">
        <v>69.430000000000007</v>
      </c>
      <c r="BZ7" s="24">
        <v>82.27</v>
      </c>
      <c r="CA7" s="24">
        <v>75.33</v>
      </c>
      <c r="CB7" s="24">
        <v>262.2</v>
      </c>
      <c r="CC7" s="24">
        <v>295.44</v>
      </c>
      <c r="CD7" s="24">
        <v>548.47</v>
      </c>
      <c r="CE7" s="24">
        <v>328.21</v>
      </c>
      <c r="CF7" s="24">
        <v>509.78</v>
      </c>
      <c r="CG7" s="24">
        <v>228.47</v>
      </c>
      <c r="CH7" s="24">
        <v>224.88</v>
      </c>
      <c r="CI7" s="24">
        <v>228.64</v>
      </c>
      <c r="CJ7" s="24">
        <v>239.46</v>
      </c>
      <c r="CK7" s="24">
        <v>194.42</v>
      </c>
      <c r="CL7" s="24">
        <v>215.73</v>
      </c>
      <c r="CM7" s="24">
        <v>23.38</v>
      </c>
      <c r="CN7" s="24">
        <v>26.75</v>
      </c>
      <c r="CO7" s="24">
        <v>0</v>
      </c>
      <c r="CP7" s="24">
        <v>0</v>
      </c>
      <c r="CQ7" s="24">
        <v>29.04</v>
      </c>
      <c r="CR7" s="24">
        <v>42.47</v>
      </c>
      <c r="CS7" s="24">
        <v>42.4</v>
      </c>
      <c r="CT7" s="24">
        <v>42.28</v>
      </c>
      <c r="CU7" s="24">
        <v>41.06</v>
      </c>
      <c r="CV7" s="24">
        <v>45.6</v>
      </c>
      <c r="CW7" s="24">
        <v>43.28</v>
      </c>
      <c r="CX7" s="24">
        <v>90.87</v>
      </c>
      <c r="CY7" s="24">
        <v>93.46</v>
      </c>
      <c r="CZ7" s="24">
        <v>93.95</v>
      </c>
      <c r="DA7" s="24">
        <v>78.38</v>
      </c>
      <c r="DB7" s="24">
        <v>78.84</v>
      </c>
      <c r="DC7" s="24">
        <v>83.75</v>
      </c>
      <c r="DD7" s="24">
        <v>84.19</v>
      </c>
      <c r="DE7" s="24">
        <v>84.34</v>
      </c>
      <c r="DF7" s="24">
        <v>84.34</v>
      </c>
      <c r="DG7" s="24">
        <v>88.66</v>
      </c>
      <c r="DH7" s="24">
        <v>86.21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0.36</v>
      </c>
      <c r="EK7" s="24">
        <v>0.39</v>
      </c>
      <c r="EL7" s="24">
        <v>0.1</v>
      </c>
      <c r="EM7" s="24">
        <v>0.08</v>
      </c>
      <c r="EN7" s="24">
        <v>0.17</v>
      </c>
      <c r="EO7" s="24">
        <v>0.11</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49</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112</v>
      </c>
    </row>
    <row r="12" spans="1:145" x14ac:dyDescent="0.2">
      <c r="B12">
        <v>1</v>
      </c>
      <c r="C12">
        <v>1</v>
      </c>
      <c r="D12">
        <v>2</v>
      </c>
      <c r="E12">
        <v>3</v>
      </c>
      <c r="F12">
        <v>4</v>
      </c>
      <c r="G12" t="s">
        <v>113</v>
      </c>
    </row>
    <row r="13" spans="1:145" x14ac:dyDescent="0.2">
      <c r="B13" t="s">
        <v>114</v>
      </c>
      <c r="C13" t="s">
        <v>115</v>
      </c>
      <c r="D13" t="s">
        <v>115</v>
      </c>
      <c r="E13" t="s">
        <v>116</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