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22_大台町\"/>
    </mc:Choice>
  </mc:AlternateContent>
  <xr:revisionPtr revIDLastSave="0" documentId="13_ncr:1_{4615892A-CEB6-4B9A-AF61-02E6227D7A05}" xr6:coauthVersionLast="47" xr6:coauthVersionMax="47" xr10:uidLastSave="{00000000-0000-0000-0000-000000000000}"/>
  <workbookProtection workbookAlgorithmName="SHA-512" workbookHashValue="dA1mNpfkMeWEcaQnGS+xLJuysf6i4rGpa6ZUp/PJe+pgHvHZrFHLl9Wfv6fHsPgTQqUkq+dX1PopuwVjvXzyeg==" workbookSaltValue="FYRQTdNB6ePf/AMpaHGBOA=="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<sst xmlns="http://schemas.openxmlformats.org/spreadsheetml/2006/main" count="319" uniqueCount="117">
  <si>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</si>
  <si>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</si>
  <si>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</si>
  <si>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</si>
  <si>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</si>
  <si>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</si>
  <si>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</si>
  <si>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</si>
  <si>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</si>
  <si>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</si>
  <si>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</si>
  <si>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</si>
  <si>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</si>
  <si>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</si>
  <si>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</si>
  <si>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</si>
  <si>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</si>
  <si>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</si>
  <si>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</si>
  <si>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</si>
  <si>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</si>
  <si>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</si>
  <si>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</si>
  <si>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</si>
  <si>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</si>
  <si>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</si>
  <si>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</si>
  <si>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</si>
  <si>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</si>
  <si>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</si>
  <si>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</si>
  <si>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</si>
  <si>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</si>
  <si>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</si>
  <si>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</si>
  <si>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</si>
  <si>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</si>
  <si>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</si>
  <si>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</si>
  <si>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</si>
  <si>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</si>
  <si>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</si>
  <si>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</si>
  <si>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</si>
  <si>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</si>
  <si>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</si>
  <si>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</si>
  <si>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</si>
  <si>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</si>
  <si>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</si>
  <si>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</si>
  <si>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</si>
  <si>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</si>
  <si>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</si>
  <si>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</si>
  <si>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</si>
  <si>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</si>
  <si>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</si>
  <si>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</si>
  <si>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</si>
  <si>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</si>
  <si>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</si>
  <si>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</si>
  <si>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</si>
  <si>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</si>
  <si>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</si>
  <si>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</si>
  <si>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</si>
  <si>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</si>
  <si>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</si>
  <si>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</si>
  <si>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</si>
  <si>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</si>
  <si>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</si>
  <si>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</si>
  <si>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</si>
  <si>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</si>
  <si>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</si>
  <si>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</si>
  <si>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</si>
  <si>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</si>
  <si>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</si>
  <si>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</si>
  <si>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</si>
  <si>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</si>
  <si>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</si>
  <si>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</si>
  <si>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</si>
  <si>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</si>
  <si>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</si>
  <si>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</si>
  <si>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</si>
  <si>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</si>
  <si>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</si>
  <si>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</si>
  <si>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</si>
  <si>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大台町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</si>
  <si>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</si>
  <si>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</si>
  <si>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</si>
  <si>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</si>
  <si>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</si>
  <si>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</si>
  <si>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</si>
  <si>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</si>
  <si>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</si>
  <si>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</si>
  <si>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</si>
  <si>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</si>
  <si>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</si>
  <si>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</si>
  <si>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</si>
  <si>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</si>
  <si>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</si>
  <si>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令和5年度から法適用企業に移行したため、本年度が初年度の決算となります。
　経常収支比率が100％以上で単年度の収支が黒字であることを示していますが、収入における一般会計からの補助金の割合が高くなっています。
　汚水処理原価については、類似団体の平均値を大きく上回っています。また、経費回収率についても100％を超えておりません。
　本来は料金収入で会計全体を賄う独立採算制の経営が基本となりますが、本町の地域実情等を勘案すると、現状の料金収入のみで運営することは困難であるため、一般会計からの補助金に頼らざるを得ない状況となっています。
　経営状況の改善に向けた取り組みは、重要な課題であり、一層の経営の健全性・効率性の向上を図る必要があります。</t>
    <rPh sb="89" eb="92">
      <t>ホジョキン</t>
    </rPh>
    <rPh sb="107" eb="113">
      <t>オスイショリゲンカ</t>
    </rPh>
    <rPh sb="119" eb="123">
      <t>ルイジダンタイ</t>
    </rPh>
    <rPh sb="124" eb="127">
      <t>ヘイキンチ</t>
    </rPh>
    <rPh sb="128" eb="129">
      <t>オオ</t>
    </rPh>
    <rPh sb="131" eb="133">
      <t>ウワマワ</t>
    </rPh>
    <rPh sb="157" eb="158">
      <t>コ</t>
    </rPh>
    <phoneticPr fontId="4"/>
  </si>
  <si>
    <t>　平成16年度に供用開始した施設であり、管渠施設については耐用年数に達していないため、更新の必要はないと考えています。
　しかし、機械設備や電気設備については、耐用年数に達しているものもあるため、ストックマネジメント計画に基づき更新を図っていきます。</t>
    <rPh sb="1" eb="3">
      <t>ヘイセイ</t>
    </rPh>
    <rPh sb="5" eb="7">
      <t>ネンド</t>
    </rPh>
    <rPh sb="8" eb="12">
      <t>キョウヨウカイシ</t>
    </rPh>
    <rPh sb="14" eb="16">
      <t>シセツ</t>
    </rPh>
    <rPh sb="20" eb="24">
      <t>カンキョシセツ</t>
    </rPh>
    <rPh sb="29" eb="33">
      <t>タイヨウネンスウ</t>
    </rPh>
    <rPh sb="34" eb="35">
      <t>タッ</t>
    </rPh>
    <rPh sb="43" eb="45">
      <t>コウシン</t>
    </rPh>
    <rPh sb="46" eb="48">
      <t>ヒツヨウ</t>
    </rPh>
    <rPh sb="52" eb="53">
      <t>カンガ</t>
    </rPh>
    <rPh sb="65" eb="69">
      <t>キカイセツビ</t>
    </rPh>
    <rPh sb="70" eb="72">
      <t>デンキ</t>
    </rPh>
    <rPh sb="72" eb="74">
      <t>セツビ</t>
    </rPh>
    <rPh sb="80" eb="84">
      <t>タイヨウネンスウ</t>
    </rPh>
    <rPh sb="85" eb="86">
      <t>タッ</t>
    </rPh>
    <rPh sb="108" eb="110">
      <t>ケイカク</t>
    </rPh>
    <rPh sb="111" eb="112">
      <t>モト</t>
    </rPh>
    <phoneticPr fontId="4"/>
  </si>
  <si>
    <t>　特定環境保全公共下水道事業は、本町の荻原地区を対象とした事業であります。
　今後は、高齢化、過疎化による人口減少が見込まれる地区であり、使用料収入の減少、維持管理費などの経費の増大が見込まれます。
　それらの要因に伴い、一般会計からの補助金に頼る厳しい経営が続くと予想されますが、令和8年度に料金改定を実施します。
　また、経費削減をするため適切な維持管理を実施し、経営の健全性・効率性の向上を図っていきます。</t>
    <rPh sb="1" eb="14">
      <t>トクテイカンキョウホゼンコウキョウゲスイドウジギョウ</t>
    </rPh>
    <rPh sb="16" eb="18">
      <t>ホンチョウ</t>
    </rPh>
    <rPh sb="19" eb="23">
      <t>オギハラチク</t>
    </rPh>
    <rPh sb="24" eb="26">
      <t>タイショウ</t>
    </rPh>
    <rPh sb="29" eb="31">
      <t>ジギョウ</t>
    </rPh>
    <rPh sb="39" eb="41">
      <t>コンゴ</t>
    </rPh>
    <rPh sb="43" eb="46">
      <t>コウレイカ</t>
    </rPh>
    <rPh sb="47" eb="50">
      <t>カソカ</t>
    </rPh>
    <rPh sb="53" eb="57">
      <t>ジンコウゲンショウ</t>
    </rPh>
    <rPh sb="58" eb="60">
      <t>ミコ</t>
    </rPh>
    <rPh sb="63" eb="65">
      <t>チク</t>
    </rPh>
    <rPh sb="69" eb="74">
      <t>シヨウリョウシュウニュウ</t>
    </rPh>
    <rPh sb="75" eb="77">
      <t>ゲンショウ</t>
    </rPh>
    <rPh sb="78" eb="83">
      <t>イジカンリヒ</t>
    </rPh>
    <rPh sb="86" eb="88">
      <t>ケイヒ</t>
    </rPh>
    <rPh sb="89" eb="91">
      <t>ゾウダイ</t>
    </rPh>
    <rPh sb="92" eb="94">
      <t>ミコ</t>
    </rPh>
    <rPh sb="105" eb="107">
      <t>ヨウイン</t>
    </rPh>
    <rPh sb="108" eb="109">
      <t>トモナ</t>
    </rPh>
    <rPh sb="152" eb="154">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</si>
</sst>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154-4F31-B0BB-76077925A17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0.06</c:v>
                </c:pt>
              </c:numCache>
            </c:numRef>
          </c:val>
          <c:smooth val="0"/>
          <c:extLst>
            <c:ext xmlns:c16="http://schemas.microsoft.com/office/drawing/2014/chart" uri="{C3380CC4-5D6E-409C-BE32-E72D297353CC}">
              <c16:uniqueId val="{00000001-8154-4F31-B0BB-76077925A17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35.67</c:v>
                </c:pt>
              </c:numCache>
            </c:numRef>
          </c:val>
          <c:extLst>
            <c:ext xmlns:c16="http://schemas.microsoft.com/office/drawing/2014/chart" uri="{C3380CC4-5D6E-409C-BE32-E72D297353CC}">
              <c16:uniqueId val="{00000000-F711-4869-A02C-65E25103F04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42.09</c:v>
                </c:pt>
              </c:numCache>
            </c:numRef>
          </c:val>
          <c:smooth val="0"/>
          <c:extLst>
            <c:ext xmlns:c16="http://schemas.microsoft.com/office/drawing/2014/chart" uri="{C3380CC4-5D6E-409C-BE32-E72D297353CC}">
              <c16:uniqueId val="{00000001-F711-4869-A02C-65E25103F04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80.78</c:v>
                </c:pt>
              </c:numCache>
            </c:numRef>
          </c:val>
          <c:extLst>
            <c:ext xmlns:c16="http://schemas.microsoft.com/office/drawing/2014/chart" uri="{C3380CC4-5D6E-409C-BE32-E72D297353CC}">
              <c16:uniqueId val="{00000000-7F83-425E-8E62-D795ADBDAE4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84.73</c:v>
                </c:pt>
              </c:numCache>
            </c:numRef>
          </c:val>
          <c:smooth val="0"/>
          <c:extLst>
            <c:ext xmlns:c16="http://schemas.microsoft.com/office/drawing/2014/chart" uri="{C3380CC4-5D6E-409C-BE32-E72D297353CC}">
              <c16:uniqueId val="{00000001-7F83-425E-8E62-D795ADBDAE4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104.93</c:v>
                </c:pt>
              </c:numCache>
            </c:numRef>
          </c:val>
          <c:extLst>
            <c:ext xmlns:c16="http://schemas.microsoft.com/office/drawing/2014/chart" uri="{C3380CC4-5D6E-409C-BE32-E72D297353CC}">
              <c16:uniqueId val="{00000000-5FD9-4B42-B458-9A664F8DD93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107.11</c:v>
                </c:pt>
              </c:numCache>
            </c:numRef>
          </c:val>
          <c:smooth val="0"/>
          <c:extLst>
            <c:ext xmlns:c16="http://schemas.microsoft.com/office/drawing/2014/chart" uri="{C3380CC4-5D6E-409C-BE32-E72D297353CC}">
              <c16:uniqueId val="{00000001-5FD9-4B42-B458-9A664F8DD93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3.56</c:v>
                </c:pt>
              </c:numCache>
            </c:numRef>
          </c:val>
          <c:extLst>
            <c:ext xmlns:c16="http://schemas.microsoft.com/office/drawing/2014/chart" uri="{C3380CC4-5D6E-409C-BE32-E72D297353CC}">
              <c16:uniqueId val="{00000000-17A4-4E2E-BCCC-EE6F63ED6A0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26.77</c:v>
                </c:pt>
              </c:numCache>
            </c:numRef>
          </c:val>
          <c:smooth val="0"/>
          <c:extLst>
            <c:ext xmlns:c16="http://schemas.microsoft.com/office/drawing/2014/chart" uri="{C3380CC4-5D6E-409C-BE32-E72D297353CC}">
              <c16:uniqueId val="{00000001-17A4-4E2E-BCCC-EE6F63ED6A0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999-4C5C-823E-1D902D94C93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7.0000000000000007E-2</c:v>
                </c:pt>
              </c:numCache>
            </c:numRef>
          </c:val>
          <c:smooth val="0"/>
          <c:extLst>
            <c:ext xmlns:c16="http://schemas.microsoft.com/office/drawing/2014/chart" uri="{C3380CC4-5D6E-409C-BE32-E72D297353CC}">
              <c16:uniqueId val="{00000001-9999-4C5C-823E-1D902D94C93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0DB-417B-821C-9E69A1B7E1E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69.540000000000006</c:v>
                </c:pt>
              </c:numCache>
            </c:numRef>
          </c:val>
          <c:smooth val="0"/>
          <c:extLst>
            <c:ext xmlns:c16="http://schemas.microsoft.com/office/drawing/2014/chart" uri="{C3380CC4-5D6E-409C-BE32-E72D297353CC}">
              <c16:uniqueId val="{00000001-50DB-417B-821C-9E69A1B7E1E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63.77</c:v>
                </c:pt>
              </c:numCache>
            </c:numRef>
          </c:val>
          <c:extLst>
            <c:ext xmlns:c16="http://schemas.microsoft.com/office/drawing/2014/chart" uri="{C3380CC4-5D6E-409C-BE32-E72D297353CC}">
              <c16:uniqueId val="{00000000-3968-4745-8AC5-B7A93353477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50.63</c:v>
                </c:pt>
              </c:numCache>
            </c:numRef>
          </c:val>
          <c:smooth val="0"/>
          <c:extLst>
            <c:ext xmlns:c16="http://schemas.microsoft.com/office/drawing/2014/chart" uri="{C3380CC4-5D6E-409C-BE32-E72D297353CC}">
              <c16:uniqueId val="{00000001-3968-4745-8AC5-B7A93353477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848.79</c:v>
                </c:pt>
              </c:numCache>
            </c:numRef>
          </c:val>
          <c:extLst>
            <c:ext xmlns:c16="http://schemas.microsoft.com/office/drawing/2014/chart" uri="{C3380CC4-5D6E-409C-BE32-E72D297353CC}">
              <c16:uniqueId val="{00000000-524E-4819-8E3F-231051BB6B0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1168.69</c:v>
                </c:pt>
              </c:numCache>
            </c:numRef>
          </c:val>
          <c:smooth val="0"/>
          <c:extLst>
            <c:ext xmlns:c16="http://schemas.microsoft.com/office/drawing/2014/chart" uri="{C3380CC4-5D6E-409C-BE32-E72D297353CC}">
              <c16:uniqueId val="{00000001-524E-4819-8E3F-231051BB6B0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56.25</c:v>
                </c:pt>
              </c:numCache>
            </c:numRef>
          </c:val>
          <c:extLst>
            <c:ext xmlns:c16="http://schemas.microsoft.com/office/drawing/2014/chart" uri="{C3380CC4-5D6E-409C-BE32-E72D297353CC}">
              <c16:uniqueId val="{00000000-3C9F-4AA3-ABAD-859B72A7CDE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70.709999999999994</c:v>
                </c:pt>
              </c:numCache>
            </c:numRef>
          </c:val>
          <c:smooth val="0"/>
          <c:extLst>
            <c:ext xmlns:c16="http://schemas.microsoft.com/office/drawing/2014/chart" uri="{C3380CC4-5D6E-409C-BE32-E72D297353CC}">
              <c16:uniqueId val="{00000001-3C9F-4AA3-ABAD-859B72A7CDE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488.26</c:v>
                </c:pt>
              </c:numCache>
            </c:numRef>
          </c:val>
          <c:extLst>
            <c:ext xmlns:c16="http://schemas.microsoft.com/office/drawing/2014/chart" uri="{C3380CC4-5D6E-409C-BE32-E72D297353CC}">
              <c16:uniqueId val="{00000000-153D-4CE4-B5E1-AC9FBE98BC5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233.15</c:v>
                </c:pt>
              </c:numCache>
            </c:numRef>
          </c:val>
          <c:smooth val="0"/>
          <c:extLst>
            <c:ext xmlns:c16="http://schemas.microsoft.com/office/drawing/2014/chart" uri="{C3380CC4-5D6E-409C-BE32-E72D297353CC}">
              <c16:uniqueId val="{00000001-153D-4CE4-B5E1-AC9FBE98BC5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三重県　大台町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8411</v>
      </c>
      <c r="AM8" s="36"/>
      <c r="AN8" s="36"/>
      <c r="AO8" s="36"/>
      <c r="AP8" s="36"/>
      <c r="AQ8" s="36"/>
      <c r="AR8" s="36"/>
      <c r="AS8" s="36"/>
      <c r="AT8" s="37">
        <f>データ!T6</f>
        <v>362.86</v>
      </c>
      <c r="AU8" s="37"/>
      <c r="AV8" s="37"/>
      <c r="AW8" s="37"/>
      <c r="AX8" s="37"/>
      <c r="AY8" s="37"/>
      <c r="AZ8" s="37"/>
      <c r="BA8" s="37"/>
      <c r="BB8" s="37">
        <f>データ!U6</f>
        <v>23.18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75.97</v>
      </c>
      <c r="J10" s="37"/>
      <c r="K10" s="37"/>
      <c r="L10" s="37"/>
      <c r="M10" s="37"/>
      <c r="N10" s="37"/>
      <c r="O10" s="37"/>
      <c r="P10" s="37">
        <f>データ!P6</f>
        <v>18.84</v>
      </c>
      <c r="Q10" s="37"/>
      <c r="R10" s="37"/>
      <c r="S10" s="37"/>
      <c r="T10" s="37"/>
      <c r="U10" s="37"/>
      <c r="V10" s="37"/>
      <c r="W10" s="37">
        <f>データ!Q6</f>
        <v>83.17</v>
      </c>
      <c r="X10" s="37"/>
      <c r="Y10" s="37"/>
      <c r="Z10" s="37"/>
      <c r="AA10" s="37"/>
      <c r="AB10" s="37"/>
      <c r="AC10" s="37"/>
      <c r="AD10" s="36">
        <f>データ!R6</f>
        <v>4400</v>
      </c>
      <c r="AE10" s="36"/>
      <c r="AF10" s="36"/>
      <c r="AG10" s="36"/>
      <c r="AH10" s="36"/>
      <c r="AI10" s="36"/>
      <c r="AJ10" s="36"/>
      <c r="AK10" s="2"/>
      <c r="AL10" s="36">
        <f>データ!V6</f>
        <v>1571</v>
      </c>
      <c r="AM10" s="36"/>
      <c r="AN10" s="36"/>
      <c r="AO10" s="36"/>
      <c r="AP10" s="36"/>
      <c r="AQ10" s="36"/>
      <c r="AR10" s="36"/>
      <c r="AS10" s="36"/>
      <c r="AT10" s="37">
        <f>データ!W6</f>
        <v>0.78</v>
      </c>
      <c r="AU10" s="37"/>
      <c r="AV10" s="37"/>
      <c r="AW10" s="37"/>
      <c r="AX10" s="37"/>
      <c r="AY10" s="37"/>
      <c r="AZ10" s="37"/>
      <c r="BA10" s="37"/>
      <c r="BB10" s="37">
        <f>データ!X6</f>
        <v>2014.1</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Rk5hobTuHKo6UvY5tkgjbIOizfBt4bYdFmcqtUc/4059tLadsQct1Jk4UsfkfRnjRY6ik6V+lpNnpOvOGyozbQ==" saltValue="r5WYmAqAqS7xhfonGr/Q2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244431</v>
      </c>
      <c r="D6" s="19">
        <f t="shared" si="3"/>
        <v>46</v>
      </c>
      <c r="E6" s="19">
        <f t="shared" si="3"/>
        <v>17</v>
      </c>
      <c r="F6" s="19">
        <f t="shared" si="3"/>
        <v>4</v>
      </c>
      <c r="G6" s="19">
        <f t="shared" si="3"/>
        <v>0</v>
      </c>
      <c r="H6" s="19" t="str">
        <f t="shared" si="3"/>
        <v>三重県　大台町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75.97</v>
      </c>
      <c r="P6" s="20">
        <f t="shared" si="3"/>
        <v>18.84</v>
      </c>
      <c r="Q6" s="20">
        <f t="shared" si="3"/>
        <v>83.17</v>
      </c>
      <c r="R6" s="20">
        <f t="shared" si="3"/>
        <v>4400</v>
      </c>
      <c r="S6" s="20">
        <f t="shared" si="3"/>
        <v>8411</v>
      </c>
      <c r="T6" s="20">
        <f t="shared" si="3"/>
        <v>362.86</v>
      </c>
      <c r="U6" s="20">
        <f t="shared" si="3"/>
        <v>23.18</v>
      </c>
      <c r="V6" s="20">
        <f t="shared" si="3"/>
        <v>1571</v>
      </c>
      <c r="W6" s="20">
        <f t="shared" si="3"/>
        <v>0.78</v>
      </c>
      <c r="X6" s="20">
        <f t="shared" si="3"/>
        <v>2014.1</v>
      </c>
      <c r="Y6" s="21" t="str">
        <f>IF(Y7="",NA(),Y7)</f>
        <v>-</v>
      </c>
      <c r="Z6" s="21" t="str">
        <f t="shared" ref="Z6:AH6" si="4">IF(Z7="",NA(),Z7)</f>
        <v>-</v>
      </c>
      <c r="AA6" s="21" t="str">
        <f t="shared" si="4"/>
        <v>-</v>
      </c>
      <c r="AB6" s="21" t="str">
        <f t="shared" si="4"/>
        <v>-</v>
      </c>
      <c r="AC6" s="21">
        <f t="shared" si="4"/>
        <v>104.93</v>
      </c>
      <c r="AD6" s="21" t="str">
        <f t="shared" si="4"/>
        <v>-</v>
      </c>
      <c r="AE6" s="21" t="str">
        <f t="shared" si="4"/>
        <v>-</v>
      </c>
      <c r="AF6" s="21" t="str">
        <f t="shared" si="4"/>
        <v>-</v>
      </c>
      <c r="AG6" s="21" t="str">
        <f t="shared" si="4"/>
        <v>-</v>
      </c>
      <c r="AH6" s="21">
        <f t="shared" si="4"/>
        <v>107.11</v>
      </c>
      <c r="AI6" s="20" t="str">
        <f>IF(AI7="","",IF(AI7="-","【-】","【"&amp;SUBSTITUTE(TEXT(AI7,"#,##0.00"),"-","△")&amp;"】"))</f>
        <v>【105.09】</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69.540000000000006</v>
      </c>
      <c r="AT6" s="20" t="str">
        <f>IF(AT7="","",IF(AT7="-","【-】","【"&amp;SUBSTITUTE(TEXT(AT7,"#,##0.00"),"-","△")&amp;"】"))</f>
        <v>【65.73】</v>
      </c>
      <c r="AU6" s="21" t="str">
        <f>IF(AU7="",NA(),AU7)</f>
        <v>-</v>
      </c>
      <c r="AV6" s="21" t="str">
        <f t="shared" ref="AV6:BD6" si="6">IF(AV7="",NA(),AV7)</f>
        <v>-</v>
      </c>
      <c r="AW6" s="21" t="str">
        <f t="shared" si="6"/>
        <v>-</v>
      </c>
      <c r="AX6" s="21" t="str">
        <f t="shared" si="6"/>
        <v>-</v>
      </c>
      <c r="AY6" s="21">
        <f t="shared" si="6"/>
        <v>63.77</v>
      </c>
      <c r="AZ6" s="21" t="str">
        <f t="shared" si="6"/>
        <v>-</v>
      </c>
      <c r="BA6" s="21" t="str">
        <f t="shared" si="6"/>
        <v>-</v>
      </c>
      <c r="BB6" s="21" t="str">
        <f t="shared" si="6"/>
        <v>-</v>
      </c>
      <c r="BC6" s="21" t="str">
        <f t="shared" si="6"/>
        <v>-</v>
      </c>
      <c r="BD6" s="21">
        <f t="shared" si="6"/>
        <v>50.63</v>
      </c>
      <c r="BE6" s="20" t="str">
        <f>IF(BE7="","",IF(BE7="-","【-】","【"&amp;SUBSTITUTE(TEXT(BE7,"#,##0.00"),"-","△")&amp;"】"))</f>
        <v>【48.91】</v>
      </c>
      <c r="BF6" s="21" t="str">
        <f>IF(BF7="",NA(),BF7)</f>
        <v>-</v>
      </c>
      <c r="BG6" s="21" t="str">
        <f t="shared" ref="BG6:BO6" si="7">IF(BG7="",NA(),BG7)</f>
        <v>-</v>
      </c>
      <c r="BH6" s="21" t="str">
        <f t="shared" si="7"/>
        <v>-</v>
      </c>
      <c r="BI6" s="21" t="str">
        <f t="shared" si="7"/>
        <v>-</v>
      </c>
      <c r="BJ6" s="21">
        <f t="shared" si="7"/>
        <v>848.79</v>
      </c>
      <c r="BK6" s="21" t="str">
        <f t="shared" si="7"/>
        <v>-</v>
      </c>
      <c r="BL6" s="21" t="str">
        <f t="shared" si="7"/>
        <v>-</v>
      </c>
      <c r="BM6" s="21" t="str">
        <f t="shared" si="7"/>
        <v>-</v>
      </c>
      <c r="BN6" s="21" t="str">
        <f t="shared" si="7"/>
        <v>-</v>
      </c>
      <c r="BO6" s="21">
        <f t="shared" si="7"/>
        <v>1168.69</v>
      </c>
      <c r="BP6" s="20" t="str">
        <f>IF(BP7="","",IF(BP7="-","【-】","【"&amp;SUBSTITUTE(TEXT(BP7,"#,##0.00"),"-","△")&amp;"】"))</f>
        <v>【1,156.82】</v>
      </c>
      <c r="BQ6" s="21" t="str">
        <f>IF(BQ7="",NA(),BQ7)</f>
        <v>-</v>
      </c>
      <c r="BR6" s="21" t="str">
        <f t="shared" ref="BR6:BZ6" si="8">IF(BR7="",NA(),BR7)</f>
        <v>-</v>
      </c>
      <c r="BS6" s="21" t="str">
        <f t="shared" si="8"/>
        <v>-</v>
      </c>
      <c r="BT6" s="21" t="str">
        <f t="shared" si="8"/>
        <v>-</v>
      </c>
      <c r="BU6" s="21">
        <f t="shared" si="8"/>
        <v>56.25</v>
      </c>
      <c r="BV6" s="21" t="str">
        <f t="shared" si="8"/>
        <v>-</v>
      </c>
      <c r="BW6" s="21" t="str">
        <f t="shared" si="8"/>
        <v>-</v>
      </c>
      <c r="BX6" s="21" t="str">
        <f t="shared" si="8"/>
        <v>-</v>
      </c>
      <c r="BY6" s="21" t="str">
        <f t="shared" si="8"/>
        <v>-</v>
      </c>
      <c r="BZ6" s="21">
        <f t="shared" si="8"/>
        <v>70.709999999999994</v>
      </c>
      <c r="CA6" s="20" t="str">
        <f>IF(CA7="","",IF(CA7="-","【-】","【"&amp;SUBSTITUTE(TEXT(CA7,"#,##0.00"),"-","△")&amp;"】"))</f>
        <v>【75.33】</v>
      </c>
      <c r="CB6" s="21" t="str">
        <f>IF(CB7="",NA(),CB7)</f>
        <v>-</v>
      </c>
      <c r="CC6" s="21" t="str">
        <f t="shared" ref="CC6:CK6" si="9">IF(CC7="",NA(),CC7)</f>
        <v>-</v>
      </c>
      <c r="CD6" s="21" t="str">
        <f t="shared" si="9"/>
        <v>-</v>
      </c>
      <c r="CE6" s="21" t="str">
        <f t="shared" si="9"/>
        <v>-</v>
      </c>
      <c r="CF6" s="21">
        <f t="shared" si="9"/>
        <v>488.26</v>
      </c>
      <c r="CG6" s="21" t="str">
        <f t="shared" si="9"/>
        <v>-</v>
      </c>
      <c r="CH6" s="21" t="str">
        <f t="shared" si="9"/>
        <v>-</v>
      </c>
      <c r="CI6" s="21" t="str">
        <f t="shared" si="9"/>
        <v>-</v>
      </c>
      <c r="CJ6" s="21" t="str">
        <f t="shared" si="9"/>
        <v>-</v>
      </c>
      <c r="CK6" s="21">
        <f t="shared" si="9"/>
        <v>233.15</v>
      </c>
      <c r="CL6" s="20" t="str">
        <f>IF(CL7="","",IF(CL7="-","【-】","【"&amp;SUBSTITUTE(TEXT(CL7,"#,##0.00"),"-","△")&amp;"】"))</f>
        <v>【215.73】</v>
      </c>
      <c r="CM6" s="21" t="str">
        <f>IF(CM7="",NA(),CM7)</f>
        <v>-</v>
      </c>
      <c r="CN6" s="21" t="str">
        <f t="shared" ref="CN6:CV6" si="10">IF(CN7="",NA(),CN7)</f>
        <v>-</v>
      </c>
      <c r="CO6" s="21" t="str">
        <f t="shared" si="10"/>
        <v>-</v>
      </c>
      <c r="CP6" s="21" t="str">
        <f t="shared" si="10"/>
        <v>-</v>
      </c>
      <c r="CQ6" s="21">
        <f t="shared" si="10"/>
        <v>35.67</v>
      </c>
      <c r="CR6" s="21" t="str">
        <f t="shared" si="10"/>
        <v>-</v>
      </c>
      <c r="CS6" s="21" t="str">
        <f t="shared" si="10"/>
        <v>-</v>
      </c>
      <c r="CT6" s="21" t="str">
        <f t="shared" si="10"/>
        <v>-</v>
      </c>
      <c r="CU6" s="21" t="str">
        <f t="shared" si="10"/>
        <v>-</v>
      </c>
      <c r="CV6" s="21">
        <f t="shared" si="10"/>
        <v>42.09</v>
      </c>
      <c r="CW6" s="20" t="str">
        <f>IF(CW7="","",IF(CW7="-","【-】","【"&amp;SUBSTITUTE(TEXT(CW7,"#,##0.00"),"-","△")&amp;"】"))</f>
        <v>【43.28】</v>
      </c>
      <c r="CX6" s="21" t="str">
        <f>IF(CX7="",NA(),CX7)</f>
        <v>-</v>
      </c>
      <c r="CY6" s="21" t="str">
        <f t="shared" ref="CY6:DG6" si="11">IF(CY7="",NA(),CY7)</f>
        <v>-</v>
      </c>
      <c r="CZ6" s="21" t="str">
        <f t="shared" si="11"/>
        <v>-</v>
      </c>
      <c r="DA6" s="21" t="str">
        <f t="shared" si="11"/>
        <v>-</v>
      </c>
      <c r="DB6" s="21">
        <f t="shared" si="11"/>
        <v>80.78</v>
      </c>
      <c r="DC6" s="21" t="str">
        <f t="shared" si="11"/>
        <v>-</v>
      </c>
      <c r="DD6" s="21" t="str">
        <f t="shared" si="11"/>
        <v>-</v>
      </c>
      <c r="DE6" s="21" t="str">
        <f t="shared" si="11"/>
        <v>-</v>
      </c>
      <c r="DF6" s="21" t="str">
        <f t="shared" si="11"/>
        <v>-</v>
      </c>
      <c r="DG6" s="21">
        <f t="shared" si="11"/>
        <v>84.73</v>
      </c>
      <c r="DH6" s="20" t="str">
        <f>IF(DH7="","",IF(DH7="-","【-】","【"&amp;SUBSTITUTE(TEXT(DH7,"#,##0.00"),"-","△")&amp;"】"))</f>
        <v>【86.21】</v>
      </c>
      <c r="DI6" s="21" t="str">
        <f>IF(DI7="",NA(),DI7)</f>
        <v>-</v>
      </c>
      <c r="DJ6" s="21" t="str">
        <f t="shared" ref="DJ6:DR6" si="12">IF(DJ7="",NA(),DJ7)</f>
        <v>-</v>
      </c>
      <c r="DK6" s="21" t="str">
        <f t="shared" si="12"/>
        <v>-</v>
      </c>
      <c r="DL6" s="21" t="str">
        <f t="shared" si="12"/>
        <v>-</v>
      </c>
      <c r="DM6" s="21">
        <f t="shared" si="12"/>
        <v>3.56</v>
      </c>
      <c r="DN6" s="21" t="str">
        <f t="shared" si="12"/>
        <v>-</v>
      </c>
      <c r="DO6" s="21" t="str">
        <f t="shared" si="12"/>
        <v>-</v>
      </c>
      <c r="DP6" s="21" t="str">
        <f t="shared" si="12"/>
        <v>-</v>
      </c>
      <c r="DQ6" s="21" t="str">
        <f t="shared" si="12"/>
        <v>-</v>
      </c>
      <c r="DR6" s="21">
        <f t="shared" si="12"/>
        <v>26.77</v>
      </c>
      <c r="DS6" s="20" t="str">
        <f>IF(DS7="","",IF(DS7="-","【-】","【"&amp;SUBSTITUTE(TEXT(DS7,"#,##0.00"),"-","△")&amp;"】"))</f>
        <v>【29.62】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7.0000000000000007E-2</v>
      </c>
      <c r="ED6" s="20" t="str">
        <f>IF(ED7="","",IF(ED7="-","【-】","【"&amp;SUBSTITUTE(TEXT(ED7,"#,##0.00"),"-","△")&amp;"】"))</f>
        <v>【0.09】</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0.06</v>
      </c>
      <c r="EO6" s="20" t="str">
        <f>IF(EO7="","",IF(EO7="-","【-】","【"&amp;SUBSTITUTE(TEXT(EO7,"#,##0.00"),"-","△")&amp;"】"))</f>
        <v>【0.11】</v>
      </c>
    </row>
    <row r="7" spans="1:148" s="22" customFormat="1" x14ac:dyDescent="0.2">
      <c r="A7" s="14"/>
      <c r="B7" s="23">
        <v>2023</v>
      </c>
      <c r="C7" s="23">
        <v>244431</v>
      </c>
      <c r="D7" s="23">
        <v>46</v>
      </c>
      <c r="E7" s="23">
        <v>17</v>
      </c>
      <c r="F7" s="23">
        <v>4</v>
      </c>
      <c r="G7" s="23">
        <v>0</v>
      </c>
      <c r="H7" s="23" t="s">
        <v>96</v>
      </c>
      <c r="I7" s="23" t="s">
        <v>97</v>
      </c>
      <c r="J7" s="23" t="s">
        <v>98</v>
      </c>
      <c r="K7" s="23" t="s">
        <v>99</v>
      </c>
      <c r="L7" s="23" t="s">
        <v>100</v>
      </c>
      <c r="M7" s="23" t="s">
        <v>101</v>
      </c>
      <c r="N7" s="24" t="s">
        <v>102</v>
      </c>
      <c r="O7" s="24">
        <v>75.97</v>
      </c>
      <c r="P7" s="24">
        <v>18.84</v>
      </c>
      <c r="Q7" s="24">
        <v>83.17</v>
      </c>
      <c r="R7" s="24">
        <v>4400</v>
      </c>
      <c r="S7" s="24">
        <v>8411</v>
      </c>
      <c r="T7" s="24">
        <v>362.86</v>
      </c>
      <c r="U7" s="24">
        <v>23.18</v>
      </c>
      <c r="V7" s="24">
        <v>1571</v>
      </c>
      <c r="W7" s="24">
        <v>0.78</v>
      </c>
      <c r="X7" s="24">
        <v>2014.1</v>
      </c>
      <c r="Y7" s="24" t="s">
        <v>102</v>
      </c>
      <c r="Z7" s="24" t="s">
        <v>102</v>
      </c>
      <c r="AA7" s="24" t="s">
        <v>102</v>
      </c>
      <c r="AB7" s="24" t="s">
        <v>102</v>
      </c>
      <c r="AC7" s="24">
        <v>104.93</v>
      </c>
      <c r="AD7" s="24" t="s">
        <v>102</v>
      </c>
      <c r="AE7" s="24" t="s">
        <v>102</v>
      </c>
      <c r="AF7" s="24" t="s">
        <v>102</v>
      </c>
      <c r="AG7" s="24" t="s">
        <v>102</v>
      </c>
      <c r="AH7" s="24">
        <v>107.11</v>
      </c>
      <c r="AI7" s="24">
        <v>105.09</v>
      </c>
      <c r="AJ7" s="24" t="s">
        <v>102</v>
      </c>
      <c r="AK7" s="24" t="s">
        <v>102</v>
      </c>
      <c r="AL7" s="24" t="s">
        <v>102</v>
      </c>
      <c r="AM7" s="24" t="s">
        <v>102</v>
      </c>
      <c r="AN7" s="24">
        <v>0</v>
      </c>
      <c r="AO7" s="24" t="s">
        <v>102</v>
      </c>
      <c r="AP7" s="24" t="s">
        <v>102</v>
      </c>
      <c r="AQ7" s="24" t="s">
        <v>102</v>
      </c>
      <c r="AR7" s="24" t="s">
        <v>102</v>
      </c>
      <c r="AS7" s="24">
        <v>69.540000000000006</v>
      </c>
      <c r="AT7" s="24">
        <v>65.73</v>
      </c>
      <c r="AU7" s="24" t="s">
        <v>102</v>
      </c>
      <c r="AV7" s="24" t="s">
        <v>102</v>
      </c>
      <c r="AW7" s="24" t="s">
        <v>102</v>
      </c>
      <c r="AX7" s="24" t="s">
        <v>102</v>
      </c>
      <c r="AY7" s="24">
        <v>63.77</v>
      </c>
      <c r="AZ7" s="24" t="s">
        <v>102</v>
      </c>
      <c r="BA7" s="24" t="s">
        <v>102</v>
      </c>
      <c r="BB7" s="24" t="s">
        <v>102</v>
      </c>
      <c r="BC7" s="24" t="s">
        <v>102</v>
      </c>
      <c r="BD7" s="24">
        <v>50.63</v>
      </c>
      <c r="BE7" s="24">
        <v>48.91</v>
      </c>
      <c r="BF7" s="24" t="s">
        <v>102</v>
      </c>
      <c r="BG7" s="24" t="s">
        <v>102</v>
      </c>
      <c r="BH7" s="24" t="s">
        <v>102</v>
      </c>
      <c r="BI7" s="24" t="s">
        <v>102</v>
      </c>
      <c r="BJ7" s="24">
        <v>848.79</v>
      </c>
      <c r="BK7" s="24" t="s">
        <v>102</v>
      </c>
      <c r="BL7" s="24" t="s">
        <v>102</v>
      </c>
      <c r="BM7" s="24" t="s">
        <v>102</v>
      </c>
      <c r="BN7" s="24" t="s">
        <v>102</v>
      </c>
      <c r="BO7" s="24">
        <v>1168.69</v>
      </c>
      <c r="BP7" s="24">
        <v>1156.82</v>
      </c>
      <c r="BQ7" s="24" t="s">
        <v>102</v>
      </c>
      <c r="BR7" s="24" t="s">
        <v>102</v>
      </c>
      <c r="BS7" s="24" t="s">
        <v>102</v>
      </c>
      <c r="BT7" s="24" t="s">
        <v>102</v>
      </c>
      <c r="BU7" s="24">
        <v>56.25</v>
      </c>
      <c r="BV7" s="24" t="s">
        <v>102</v>
      </c>
      <c r="BW7" s="24" t="s">
        <v>102</v>
      </c>
      <c r="BX7" s="24" t="s">
        <v>102</v>
      </c>
      <c r="BY7" s="24" t="s">
        <v>102</v>
      </c>
      <c r="BZ7" s="24">
        <v>70.709999999999994</v>
      </c>
      <c r="CA7" s="24">
        <v>75.33</v>
      </c>
      <c r="CB7" s="24" t="s">
        <v>102</v>
      </c>
      <c r="CC7" s="24" t="s">
        <v>102</v>
      </c>
      <c r="CD7" s="24" t="s">
        <v>102</v>
      </c>
      <c r="CE7" s="24" t="s">
        <v>102</v>
      </c>
      <c r="CF7" s="24">
        <v>488.26</v>
      </c>
      <c r="CG7" s="24" t="s">
        <v>102</v>
      </c>
      <c r="CH7" s="24" t="s">
        <v>102</v>
      </c>
      <c r="CI7" s="24" t="s">
        <v>102</v>
      </c>
      <c r="CJ7" s="24" t="s">
        <v>102</v>
      </c>
      <c r="CK7" s="24">
        <v>233.15</v>
      </c>
      <c r="CL7" s="24">
        <v>215.73</v>
      </c>
      <c r="CM7" s="24" t="s">
        <v>102</v>
      </c>
      <c r="CN7" s="24" t="s">
        <v>102</v>
      </c>
      <c r="CO7" s="24" t="s">
        <v>102</v>
      </c>
      <c r="CP7" s="24" t="s">
        <v>102</v>
      </c>
      <c r="CQ7" s="24">
        <v>35.67</v>
      </c>
      <c r="CR7" s="24" t="s">
        <v>102</v>
      </c>
      <c r="CS7" s="24" t="s">
        <v>102</v>
      </c>
      <c r="CT7" s="24" t="s">
        <v>102</v>
      </c>
      <c r="CU7" s="24" t="s">
        <v>102</v>
      </c>
      <c r="CV7" s="24">
        <v>42.09</v>
      </c>
      <c r="CW7" s="24">
        <v>43.28</v>
      </c>
      <c r="CX7" s="24" t="s">
        <v>102</v>
      </c>
      <c r="CY7" s="24" t="s">
        <v>102</v>
      </c>
      <c r="CZ7" s="24" t="s">
        <v>102</v>
      </c>
      <c r="DA7" s="24" t="s">
        <v>102</v>
      </c>
      <c r="DB7" s="24">
        <v>80.78</v>
      </c>
      <c r="DC7" s="24" t="s">
        <v>102</v>
      </c>
      <c r="DD7" s="24" t="s">
        <v>102</v>
      </c>
      <c r="DE7" s="24" t="s">
        <v>102</v>
      </c>
      <c r="DF7" s="24" t="s">
        <v>102</v>
      </c>
      <c r="DG7" s="24">
        <v>84.73</v>
      </c>
      <c r="DH7" s="24">
        <v>86.21</v>
      </c>
      <c r="DI7" s="24" t="s">
        <v>102</v>
      </c>
      <c r="DJ7" s="24" t="s">
        <v>102</v>
      </c>
      <c r="DK7" s="24" t="s">
        <v>102</v>
      </c>
      <c r="DL7" s="24" t="s">
        <v>102</v>
      </c>
      <c r="DM7" s="24">
        <v>3.56</v>
      </c>
      <c r="DN7" s="24" t="s">
        <v>102</v>
      </c>
      <c r="DO7" s="24" t="s">
        <v>102</v>
      </c>
      <c r="DP7" s="24" t="s">
        <v>102</v>
      </c>
      <c r="DQ7" s="24" t="s">
        <v>102</v>
      </c>
      <c r="DR7" s="24">
        <v>26.77</v>
      </c>
      <c r="DS7" s="24">
        <v>29.62</v>
      </c>
      <c r="DT7" s="24" t="s">
        <v>102</v>
      </c>
      <c r="DU7" s="24" t="s">
        <v>102</v>
      </c>
      <c r="DV7" s="24" t="s">
        <v>102</v>
      </c>
      <c r="DW7" s="24" t="s">
        <v>102</v>
      </c>
      <c r="DX7" s="24">
        <v>0</v>
      </c>
      <c r="DY7" s="24" t="s">
        <v>102</v>
      </c>
      <c r="DZ7" s="24" t="s">
        <v>102</v>
      </c>
      <c r="EA7" s="24" t="s">
        <v>102</v>
      </c>
      <c r="EB7" s="24" t="s">
        <v>102</v>
      </c>
      <c r="EC7" s="24">
        <v>7.0000000000000007E-2</v>
      </c>
      <c r="ED7" s="24">
        <v>0.09</v>
      </c>
      <c r="EE7" s="24" t="s">
        <v>102</v>
      </c>
      <c r="EF7" s="24" t="s">
        <v>102</v>
      </c>
      <c r="EG7" s="24" t="s">
        <v>102</v>
      </c>
      <c r="EH7" s="24" t="s">
        <v>102</v>
      </c>
      <c r="EI7" s="24">
        <v>0</v>
      </c>
      <c r="EJ7" s="24" t="s">
        <v>102</v>
      </c>
      <c r="EK7" s="24" t="s">
        <v>102</v>
      </c>
      <c r="EL7" s="24" t="s">
        <v>102</v>
      </c>
      <c r="EM7" s="24" t="s">
        <v>102</v>
      </c>
      <c r="EN7" s="24">
        <v>0.06</v>
      </c>
      <c r="EO7" s="24">
        <v>0.11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