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1_明和町\"/>
    </mc:Choice>
  </mc:AlternateContent>
  <xr:revisionPtr revIDLastSave="0" documentId="13_ncr:1_{E0EB105E-9BAB-4FA3-9434-DDA596D88BF1}" xr6:coauthVersionLast="47" xr6:coauthVersionMax="47" xr10:uidLastSave="{00000000-0000-0000-0000-000000000000}"/>
  <workbookProtection workbookAlgorithmName="SHA-512" workbookHashValue="6RYGa//GtYrv7226gwmTigMYddAu6i6sGdwsiDyht+PeNzvWhJ9uOXUTOKmxkkpnr/y4xgr2cQSeCkvziQA/PQ==" workbookSaltValue="EzVu5k8nqTcYfhcJrDHXg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AD10" i="4"/>
  <c r="I10" i="4"/>
  <c r="B10" i="4"/>
  <c r="AL8" i="4"/>
  <c r="AD8" i="4"/>
  <c r="P8" i="4"/>
  <c r="I8" i="4"/>
  <c r="B8" i="4"/>
</calcChain>
</file>

<file path=xl/sharedStrings.xml><?xml version="1.0" encoding="utf-8"?>
<sst xmlns="http://schemas.openxmlformats.org/spreadsheetml/2006/main" count="319" uniqueCount="116">
  <si>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</si>
  <si>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</si>
  <si>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</si>
  <si>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</si>
  <si>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</si>
  <si>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</si>
  <si>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</si>
  <si>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</si>
  <si>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</si>
  <si>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</si>
  <si>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</si>
  <si>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</si>
  <si>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</si>
  <si>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</si>
  <si>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</si>
  <si>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</si>
  <si>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</si>
  <si>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</si>
  <si>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</si>
  <si>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</si>
  <si>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</si>
  <si>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</si>
  <si>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</si>
  <si>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</si>
  <si>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</si>
  <si>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</si>
  <si>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</si>
  <si>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</si>
  <si>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</si>
  <si>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</si>
  <si>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</si>
  <si>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</si>
  <si>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</si>
  <si>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</si>
  <si>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</si>
  <si>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</si>
  <si>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</si>
  <si>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</si>
  <si>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</si>
  <si>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</si>
  <si>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</si>
  <si>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</si>
  <si>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</si>
  <si>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</si>
  <si>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</si>
  <si>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</si>
  <si>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</si>
  <si>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</si>
  <si>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</si>
  <si>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</si>
  <si>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</si>
  <si>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</si>
  <si>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</si>
  <si>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</si>
  <si>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</si>
  <si>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</si>
  <si>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</si>
  <si>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</si>
  <si>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</si>
  <si>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</si>
  <si>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</si>
  <si>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</si>
  <si>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</si>
  <si>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</si>
  <si>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</si>
  <si>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</si>
  <si>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</si>
  <si>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</si>
  <si>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</si>
  <si>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</si>
  <si>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</si>
  <si>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</si>
  <si>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</si>
  <si>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</si>
  <si>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</si>
  <si>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</si>
  <si>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</si>
  <si>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</si>
  <si>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</si>
  <si>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</si>
  <si>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</si>
  <si>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</si>
  <si>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</si>
  <si>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</si>
  <si>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</si>
  <si>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</si>
  <si>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</si>
  <si>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</si>
  <si>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</si>
  <si>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</si>
  <si>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</si>
  <si>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</si>
  <si>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</si>
  <si>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</si>
  <si>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</si>
  <si>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</si>
  <si>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明和町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</si>
  <si>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</si>
  <si>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</si>
  <si>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</si>
  <si>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</si>
  <si>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</si>
  <si>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</si>
  <si>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</si>
  <si>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</si>
  <si>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</si>
  <si>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</si>
  <si>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</si>
  <si>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</si>
  <si>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</si>
  <si>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</si>
  <si>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</si>
  <si>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</si>
  <si>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宮川流域関連公共下水道事業計画に基づき、現在も事業を進めている。
　明和浄化センターについては、流域下水道接続までの使用予定となっているため、その点を考慮しながら施設管理を行っていく。</t>
    <rPh sb="1" eb="3">
      <t>ミヤガワ</t>
    </rPh>
    <rPh sb="3" eb="5">
      <t>リュウイキ</t>
    </rPh>
    <rPh sb="5" eb="7">
      <t>カンレン</t>
    </rPh>
    <rPh sb="7" eb="9">
      <t>コウキョウ</t>
    </rPh>
    <rPh sb="9" eb="12">
      <t>ゲスイドウ</t>
    </rPh>
    <rPh sb="12" eb="14">
      <t>ジギョウ</t>
    </rPh>
    <rPh sb="14" eb="16">
      <t>ケイカク</t>
    </rPh>
    <rPh sb="17" eb="18">
      <t>モト</t>
    </rPh>
    <rPh sb="21" eb="23">
      <t>ゲンザイ</t>
    </rPh>
    <rPh sb="24" eb="26">
      <t>ジギョウ</t>
    </rPh>
    <rPh sb="27" eb="28">
      <t>スス</t>
    </rPh>
    <rPh sb="35" eb="37">
      <t>メイワ</t>
    </rPh>
    <rPh sb="37" eb="39">
      <t>ジョウカ</t>
    </rPh>
    <rPh sb="49" eb="51">
      <t>リュウイキ</t>
    </rPh>
    <rPh sb="51" eb="54">
      <t>ゲスイドウ</t>
    </rPh>
    <rPh sb="54" eb="56">
      <t>セツゾク</t>
    </rPh>
    <rPh sb="59" eb="61">
      <t>シヨウ</t>
    </rPh>
    <rPh sb="61" eb="63">
      <t>ヨテイ</t>
    </rPh>
    <rPh sb="74" eb="75">
      <t>テン</t>
    </rPh>
    <rPh sb="76" eb="78">
      <t>コウリョ</t>
    </rPh>
    <rPh sb="82" eb="84">
      <t>シセツ</t>
    </rPh>
    <rPh sb="84" eb="86">
      <t>カンリ</t>
    </rPh>
    <rPh sb="87" eb="88">
      <t>オコナ</t>
    </rPh>
    <phoneticPr fontId="4"/>
  </si>
  <si>
    <t>　財源としては、例年同様、一般会計からの繰入金で賄っている状態。現在、経営戦略の見直しを行っており、R7～8年度には農業集落排水事業と合わせて下水道使用料の見直しを行う予定である。これにより、適正な使用料の確保、料金体系の統一化を行い、経営状況の改善を図る。また、未接続世帯への接続依頼や未納料金の徴収といった使用料徴収の拡大の取り組みも継続して行う必要がある。</t>
    <rPh sb="8" eb="10">
      <t>レイネン</t>
    </rPh>
    <rPh sb="10" eb="12">
      <t>ドウヨウ</t>
    </rPh>
    <rPh sb="29" eb="31">
      <t>ジョウタイ</t>
    </rPh>
    <rPh sb="32" eb="34">
      <t>ゲンザイ</t>
    </rPh>
    <rPh sb="35" eb="39">
      <t>ケイエイセンリャク</t>
    </rPh>
    <rPh sb="40" eb="42">
      <t>ミナオ</t>
    </rPh>
    <rPh sb="44" eb="45">
      <t>オコナ</t>
    </rPh>
    <rPh sb="74" eb="76">
      <t>シヨウ</t>
    </rPh>
    <phoneticPr fontId="4"/>
  </si>
  <si>
    <t xml:space="preserve">　R5年度より公営企業会計の適用を開始したため、前年度以前の数値を用いた比較分析はできない。よって、当年度の数値に基づく経営分析を行う。
【経営収支比率】
　当該指標は95.27％であり、赤字経営となっている。また、財源の確保についても一般会計からの繰入金で多く賄っている状態であるため、経営改善に取り組んでいく必要がある。
【経費回収比率】
　H29年より宮川流域関連公共下水道事業の供用を開始。年々の供用開始区域の拡大に伴い、下水道接続件数が増えているが、当該指標は71.68％と、100％を大きく下回った数値となった。現行の使用料金について見直しを行い、適正な使用料収入確保が必要である。
【汚水処理原価】
　類似団体の平均値を上回っているが、これは宮川流域関連公共下水道事業区域が順次供用開始され、開始後しばらくは接続率が低く、有収水量が過少となったことが原因だと考えられる。
【水洗化率】
　類似団体の平均値よりも高い利用率である。今後も積極的な接続の推進を行っていく必要がある。
</t>
    <rPh sb="3" eb="4">
      <t>ネン</t>
    </rPh>
    <rPh sb="4" eb="5">
      <t>ド</t>
    </rPh>
    <rPh sb="7" eb="11">
      <t>コウエイキギョウ</t>
    </rPh>
    <rPh sb="11" eb="13">
      <t>カイケイ</t>
    </rPh>
    <rPh sb="14" eb="16">
      <t>テキヨウ</t>
    </rPh>
    <rPh sb="17" eb="19">
      <t>カイシ</t>
    </rPh>
    <rPh sb="24" eb="25">
      <t>マエ</t>
    </rPh>
    <rPh sb="30" eb="32">
      <t>スウチ</t>
    </rPh>
    <rPh sb="33" eb="34">
      <t>モチ</t>
    </rPh>
    <rPh sb="36" eb="38">
      <t>ヒカク</t>
    </rPh>
    <rPh sb="38" eb="40">
      <t>ブンセキ</t>
    </rPh>
    <rPh sb="50" eb="53">
      <t>トウネンド</t>
    </rPh>
    <rPh sb="54" eb="56">
      <t>スウチ</t>
    </rPh>
    <rPh sb="57" eb="58">
      <t>モト</t>
    </rPh>
    <rPh sb="65" eb="66">
      <t>オコナ</t>
    </rPh>
    <rPh sb="80" eb="84">
      <t>トウガイシヒョウ</t>
    </rPh>
    <rPh sb="95" eb="99">
      <t>アカジケイエイ</t>
    </rPh>
    <rPh sb="145" eb="147">
      <t>ケイエイ</t>
    </rPh>
    <rPh sb="195" eb="197">
      <t>キョウヨウ</t>
    </rPh>
    <rPh sb="201" eb="203">
      <t>ネンネン</t>
    </rPh>
    <rPh sb="211" eb="213">
      <t>カクダイ</t>
    </rPh>
    <rPh sb="214" eb="215">
      <t>トモナ</t>
    </rPh>
    <rPh sb="264" eb="266">
      <t>ゲンコウ</t>
    </rPh>
    <rPh sb="267" eb="271">
      <t>シヨウリョウキン</t>
    </rPh>
    <rPh sb="275" eb="277">
      <t>ミナオ</t>
    </rPh>
    <rPh sb="279" eb="280">
      <t>オコナ</t>
    </rPh>
    <rPh sb="282" eb="284">
      <t>テキセイ</t>
    </rPh>
    <rPh sb="285" eb="288">
      <t>シヨウリョウ</t>
    </rPh>
    <rPh sb="288" eb="290">
      <t>シュウニュウ</t>
    </rPh>
    <rPh sb="290" eb="292">
      <t>カクホ</t>
    </rPh>
    <rPh sb="293" eb="295">
      <t>ヒツヨウ</t>
    </rPh>
    <rPh sb="302" eb="308">
      <t>オスイショリゲンカ</t>
    </rPh>
    <rPh sb="320" eb="321">
      <t>ウワ</t>
    </rPh>
    <rPh sb="385" eb="387">
      <t>ゲンイン</t>
    </rPh>
    <rPh sb="389" eb="390">
      <t>カンガ</t>
    </rPh>
    <rPh sb="398" eb="402">
      <t>スイセンカリツ</t>
    </rPh>
    <rPh sb="425" eb="427">
      <t>コンゴ</t>
    </rPh>
    <rPh sb="438" eb="439">
      <t>オコナ</t>
    </rPh>
    <rPh sb="443" eb="44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</si>
</sst>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5.58</c:v>
                </c:pt>
              </c:numCache>
            </c:numRef>
          </c:val>
          <c:extLst>
            <c:ext xmlns:c16="http://schemas.microsoft.com/office/drawing/2014/chart" uri="{C3380CC4-5D6E-409C-BE32-E72D297353CC}">
              <c16:uniqueId val="{00000000-BD68-48B1-95E3-5E855927468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0.57999999999999996</c:v>
                </c:pt>
              </c:numCache>
            </c:numRef>
          </c:val>
          <c:smooth val="0"/>
          <c:extLst>
            <c:ext xmlns:c16="http://schemas.microsoft.com/office/drawing/2014/chart" uri="{C3380CC4-5D6E-409C-BE32-E72D297353CC}">
              <c16:uniqueId val="{00000001-BD68-48B1-95E3-5E855927468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74.599999999999994</c:v>
                </c:pt>
              </c:numCache>
            </c:numRef>
          </c:val>
          <c:extLst>
            <c:ext xmlns:c16="http://schemas.microsoft.com/office/drawing/2014/chart" uri="{C3380CC4-5D6E-409C-BE32-E72D297353CC}">
              <c16:uniqueId val="{00000000-CEA9-4B13-85C3-59320E07246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49.28</c:v>
                </c:pt>
              </c:numCache>
            </c:numRef>
          </c:val>
          <c:smooth val="0"/>
          <c:extLst>
            <c:ext xmlns:c16="http://schemas.microsoft.com/office/drawing/2014/chart" uri="{C3380CC4-5D6E-409C-BE32-E72D297353CC}">
              <c16:uniqueId val="{00000001-CEA9-4B13-85C3-59320E07246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88.79</c:v>
                </c:pt>
              </c:numCache>
            </c:numRef>
          </c:val>
          <c:extLst>
            <c:ext xmlns:c16="http://schemas.microsoft.com/office/drawing/2014/chart" uri="{C3380CC4-5D6E-409C-BE32-E72D297353CC}">
              <c16:uniqueId val="{00000000-8F03-46BB-AADF-0BCE3A27A80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79.7</c:v>
                </c:pt>
              </c:numCache>
            </c:numRef>
          </c:val>
          <c:smooth val="0"/>
          <c:extLst>
            <c:ext xmlns:c16="http://schemas.microsoft.com/office/drawing/2014/chart" uri="{C3380CC4-5D6E-409C-BE32-E72D297353CC}">
              <c16:uniqueId val="{00000001-8F03-46BB-AADF-0BCE3A27A80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95.27</c:v>
                </c:pt>
              </c:numCache>
            </c:numRef>
          </c:val>
          <c:extLst>
            <c:ext xmlns:c16="http://schemas.microsoft.com/office/drawing/2014/chart" uri="{C3380CC4-5D6E-409C-BE32-E72D297353CC}">
              <c16:uniqueId val="{00000000-6327-431C-9DFE-40A2A793934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106.87</c:v>
                </c:pt>
              </c:numCache>
            </c:numRef>
          </c:val>
          <c:smooth val="0"/>
          <c:extLst>
            <c:ext xmlns:c16="http://schemas.microsoft.com/office/drawing/2014/chart" uri="{C3380CC4-5D6E-409C-BE32-E72D297353CC}">
              <c16:uniqueId val="{00000001-6327-431C-9DFE-40A2A793934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2.31</c:v>
                </c:pt>
              </c:numCache>
            </c:numRef>
          </c:val>
          <c:extLst>
            <c:ext xmlns:c16="http://schemas.microsoft.com/office/drawing/2014/chart" uri="{C3380CC4-5D6E-409C-BE32-E72D297353CC}">
              <c16:uniqueId val="{00000000-88B3-4B69-BFBE-A83AFBAD6A9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17.05</c:v>
                </c:pt>
              </c:numCache>
            </c:numRef>
          </c:val>
          <c:smooth val="0"/>
          <c:extLst>
            <c:ext xmlns:c16="http://schemas.microsoft.com/office/drawing/2014/chart" uri="{C3380CC4-5D6E-409C-BE32-E72D297353CC}">
              <c16:uniqueId val="{00000001-88B3-4B69-BFBE-A83AFBAD6A9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6DD-46F9-9D00-A9473E103CD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0.22</c:v>
                </c:pt>
              </c:numCache>
            </c:numRef>
          </c:val>
          <c:smooth val="0"/>
          <c:extLst>
            <c:ext xmlns:c16="http://schemas.microsoft.com/office/drawing/2014/chart" uri="{C3380CC4-5D6E-409C-BE32-E72D297353CC}">
              <c16:uniqueId val="{00000001-26DD-46F9-9D00-A9473E103CD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D05-4169-AAFE-18038131CEA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21.73</c:v>
                </c:pt>
              </c:numCache>
            </c:numRef>
          </c:val>
          <c:smooth val="0"/>
          <c:extLst>
            <c:ext xmlns:c16="http://schemas.microsoft.com/office/drawing/2014/chart" uri="{C3380CC4-5D6E-409C-BE32-E72D297353CC}">
              <c16:uniqueId val="{00000001-ED05-4169-AAFE-18038131CEA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70.290000000000006</c:v>
                </c:pt>
              </c:numCache>
            </c:numRef>
          </c:val>
          <c:extLst>
            <c:ext xmlns:c16="http://schemas.microsoft.com/office/drawing/2014/chart" uri="{C3380CC4-5D6E-409C-BE32-E72D297353CC}">
              <c16:uniqueId val="{00000000-45E4-4051-AA1D-BF52F2CF552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62.37</c:v>
                </c:pt>
              </c:numCache>
            </c:numRef>
          </c:val>
          <c:smooth val="0"/>
          <c:extLst>
            <c:ext xmlns:c16="http://schemas.microsoft.com/office/drawing/2014/chart" uri="{C3380CC4-5D6E-409C-BE32-E72D297353CC}">
              <c16:uniqueId val="{00000001-45E4-4051-AA1D-BF52F2CF552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C89-4F55-A165-53F6157E1F8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1042.77</c:v>
                </c:pt>
              </c:numCache>
            </c:numRef>
          </c:val>
          <c:smooth val="0"/>
          <c:extLst>
            <c:ext xmlns:c16="http://schemas.microsoft.com/office/drawing/2014/chart" uri="{C3380CC4-5D6E-409C-BE32-E72D297353CC}">
              <c16:uniqueId val="{00000001-AC89-4F55-A165-53F6157E1F8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71.680000000000007</c:v>
                </c:pt>
              </c:numCache>
            </c:numRef>
          </c:val>
          <c:extLst>
            <c:ext xmlns:c16="http://schemas.microsoft.com/office/drawing/2014/chart" uri="{C3380CC4-5D6E-409C-BE32-E72D297353CC}">
              <c16:uniqueId val="{00000000-E5F5-4AAA-BB33-1BCDAF0DD65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84.48</c:v>
                </c:pt>
              </c:numCache>
            </c:numRef>
          </c:val>
          <c:smooth val="0"/>
          <c:extLst>
            <c:ext xmlns:c16="http://schemas.microsoft.com/office/drawing/2014/chart" uri="{C3380CC4-5D6E-409C-BE32-E72D297353CC}">
              <c16:uniqueId val="{00000001-E5F5-4AAA-BB33-1BCDAF0DD65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202.59</c:v>
                </c:pt>
              </c:numCache>
            </c:numRef>
          </c:val>
          <c:extLst>
            <c:ext xmlns:c16="http://schemas.microsoft.com/office/drawing/2014/chart" uri="{C3380CC4-5D6E-409C-BE32-E72D297353CC}">
              <c16:uniqueId val="{00000000-4ED1-465B-8250-31663057137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187.11</c:v>
                </c:pt>
              </c:numCache>
            </c:numRef>
          </c:val>
          <c:smooth val="0"/>
          <c:extLst>
            <c:ext xmlns:c16="http://schemas.microsoft.com/office/drawing/2014/chart" uri="{C3380CC4-5D6E-409C-BE32-E72D297353CC}">
              <c16:uniqueId val="{00000001-4ED1-465B-8250-31663057137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明和町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22867</v>
      </c>
      <c r="AM8" s="41"/>
      <c r="AN8" s="41"/>
      <c r="AO8" s="41"/>
      <c r="AP8" s="41"/>
      <c r="AQ8" s="41"/>
      <c r="AR8" s="41"/>
      <c r="AS8" s="41"/>
      <c r="AT8" s="34">
        <f>データ!T6</f>
        <v>41.06</v>
      </c>
      <c r="AU8" s="34"/>
      <c r="AV8" s="34"/>
      <c r="AW8" s="34"/>
      <c r="AX8" s="34"/>
      <c r="AY8" s="34"/>
      <c r="AZ8" s="34"/>
      <c r="BA8" s="34"/>
      <c r="BB8" s="34">
        <f>データ!U6</f>
        <v>556.91999999999996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44.99</v>
      </c>
      <c r="J10" s="34"/>
      <c r="K10" s="34"/>
      <c r="L10" s="34"/>
      <c r="M10" s="34"/>
      <c r="N10" s="34"/>
      <c r="O10" s="34"/>
      <c r="P10" s="34">
        <f>データ!P6</f>
        <v>22.04</v>
      </c>
      <c r="Q10" s="34"/>
      <c r="R10" s="34"/>
      <c r="S10" s="34"/>
      <c r="T10" s="34"/>
      <c r="U10" s="34"/>
      <c r="V10" s="34"/>
      <c r="W10" s="34">
        <f>データ!Q6</f>
        <v>100</v>
      </c>
      <c r="X10" s="34"/>
      <c r="Y10" s="34"/>
      <c r="Z10" s="34"/>
      <c r="AA10" s="34"/>
      <c r="AB10" s="34"/>
      <c r="AC10" s="34"/>
      <c r="AD10" s="41">
        <f>データ!R6</f>
        <v>3300</v>
      </c>
      <c r="AE10" s="41"/>
      <c r="AF10" s="41"/>
      <c r="AG10" s="41"/>
      <c r="AH10" s="41"/>
      <c r="AI10" s="41"/>
      <c r="AJ10" s="41"/>
      <c r="AK10" s="2"/>
      <c r="AL10" s="41">
        <f>データ!V6</f>
        <v>5024</v>
      </c>
      <c r="AM10" s="41"/>
      <c r="AN10" s="41"/>
      <c r="AO10" s="41"/>
      <c r="AP10" s="41"/>
      <c r="AQ10" s="41"/>
      <c r="AR10" s="41"/>
      <c r="AS10" s="41"/>
      <c r="AT10" s="34">
        <f>データ!W6</f>
        <v>1.88</v>
      </c>
      <c r="AU10" s="34"/>
      <c r="AV10" s="34"/>
      <c r="AW10" s="34"/>
      <c r="AX10" s="34"/>
      <c r="AY10" s="34"/>
      <c r="AZ10" s="34"/>
      <c r="BA10" s="34"/>
      <c r="BB10" s="34">
        <f>データ!X6</f>
        <v>2672.34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OI4P6mkC3YpXZdocriTWN6cb/2PMDlFkxCqEcWjM5p70hgvkXrIi2cuEPc/RQoe4qDF/mcpr9J74NLO/bbTS9g==" saltValue="7xcFdkcAN9pOqJoausREg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244422</v>
      </c>
      <c r="D6" s="19">
        <f t="shared" si="3"/>
        <v>46</v>
      </c>
      <c r="E6" s="19">
        <f t="shared" si="3"/>
        <v>17</v>
      </c>
      <c r="F6" s="19">
        <f t="shared" si="3"/>
        <v>1</v>
      </c>
      <c r="G6" s="19">
        <f t="shared" si="3"/>
        <v>0</v>
      </c>
      <c r="H6" s="19" t="str">
        <f t="shared" si="3"/>
        <v>三重県　明和町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44.99</v>
      </c>
      <c r="P6" s="20">
        <f t="shared" si="3"/>
        <v>22.04</v>
      </c>
      <c r="Q6" s="20">
        <f t="shared" si="3"/>
        <v>100</v>
      </c>
      <c r="R6" s="20">
        <f t="shared" si="3"/>
        <v>3300</v>
      </c>
      <c r="S6" s="20">
        <f t="shared" si="3"/>
        <v>22867</v>
      </c>
      <c r="T6" s="20">
        <f t="shared" si="3"/>
        <v>41.06</v>
      </c>
      <c r="U6" s="20">
        <f t="shared" si="3"/>
        <v>556.91999999999996</v>
      </c>
      <c r="V6" s="20">
        <f t="shared" si="3"/>
        <v>5024</v>
      </c>
      <c r="W6" s="20">
        <f t="shared" si="3"/>
        <v>1.88</v>
      </c>
      <c r="X6" s="20">
        <f t="shared" si="3"/>
        <v>2672.34</v>
      </c>
      <c r="Y6" s="21" t="str">
        <f>IF(Y7="",NA(),Y7)</f>
        <v>-</v>
      </c>
      <c r="Z6" s="21" t="str">
        <f t="shared" ref="Z6:AH6" si="4">IF(Z7="",NA(),Z7)</f>
        <v>-</v>
      </c>
      <c r="AA6" s="21" t="str">
        <f t="shared" si="4"/>
        <v>-</v>
      </c>
      <c r="AB6" s="21" t="str">
        <f t="shared" si="4"/>
        <v>-</v>
      </c>
      <c r="AC6" s="21">
        <f t="shared" si="4"/>
        <v>95.27</v>
      </c>
      <c r="AD6" s="21" t="str">
        <f t="shared" si="4"/>
        <v>-</v>
      </c>
      <c r="AE6" s="21" t="str">
        <f t="shared" si="4"/>
        <v>-</v>
      </c>
      <c r="AF6" s="21" t="str">
        <f t="shared" si="4"/>
        <v>-</v>
      </c>
      <c r="AG6" s="21" t="str">
        <f t="shared" si="4"/>
        <v>-</v>
      </c>
      <c r="AH6" s="21">
        <f t="shared" si="4"/>
        <v>106.87</v>
      </c>
      <c r="AI6" s="20" t="str">
        <f>IF(AI7="","",IF(AI7="-","【-】","【"&amp;SUBSTITUTE(TEXT(AI7,"#,##0.00"),"-","△")&amp;"】"))</f>
        <v>【105.91】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21.73</v>
      </c>
      <c r="AT6" s="20" t="str">
        <f>IF(AT7="","",IF(AT7="-","【-】","【"&amp;SUBSTITUTE(TEXT(AT7,"#,##0.00"),"-","△")&amp;"】"))</f>
        <v>【3.03】</v>
      </c>
      <c r="AU6" s="21" t="str">
        <f>IF(AU7="",NA(),AU7)</f>
        <v>-</v>
      </c>
      <c r="AV6" s="21" t="str">
        <f t="shared" ref="AV6:BD6" si="6">IF(AV7="",NA(),AV7)</f>
        <v>-</v>
      </c>
      <c r="AW6" s="21" t="str">
        <f t="shared" si="6"/>
        <v>-</v>
      </c>
      <c r="AX6" s="21" t="str">
        <f t="shared" si="6"/>
        <v>-</v>
      </c>
      <c r="AY6" s="21">
        <f t="shared" si="6"/>
        <v>70.290000000000006</v>
      </c>
      <c r="AZ6" s="21" t="str">
        <f t="shared" si="6"/>
        <v>-</v>
      </c>
      <c r="BA6" s="21" t="str">
        <f t="shared" si="6"/>
        <v>-</v>
      </c>
      <c r="BB6" s="21" t="str">
        <f t="shared" si="6"/>
        <v>-</v>
      </c>
      <c r="BC6" s="21" t="str">
        <f t="shared" si="6"/>
        <v>-</v>
      </c>
      <c r="BD6" s="21">
        <f t="shared" si="6"/>
        <v>62.37</v>
      </c>
      <c r="BE6" s="20" t="str">
        <f>IF(BE7="","",IF(BE7="-","【-】","【"&amp;SUBSTITUTE(TEXT(BE7,"#,##0.00"),"-","△")&amp;"】"))</f>
        <v>【78.43】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1042.77</v>
      </c>
      <c r="BP6" s="20" t="str">
        <f>IF(BP7="","",IF(BP7="-","【-】","【"&amp;SUBSTITUTE(TEXT(BP7,"#,##0.00"),"-","△")&amp;"】"))</f>
        <v>【630.82】</v>
      </c>
      <c r="BQ6" s="21" t="str">
        <f>IF(BQ7="",NA(),BQ7)</f>
        <v>-</v>
      </c>
      <c r="BR6" s="21" t="str">
        <f t="shared" ref="BR6:BZ6" si="8">IF(BR7="",NA(),BR7)</f>
        <v>-</v>
      </c>
      <c r="BS6" s="21" t="str">
        <f t="shared" si="8"/>
        <v>-</v>
      </c>
      <c r="BT6" s="21" t="str">
        <f t="shared" si="8"/>
        <v>-</v>
      </c>
      <c r="BU6" s="21">
        <f t="shared" si="8"/>
        <v>71.680000000000007</v>
      </c>
      <c r="BV6" s="21" t="str">
        <f t="shared" si="8"/>
        <v>-</v>
      </c>
      <c r="BW6" s="21" t="str">
        <f t="shared" si="8"/>
        <v>-</v>
      </c>
      <c r="BX6" s="21" t="str">
        <f t="shared" si="8"/>
        <v>-</v>
      </c>
      <c r="BY6" s="21" t="str">
        <f t="shared" si="8"/>
        <v>-</v>
      </c>
      <c r="BZ6" s="21">
        <f t="shared" si="8"/>
        <v>84.48</v>
      </c>
      <c r="CA6" s="20" t="str">
        <f>IF(CA7="","",IF(CA7="-","【-】","【"&amp;SUBSTITUTE(TEXT(CA7,"#,##0.00"),"-","△")&amp;"】"))</f>
        <v>【97.81】</v>
      </c>
      <c r="CB6" s="21" t="str">
        <f>IF(CB7="",NA(),CB7)</f>
        <v>-</v>
      </c>
      <c r="CC6" s="21" t="str">
        <f t="shared" ref="CC6:CK6" si="9">IF(CC7="",NA(),CC7)</f>
        <v>-</v>
      </c>
      <c r="CD6" s="21" t="str">
        <f t="shared" si="9"/>
        <v>-</v>
      </c>
      <c r="CE6" s="21" t="str">
        <f t="shared" si="9"/>
        <v>-</v>
      </c>
      <c r="CF6" s="21">
        <f t="shared" si="9"/>
        <v>202.59</v>
      </c>
      <c r="CG6" s="21" t="str">
        <f t="shared" si="9"/>
        <v>-</v>
      </c>
      <c r="CH6" s="21" t="str">
        <f t="shared" si="9"/>
        <v>-</v>
      </c>
      <c r="CI6" s="21" t="str">
        <f t="shared" si="9"/>
        <v>-</v>
      </c>
      <c r="CJ6" s="21" t="str">
        <f t="shared" si="9"/>
        <v>-</v>
      </c>
      <c r="CK6" s="21">
        <f t="shared" si="9"/>
        <v>187.11</v>
      </c>
      <c r="CL6" s="20" t="str">
        <f>IF(CL7="","",IF(CL7="-","【-】","【"&amp;SUBSTITUTE(TEXT(CL7,"#,##0.00"),"-","△")&amp;"】"))</f>
        <v>【138.75】</v>
      </c>
      <c r="CM6" s="21" t="str">
        <f>IF(CM7="",NA(),CM7)</f>
        <v>-</v>
      </c>
      <c r="CN6" s="21" t="str">
        <f t="shared" ref="CN6:CV6" si="10">IF(CN7="",NA(),CN7)</f>
        <v>-</v>
      </c>
      <c r="CO6" s="21" t="str">
        <f t="shared" si="10"/>
        <v>-</v>
      </c>
      <c r="CP6" s="21" t="str">
        <f t="shared" si="10"/>
        <v>-</v>
      </c>
      <c r="CQ6" s="21">
        <f t="shared" si="10"/>
        <v>74.599999999999994</v>
      </c>
      <c r="CR6" s="21" t="str">
        <f t="shared" si="10"/>
        <v>-</v>
      </c>
      <c r="CS6" s="21" t="str">
        <f t="shared" si="10"/>
        <v>-</v>
      </c>
      <c r="CT6" s="21" t="str">
        <f t="shared" si="10"/>
        <v>-</v>
      </c>
      <c r="CU6" s="21" t="str">
        <f t="shared" si="10"/>
        <v>-</v>
      </c>
      <c r="CV6" s="21">
        <f t="shared" si="10"/>
        <v>49.28</v>
      </c>
      <c r="CW6" s="20" t="str">
        <f>IF(CW7="","",IF(CW7="-","【-】","【"&amp;SUBSTITUTE(TEXT(CW7,"#,##0.00"),"-","△")&amp;"】"))</f>
        <v>【58.94】</v>
      </c>
      <c r="CX6" s="21" t="str">
        <f>IF(CX7="",NA(),CX7)</f>
        <v>-</v>
      </c>
      <c r="CY6" s="21" t="str">
        <f t="shared" ref="CY6:DG6" si="11">IF(CY7="",NA(),CY7)</f>
        <v>-</v>
      </c>
      <c r="CZ6" s="21" t="str">
        <f t="shared" si="11"/>
        <v>-</v>
      </c>
      <c r="DA6" s="21" t="str">
        <f t="shared" si="11"/>
        <v>-</v>
      </c>
      <c r="DB6" s="21">
        <f t="shared" si="11"/>
        <v>88.79</v>
      </c>
      <c r="DC6" s="21" t="str">
        <f t="shared" si="11"/>
        <v>-</v>
      </c>
      <c r="DD6" s="21" t="str">
        <f t="shared" si="11"/>
        <v>-</v>
      </c>
      <c r="DE6" s="21" t="str">
        <f t="shared" si="11"/>
        <v>-</v>
      </c>
      <c r="DF6" s="21" t="str">
        <f t="shared" si="11"/>
        <v>-</v>
      </c>
      <c r="DG6" s="21">
        <f t="shared" si="11"/>
        <v>79.7</v>
      </c>
      <c r="DH6" s="20" t="str">
        <f>IF(DH7="","",IF(DH7="-","【-】","【"&amp;SUBSTITUTE(TEXT(DH7,"#,##0.00"),"-","△")&amp;"】"))</f>
        <v>【95.91】</v>
      </c>
      <c r="DI6" s="21" t="str">
        <f>IF(DI7="",NA(),DI7)</f>
        <v>-</v>
      </c>
      <c r="DJ6" s="21" t="str">
        <f t="shared" ref="DJ6:DR6" si="12">IF(DJ7="",NA(),DJ7)</f>
        <v>-</v>
      </c>
      <c r="DK6" s="21" t="str">
        <f t="shared" si="12"/>
        <v>-</v>
      </c>
      <c r="DL6" s="21" t="str">
        <f t="shared" si="12"/>
        <v>-</v>
      </c>
      <c r="DM6" s="21">
        <f t="shared" si="12"/>
        <v>2.31</v>
      </c>
      <c r="DN6" s="21" t="str">
        <f t="shared" si="12"/>
        <v>-</v>
      </c>
      <c r="DO6" s="21" t="str">
        <f t="shared" si="12"/>
        <v>-</v>
      </c>
      <c r="DP6" s="21" t="str">
        <f t="shared" si="12"/>
        <v>-</v>
      </c>
      <c r="DQ6" s="21" t="str">
        <f t="shared" si="12"/>
        <v>-</v>
      </c>
      <c r="DR6" s="21">
        <f t="shared" si="12"/>
        <v>17.05</v>
      </c>
      <c r="DS6" s="20" t="str">
        <f>IF(DS7="","",IF(DS7="-","【-】","【"&amp;SUBSTITUTE(TEXT(DS7,"#,##0.00"),"-","△")&amp;"】"))</f>
        <v>【41.09】</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0.22</v>
      </c>
      <c r="ED6" s="20" t="str">
        <f>IF(ED7="","",IF(ED7="-","【-】","【"&amp;SUBSTITUTE(TEXT(ED7,"#,##0.00"),"-","△")&amp;"】"))</f>
        <v>【8.68】</v>
      </c>
      <c r="EE6" s="21" t="str">
        <f>IF(EE7="",NA(),EE7)</f>
        <v>-</v>
      </c>
      <c r="EF6" s="21" t="str">
        <f t="shared" ref="EF6:EN6" si="14">IF(EF7="",NA(),EF7)</f>
        <v>-</v>
      </c>
      <c r="EG6" s="21" t="str">
        <f t="shared" si="14"/>
        <v>-</v>
      </c>
      <c r="EH6" s="21" t="str">
        <f t="shared" si="14"/>
        <v>-</v>
      </c>
      <c r="EI6" s="21">
        <f t="shared" si="14"/>
        <v>5.58</v>
      </c>
      <c r="EJ6" s="21" t="str">
        <f t="shared" si="14"/>
        <v>-</v>
      </c>
      <c r="EK6" s="21" t="str">
        <f t="shared" si="14"/>
        <v>-</v>
      </c>
      <c r="EL6" s="21" t="str">
        <f t="shared" si="14"/>
        <v>-</v>
      </c>
      <c r="EM6" s="21" t="str">
        <f t="shared" si="14"/>
        <v>-</v>
      </c>
      <c r="EN6" s="21">
        <f t="shared" si="14"/>
        <v>0.57999999999999996</v>
      </c>
      <c r="EO6" s="20" t="str">
        <f>IF(EO7="","",IF(EO7="-","【-】","【"&amp;SUBSTITUTE(TEXT(EO7,"#,##0.00"),"-","△")&amp;"】"))</f>
        <v>【0.22】</v>
      </c>
    </row>
    <row r="7" spans="1:148" s="22" customFormat="1" x14ac:dyDescent="0.2">
      <c r="A7" s="14"/>
      <c r="B7" s="23">
        <v>2023</v>
      </c>
      <c r="C7" s="23">
        <v>244422</v>
      </c>
      <c r="D7" s="23">
        <v>46</v>
      </c>
      <c r="E7" s="23">
        <v>17</v>
      </c>
      <c r="F7" s="23">
        <v>1</v>
      </c>
      <c r="G7" s="23">
        <v>0</v>
      </c>
      <c r="H7" s="23" t="s">
        <v>96</v>
      </c>
      <c r="I7" s="23" t="s">
        <v>97</v>
      </c>
      <c r="J7" s="23" t="s">
        <v>98</v>
      </c>
      <c r="K7" s="23" t="s">
        <v>99</v>
      </c>
      <c r="L7" s="23" t="s">
        <v>100</v>
      </c>
      <c r="M7" s="23" t="s">
        <v>101</v>
      </c>
      <c r="N7" s="24" t="s">
        <v>102</v>
      </c>
      <c r="O7" s="24">
        <v>44.99</v>
      </c>
      <c r="P7" s="24">
        <v>22.04</v>
      </c>
      <c r="Q7" s="24">
        <v>100</v>
      </c>
      <c r="R7" s="24">
        <v>3300</v>
      </c>
      <c r="S7" s="24">
        <v>22867</v>
      </c>
      <c r="T7" s="24">
        <v>41.06</v>
      </c>
      <c r="U7" s="24">
        <v>556.91999999999996</v>
      </c>
      <c r="V7" s="24">
        <v>5024</v>
      </c>
      <c r="W7" s="24">
        <v>1.88</v>
      </c>
      <c r="X7" s="24">
        <v>2672.34</v>
      </c>
      <c r="Y7" s="24" t="s">
        <v>102</v>
      </c>
      <c r="Z7" s="24" t="s">
        <v>102</v>
      </c>
      <c r="AA7" s="24" t="s">
        <v>102</v>
      </c>
      <c r="AB7" s="24" t="s">
        <v>102</v>
      </c>
      <c r="AC7" s="24">
        <v>95.27</v>
      </c>
      <c r="AD7" s="24" t="s">
        <v>102</v>
      </c>
      <c r="AE7" s="24" t="s">
        <v>102</v>
      </c>
      <c r="AF7" s="24" t="s">
        <v>102</v>
      </c>
      <c r="AG7" s="24" t="s">
        <v>102</v>
      </c>
      <c r="AH7" s="24">
        <v>106.87</v>
      </c>
      <c r="AI7" s="24">
        <v>105.91</v>
      </c>
      <c r="AJ7" s="24" t="s">
        <v>102</v>
      </c>
      <c r="AK7" s="24" t="s">
        <v>102</v>
      </c>
      <c r="AL7" s="24" t="s">
        <v>102</v>
      </c>
      <c r="AM7" s="24" t="s">
        <v>102</v>
      </c>
      <c r="AN7" s="24">
        <v>0</v>
      </c>
      <c r="AO7" s="24" t="s">
        <v>102</v>
      </c>
      <c r="AP7" s="24" t="s">
        <v>102</v>
      </c>
      <c r="AQ7" s="24" t="s">
        <v>102</v>
      </c>
      <c r="AR7" s="24" t="s">
        <v>102</v>
      </c>
      <c r="AS7" s="24">
        <v>21.73</v>
      </c>
      <c r="AT7" s="24">
        <v>3.03</v>
      </c>
      <c r="AU7" s="24" t="s">
        <v>102</v>
      </c>
      <c r="AV7" s="24" t="s">
        <v>102</v>
      </c>
      <c r="AW7" s="24" t="s">
        <v>102</v>
      </c>
      <c r="AX7" s="24" t="s">
        <v>102</v>
      </c>
      <c r="AY7" s="24">
        <v>70.290000000000006</v>
      </c>
      <c r="AZ7" s="24" t="s">
        <v>102</v>
      </c>
      <c r="BA7" s="24" t="s">
        <v>102</v>
      </c>
      <c r="BB7" s="24" t="s">
        <v>102</v>
      </c>
      <c r="BC7" s="24" t="s">
        <v>102</v>
      </c>
      <c r="BD7" s="24">
        <v>62.37</v>
      </c>
      <c r="BE7" s="24">
        <v>78.430000000000007</v>
      </c>
      <c r="BF7" s="24" t="s">
        <v>102</v>
      </c>
      <c r="BG7" s="24" t="s">
        <v>102</v>
      </c>
      <c r="BH7" s="24" t="s">
        <v>102</v>
      </c>
      <c r="BI7" s="24" t="s">
        <v>102</v>
      </c>
      <c r="BJ7" s="24">
        <v>0</v>
      </c>
      <c r="BK7" s="24" t="s">
        <v>102</v>
      </c>
      <c r="BL7" s="24" t="s">
        <v>102</v>
      </c>
      <c r="BM7" s="24" t="s">
        <v>102</v>
      </c>
      <c r="BN7" s="24" t="s">
        <v>102</v>
      </c>
      <c r="BO7" s="24">
        <v>1042.77</v>
      </c>
      <c r="BP7" s="24">
        <v>630.82000000000005</v>
      </c>
      <c r="BQ7" s="24" t="s">
        <v>102</v>
      </c>
      <c r="BR7" s="24" t="s">
        <v>102</v>
      </c>
      <c r="BS7" s="24" t="s">
        <v>102</v>
      </c>
      <c r="BT7" s="24" t="s">
        <v>102</v>
      </c>
      <c r="BU7" s="24">
        <v>71.680000000000007</v>
      </c>
      <c r="BV7" s="24" t="s">
        <v>102</v>
      </c>
      <c r="BW7" s="24" t="s">
        <v>102</v>
      </c>
      <c r="BX7" s="24" t="s">
        <v>102</v>
      </c>
      <c r="BY7" s="24" t="s">
        <v>102</v>
      </c>
      <c r="BZ7" s="24">
        <v>84.48</v>
      </c>
      <c r="CA7" s="24">
        <v>97.81</v>
      </c>
      <c r="CB7" s="24" t="s">
        <v>102</v>
      </c>
      <c r="CC7" s="24" t="s">
        <v>102</v>
      </c>
      <c r="CD7" s="24" t="s">
        <v>102</v>
      </c>
      <c r="CE7" s="24" t="s">
        <v>102</v>
      </c>
      <c r="CF7" s="24">
        <v>202.59</v>
      </c>
      <c r="CG7" s="24" t="s">
        <v>102</v>
      </c>
      <c r="CH7" s="24" t="s">
        <v>102</v>
      </c>
      <c r="CI7" s="24" t="s">
        <v>102</v>
      </c>
      <c r="CJ7" s="24" t="s">
        <v>102</v>
      </c>
      <c r="CK7" s="24">
        <v>187.11</v>
      </c>
      <c r="CL7" s="24">
        <v>138.75</v>
      </c>
      <c r="CM7" s="24" t="s">
        <v>102</v>
      </c>
      <c r="CN7" s="24" t="s">
        <v>102</v>
      </c>
      <c r="CO7" s="24" t="s">
        <v>102</v>
      </c>
      <c r="CP7" s="24" t="s">
        <v>102</v>
      </c>
      <c r="CQ7" s="24">
        <v>74.599999999999994</v>
      </c>
      <c r="CR7" s="24" t="s">
        <v>102</v>
      </c>
      <c r="CS7" s="24" t="s">
        <v>102</v>
      </c>
      <c r="CT7" s="24" t="s">
        <v>102</v>
      </c>
      <c r="CU7" s="24" t="s">
        <v>102</v>
      </c>
      <c r="CV7" s="24">
        <v>49.28</v>
      </c>
      <c r="CW7" s="24">
        <v>58.94</v>
      </c>
      <c r="CX7" s="24" t="s">
        <v>102</v>
      </c>
      <c r="CY7" s="24" t="s">
        <v>102</v>
      </c>
      <c r="CZ7" s="24" t="s">
        <v>102</v>
      </c>
      <c r="DA7" s="24" t="s">
        <v>102</v>
      </c>
      <c r="DB7" s="24">
        <v>88.79</v>
      </c>
      <c r="DC7" s="24" t="s">
        <v>102</v>
      </c>
      <c r="DD7" s="24" t="s">
        <v>102</v>
      </c>
      <c r="DE7" s="24" t="s">
        <v>102</v>
      </c>
      <c r="DF7" s="24" t="s">
        <v>102</v>
      </c>
      <c r="DG7" s="24">
        <v>79.7</v>
      </c>
      <c r="DH7" s="24">
        <v>95.91</v>
      </c>
      <c r="DI7" s="24" t="s">
        <v>102</v>
      </c>
      <c r="DJ7" s="24" t="s">
        <v>102</v>
      </c>
      <c r="DK7" s="24" t="s">
        <v>102</v>
      </c>
      <c r="DL7" s="24" t="s">
        <v>102</v>
      </c>
      <c r="DM7" s="24">
        <v>2.31</v>
      </c>
      <c r="DN7" s="24" t="s">
        <v>102</v>
      </c>
      <c r="DO7" s="24" t="s">
        <v>102</v>
      </c>
      <c r="DP7" s="24" t="s">
        <v>102</v>
      </c>
      <c r="DQ7" s="24" t="s">
        <v>102</v>
      </c>
      <c r="DR7" s="24">
        <v>17.05</v>
      </c>
      <c r="DS7" s="24">
        <v>41.09</v>
      </c>
      <c r="DT7" s="24" t="s">
        <v>102</v>
      </c>
      <c r="DU7" s="24" t="s">
        <v>102</v>
      </c>
      <c r="DV7" s="24" t="s">
        <v>102</v>
      </c>
      <c r="DW7" s="24" t="s">
        <v>102</v>
      </c>
      <c r="DX7" s="24">
        <v>0</v>
      </c>
      <c r="DY7" s="24" t="s">
        <v>102</v>
      </c>
      <c r="DZ7" s="24" t="s">
        <v>102</v>
      </c>
      <c r="EA7" s="24" t="s">
        <v>102</v>
      </c>
      <c r="EB7" s="24" t="s">
        <v>102</v>
      </c>
      <c r="EC7" s="24">
        <v>0.22</v>
      </c>
      <c r="ED7" s="24">
        <v>8.68</v>
      </c>
      <c r="EE7" s="24" t="s">
        <v>102</v>
      </c>
      <c r="EF7" s="24" t="s">
        <v>102</v>
      </c>
      <c r="EG7" s="24" t="s">
        <v>102</v>
      </c>
      <c r="EH7" s="24" t="s">
        <v>102</v>
      </c>
      <c r="EI7" s="24">
        <v>5.58</v>
      </c>
      <c r="EJ7" s="24" t="s">
        <v>102</v>
      </c>
      <c r="EK7" s="24" t="s">
        <v>102</v>
      </c>
      <c r="EL7" s="24" t="s">
        <v>102</v>
      </c>
      <c r="EM7" s="24" t="s">
        <v>102</v>
      </c>
      <c r="EN7" s="24">
        <v>0.57999999999999996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