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21_明和町\"/>
    </mc:Choice>
  </mc:AlternateContent>
  <xr:revisionPtr revIDLastSave="0" documentId="13_ncr:1_{F1EECE3C-318A-40F9-B1C0-D06E26BAA264}" xr6:coauthVersionLast="47" xr6:coauthVersionMax="47" xr10:uidLastSave="{00000000-0000-0000-0000-000000000000}"/>
  <workbookProtection workbookAlgorithmName="SHA-512" workbookHashValue="mgeUY+14LEMrXhEpwD5mgZ2eemkwOudXboS7SuEeiEcpgZ6yh2JfI0a1M/qF1o1GeWhVs1yiY6ymBoEthHUKng==" workbookSaltValue="ae9x2/yfX7wn/0P7L0XYuA==" workbookSpinCount="100000" lockStructure="1"/>
  <bookViews>
    <workbookView xWindow="-289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AT10" i="4" s="1"/>
  <c r="U6" i="5"/>
  <c r="AL10" i="4" s="1"/>
  <c r="T6" i="5"/>
  <c r="S6" i="5"/>
  <c r="R6" i="5"/>
  <c r="Q6" i="5"/>
  <c r="P6" i="5"/>
  <c r="P10" i="4" s="1"/>
  <c r="O6" i="5"/>
  <c r="N6" i="5"/>
  <c r="B10" i="4" s="1"/>
  <c r="M6" i="5"/>
  <c r="L6" i="5"/>
  <c r="W8" i="4" s="1"/>
  <c r="K6" i="5"/>
  <c r="P8" i="4" s="1"/>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J85" i="4"/>
  <c r="I85" i="4"/>
  <c r="H85" i="4"/>
  <c r="W10" i="4"/>
  <c r="I10" i="4"/>
  <c r="BB8" i="4"/>
  <c r="AT8" i="4"/>
  <c r="AL8" i="4"/>
  <c r="AD8" i="4"/>
  <c r="B6" i="4"/>
</calcChain>
</file>

<file path=xl/sharedStrings.xml><?xml version="1.0" encoding="utf-8"?>
<sst xmlns="http://schemas.openxmlformats.org/spreadsheetml/2006/main" count="228" uniqueCount="114">
  <si>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</si>
  <si>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</si>
  <si>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</si>
  <si>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</si>
  <si>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</si>
  <si>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</si>
  <si>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</si>
  <si>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</si>
  <si>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</si>
  <si>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</si>
  <si>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</si>
  <si>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</si>
  <si>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</si>
  <si>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</si>
  <si>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</si>
  <si>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</si>
  <si>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</si>
  <si>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</si>
  <si>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</si>
  <si>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</si>
  <si>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</si>
  <si>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</si>
  <si>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</si>
  <si>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</si>
  <si>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</si>
  <si>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</si>
  <si>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</si>
  <si>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</si>
  <si>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</si>
  <si>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</si>
  <si>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</si>
  <si>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</si>
  <si>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</si>
  <si>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</si>
  <si>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</si>
  <si>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</si>
  <si>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</si>
  <si>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</si>
  <si>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</si>
  <si>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</si>
  <si>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</si>
  <si>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</si>
  <si>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</si>
  <si>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</si>
  <si>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</si>
  <si>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</si>
  <si>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</si>
  <si>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</si>
  <si>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</si>
  <si>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</si>
  <si>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</si>
  <si>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</si>
  <si>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</si>
  <si>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</si>
  <si>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</si>
  <si>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</si>
  <si>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</si>
  <si>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</si>
  <si>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</si>
  <si>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</si>
  <si>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</si>
  <si>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</si>
  <si>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</si>
  <si>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</si>
  <si>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</si>
  <si>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</si>
  <si>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</si>
  <si>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</si>
  <si>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</si>
  <si>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</si>
  <si>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</si>
  <si>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</si>
  <si>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</si>
  <si>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</si>
  <si>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</si>
  <si>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</si>
  <si>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</si>
  <si>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</si>
  <si>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</si>
  <si>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</si>
  <si>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</si>
  <si>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</si>
  <si>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</si>
  <si>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</si>
  <si>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</si>
  <si>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</si>
  <si>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</si>
  <si>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</si>
  <si>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</si>
  <si>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</si>
  <si>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</si>
  <si>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</si>
  <si>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</si>
  <si>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明和町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</si>
  <si>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</si>
  <si>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</si>
  <si>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</si>
  <si>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</si>
  <si>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</si>
  <si>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</si>
  <si>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</si>
  <si>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</si>
  <si>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</si>
  <si>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</si>
  <si>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</si>
  <si>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</si>
  <si>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</si>
  <si>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</si>
  <si>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</si>
  <si>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</si>
  <si>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</si>
  <si>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経常収支比率のほか、各指標の数値を見ると、経営は健全な状況を維持していると言える。
　管路更新率に見られる老朽管の増加が有収率にも影響しているものと思われ、令和４年度からは老朽管更新事業に着手していることから、今後、企業債残高の増加をはじめ、収支バランスを注視しながら経営の安定化に取り組む必要がある。</t>
    <rPh sb="5" eb="7">
      <t>ヒリツ</t>
    </rPh>
    <rPh sb="11" eb="12">
      <t>カク</t>
    </rPh>
    <rPh sb="12" eb="14">
      <t>シヒョウ</t>
    </rPh>
    <rPh sb="15" eb="17">
      <t>スウチ</t>
    </rPh>
    <rPh sb="18" eb="19">
      <t>ミ</t>
    </rPh>
    <rPh sb="38" eb="39">
      <t>イ</t>
    </rPh>
    <rPh sb="44" eb="49">
      <t>カンロコウシンリツ</t>
    </rPh>
    <rPh sb="50" eb="51">
      <t>ミ</t>
    </rPh>
    <rPh sb="54" eb="57">
      <t>ロウキュウカン</t>
    </rPh>
    <rPh sb="58" eb="60">
      <t>ゾウカ</t>
    </rPh>
    <rPh sb="61" eb="64">
      <t>ユウシュウリツ</t>
    </rPh>
    <rPh sb="66" eb="68">
      <t>エイキョウ</t>
    </rPh>
    <rPh sb="75" eb="76">
      <t>オモ</t>
    </rPh>
    <rPh sb="106" eb="108">
      <t>コンゴ</t>
    </rPh>
    <rPh sb="109" eb="112">
      <t>キギョウサイ</t>
    </rPh>
    <rPh sb="112" eb="114">
      <t>ザンダカ</t>
    </rPh>
    <rPh sb="115" eb="117">
      <t>ゾウカ</t>
    </rPh>
    <rPh sb="122" eb="124">
      <t>シュウシ</t>
    </rPh>
    <rPh sb="129" eb="131">
      <t>チュウシ</t>
    </rPh>
    <rPh sb="135" eb="137">
      <t>ケイエイ</t>
    </rPh>
    <rPh sb="138" eb="141">
      <t>アンテイカ</t>
    </rPh>
    <rPh sb="142" eb="143">
      <t>ト</t>
    </rPh>
    <rPh sb="144" eb="145">
      <t>ク</t>
    </rPh>
    <rPh sb="146" eb="148">
      <t>ヒツヨウ</t>
    </rPh>
    <phoneticPr fontId="4"/>
  </si>
  <si>
    <t>　これまで、施設の維持管理を主体として運営していたことから、今後の管路経年化率を見据えた計画的な老朽管更新が急務であり、令和４年度から本格的な事業に着手している
　今後、経営戦略に基づく収入見込みと事業投資額のバランスを踏まえた着実な事業進捗を図る必要がある。</t>
    <rPh sb="6" eb="8">
      <t>シセツ</t>
    </rPh>
    <rPh sb="9" eb="13">
      <t>イジカンリ</t>
    </rPh>
    <rPh sb="14" eb="16">
      <t>シュタイ</t>
    </rPh>
    <rPh sb="19" eb="21">
      <t>ウンエイ</t>
    </rPh>
    <rPh sb="30" eb="32">
      <t>コンゴ</t>
    </rPh>
    <rPh sb="33" eb="35">
      <t>カンロ</t>
    </rPh>
    <rPh sb="35" eb="39">
      <t>ケイネンカリツ</t>
    </rPh>
    <rPh sb="40" eb="42">
      <t>ミス</t>
    </rPh>
    <rPh sb="44" eb="47">
      <t>ケイカクテキ</t>
    </rPh>
    <rPh sb="48" eb="53">
      <t>ロウキュウカンコウシン</t>
    </rPh>
    <rPh sb="54" eb="56">
      <t>キュウム</t>
    </rPh>
    <rPh sb="60" eb="62">
      <t>レイワ</t>
    </rPh>
    <rPh sb="63" eb="65">
      <t>ネンド</t>
    </rPh>
    <rPh sb="67" eb="70">
      <t>ホンカクテキ</t>
    </rPh>
    <rPh sb="71" eb="73">
      <t>ジギョウ</t>
    </rPh>
    <rPh sb="74" eb="76">
      <t>チャクシュ</t>
    </rPh>
    <rPh sb="82" eb="84">
      <t>コンゴ</t>
    </rPh>
    <rPh sb="85" eb="89">
      <t>ケイエイセンリャク</t>
    </rPh>
    <rPh sb="90" eb="91">
      <t>モト</t>
    </rPh>
    <rPh sb="93" eb="95">
      <t>シュウニュウ</t>
    </rPh>
    <rPh sb="95" eb="97">
      <t>ミコ</t>
    </rPh>
    <rPh sb="99" eb="104">
      <t>ジギョウトウシガク</t>
    </rPh>
    <rPh sb="110" eb="111">
      <t>フ</t>
    </rPh>
    <rPh sb="114" eb="116">
      <t>チャクジツ</t>
    </rPh>
    <phoneticPr fontId="4"/>
  </si>
  <si>
    <t>　現在の経営状況は、概ね健全であると判断される。
　令和２年度に策定した水道事業経営戦略に基づき、令和４年度から老朽管更新事業に着手していることとあわせ、水道料金の見直しや広域連携等による事業の効率化等にも取り組んでいる。
　今後、アセットマネジメントによる経営状況の把握と経営戦略の適宜見直しにより経営の安定維持に努める必要がある。</t>
    <rPh sb="103" eb="104">
      <t>ト</t>
    </rPh>
    <rPh sb="105" eb="106">
      <t>ク</t>
    </rPh>
    <rPh sb="142" eb="144">
      <t>テキギ</t>
    </rPh>
    <rPh sb="153" eb="155">
      <t>アンテイ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</si>
</sst>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0.27</c:v>
                </c:pt>
                <c:pt idx="1">
                  <c:v>0.37</c:v>
                </c:pt>
                <c:pt idx="2">
                  <c:v>0.15</c:v>
                </c:pt>
                <c:pt idx="3">
                  <c:v>0.49</c:v>
                </c:pt>
                <c:pt idx="4">
                  <c:v>0.6</c:v>
                </c:pt>
              </c:numCache>
            </c:numRef>
          </c:val>
          <c:extLst>
            <c:ext xmlns:c16="http://schemas.microsoft.com/office/drawing/2014/chart" uri="{C3380CC4-5D6E-409C-BE32-E72D297353CC}">
              <c16:uniqueId val="{00000000-60A9-4CA9-B021-64BA3AEE426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0.53</c:v>
                </c:pt>
                <c:pt idx="2">
                  <c:v>0.48</c:v>
                </c:pt>
                <c:pt idx="3">
                  <c:v>0.5</c:v>
                </c:pt>
                <c:pt idx="4">
                  <c:v>0.41</c:v>
                </c:pt>
              </c:numCache>
            </c:numRef>
          </c:val>
          <c:smooth val="0"/>
          <c:extLst>
            <c:ext xmlns:c16="http://schemas.microsoft.com/office/drawing/2014/chart" uri="{C3380CC4-5D6E-409C-BE32-E72D297353CC}">
              <c16:uniqueId val="{00000001-60A9-4CA9-B021-64BA3AEE426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70.209999999999994</c:v>
                </c:pt>
                <c:pt idx="1">
                  <c:v>71.930000000000007</c:v>
                </c:pt>
                <c:pt idx="2">
                  <c:v>71.58</c:v>
                </c:pt>
                <c:pt idx="3">
                  <c:v>70.209999999999994</c:v>
                </c:pt>
                <c:pt idx="4">
                  <c:v>70.7</c:v>
                </c:pt>
              </c:numCache>
            </c:numRef>
          </c:val>
          <c:extLst>
            <c:ext xmlns:c16="http://schemas.microsoft.com/office/drawing/2014/chart" uri="{C3380CC4-5D6E-409C-BE32-E72D297353CC}">
              <c16:uniqueId val="{00000000-8608-463F-BD1D-D886DB50E08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55.14</c:v>
                </c:pt>
                <c:pt idx="1">
                  <c:v>55.89</c:v>
                </c:pt>
                <c:pt idx="2">
                  <c:v>55.72</c:v>
                </c:pt>
                <c:pt idx="3">
                  <c:v>55.31</c:v>
                </c:pt>
                <c:pt idx="4">
                  <c:v>55.14</c:v>
                </c:pt>
              </c:numCache>
            </c:numRef>
          </c:val>
          <c:smooth val="0"/>
          <c:extLst>
            <c:ext xmlns:c16="http://schemas.microsoft.com/office/drawing/2014/chart" uri="{C3380CC4-5D6E-409C-BE32-E72D297353CC}">
              <c16:uniqueId val="{00000001-8608-463F-BD1D-D886DB50E08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84.62</c:v>
                </c:pt>
                <c:pt idx="1">
                  <c:v>84.95</c:v>
                </c:pt>
                <c:pt idx="2">
                  <c:v>84.18</c:v>
                </c:pt>
                <c:pt idx="3">
                  <c:v>84.01</c:v>
                </c:pt>
                <c:pt idx="4">
                  <c:v>82.32</c:v>
                </c:pt>
              </c:numCache>
            </c:numRef>
          </c:val>
          <c:extLst>
            <c:ext xmlns:c16="http://schemas.microsoft.com/office/drawing/2014/chart" uri="{C3380CC4-5D6E-409C-BE32-E72D297353CC}">
              <c16:uniqueId val="{00000000-B55D-4095-9768-05AE9678DE1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81.39</c:v>
                </c:pt>
                <c:pt idx="1">
                  <c:v>81.27</c:v>
                </c:pt>
                <c:pt idx="2">
                  <c:v>81.260000000000005</c:v>
                </c:pt>
                <c:pt idx="3">
                  <c:v>80.36</c:v>
                </c:pt>
                <c:pt idx="4">
                  <c:v>80.13</c:v>
                </c:pt>
              </c:numCache>
            </c:numRef>
          </c:val>
          <c:smooth val="0"/>
          <c:extLst>
            <c:ext xmlns:c16="http://schemas.microsoft.com/office/drawing/2014/chart" uri="{C3380CC4-5D6E-409C-BE32-E72D297353CC}">
              <c16:uniqueId val="{00000001-B55D-4095-9768-05AE9678DE1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114.56</c:v>
                </c:pt>
                <c:pt idx="1">
                  <c:v>122.33</c:v>
                </c:pt>
                <c:pt idx="2">
                  <c:v>118.33</c:v>
                </c:pt>
                <c:pt idx="3">
                  <c:v>117.46</c:v>
                </c:pt>
                <c:pt idx="4">
                  <c:v>117.16</c:v>
                </c:pt>
              </c:numCache>
            </c:numRef>
          </c:val>
          <c:extLst>
            <c:ext xmlns:c16="http://schemas.microsoft.com/office/drawing/2014/chart" uri="{C3380CC4-5D6E-409C-BE32-E72D297353CC}">
              <c16:uniqueId val="{00000000-E573-419E-8BA5-1F9501C3BA3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108.61</c:v>
                </c:pt>
                <c:pt idx="1">
                  <c:v>108.35</c:v>
                </c:pt>
                <c:pt idx="2">
                  <c:v>108.84</c:v>
                </c:pt>
                <c:pt idx="3">
                  <c:v>105.92</c:v>
                </c:pt>
                <c:pt idx="4">
                  <c:v>106.01</c:v>
                </c:pt>
              </c:numCache>
            </c:numRef>
          </c:val>
          <c:smooth val="0"/>
          <c:extLst>
            <c:ext xmlns:c16="http://schemas.microsoft.com/office/drawing/2014/chart" uri="{C3380CC4-5D6E-409C-BE32-E72D297353CC}">
              <c16:uniqueId val="{00000001-E573-419E-8BA5-1F9501C3BA3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36.51</c:v>
                </c:pt>
                <c:pt idx="1">
                  <c:v>37.590000000000003</c:v>
                </c:pt>
                <c:pt idx="2">
                  <c:v>38.97</c:v>
                </c:pt>
                <c:pt idx="3">
                  <c:v>40.5</c:v>
                </c:pt>
                <c:pt idx="4">
                  <c:v>41.74</c:v>
                </c:pt>
              </c:numCache>
            </c:numRef>
          </c:val>
          <c:extLst>
            <c:ext xmlns:c16="http://schemas.microsoft.com/office/drawing/2014/chart" uri="{C3380CC4-5D6E-409C-BE32-E72D297353CC}">
              <c16:uniqueId val="{00000000-ACA7-415B-AF00-5B50842D694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49.92</c:v>
                </c:pt>
                <c:pt idx="1">
                  <c:v>50.63</c:v>
                </c:pt>
                <c:pt idx="2">
                  <c:v>51.29</c:v>
                </c:pt>
                <c:pt idx="3">
                  <c:v>52.2</c:v>
                </c:pt>
                <c:pt idx="4">
                  <c:v>52.7</c:v>
                </c:pt>
              </c:numCache>
            </c:numRef>
          </c:val>
          <c:smooth val="0"/>
          <c:extLst>
            <c:ext xmlns:c16="http://schemas.microsoft.com/office/drawing/2014/chart" uri="{C3380CC4-5D6E-409C-BE32-E72D297353CC}">
              <c16:uniqueId val="{00000001-ACA7-415B-AF00-5B50842D694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9</c:v>
                </c:pt>
                <c:pt idx="1">
                  <c:v>8.91</c:v>
                </c:pt>
                <c:pt idx="2">
                  <c:v>8.42</c:v>
                </c:pt>
                <c:pt idx="3">
                  <c:v>8.82</c:v>
                </c:pt>
                <c:pt idx="4">
                  <c:v>8.4700000000000006</c:v>
                </c:pt>
              </c:numCache>
            </c:numRef>
          </c:val>
          <c:extLst>
            <c:ext xmlns:c16="http://schemas.microsoft.com/office/drawing/2014/chart" uri="{C3380CC4-5D6E-409C-BE32-E72D297353CC}">
              <c16:uniqueId val="{00000000-B1F2-48B7-B413-FF9737865F1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16.88</c:v>
                </c:pt>
                <c:pt idx="1">
                  <c:v>18.28</c:v>
                </c:pt>
                <c:pt idx="2">
                  <c:v>19.61</c:v>
                </c:pt>
                <c:pt idx="3">
                  <c:v>20.73</c:v>
                </c:pt>
                <c:pt idx="4">
                  <c:v>22.86</c:v>
                </c:pt>
              </c:numCache>
            </c:numRef>
          </c:val>
          <c:smooth val="0"/>
          <c:extLst>
            <c:ext xmlns:c16="http://schemas.microsoft.com/office/drawing/2014/chart" uri="{C3380CC4-5D6E-409C-BE32-E72D297353CC}">
              <c16:uniqueId val="{00000001-B1F2-48B7-B413-FF9737865F1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5E0-414E-80AE-033C30EAF87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3.59</c:v>
                </c:pt>
                <c:pt idx="1">
                  <c:v>3.98</c:v>
                </c:pt>
                <c:pt idx="2">
                  <c:v>6.02</c:v>
                </c:pt>
                <c:pt idx="3">
                  <c:v>7.78</c:v>
                </c:pt>
                <c:pt idx="4">
                  <c:v>9.59</c:v>
                </c:pt>
              </c:numCache>
            </c:numRef>
          </c:val>
          <c:smooth val="0"/>
          <c:extLst>
            <c:ext xmlns:c16="http://schemas.microsoft.com/office/drawing/2014/chart" uri="{C3380CC4-5D6E-409C-BE32-E72D297353CC}">
              <c16:uniqueId val="{00000001-15E0-414E-80AE-033C30EAF87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204.11</c:v>
                </c:pt>
                <c:pt idx="1">
                  <c:v>234.46</c:v>
                </c:pt>
                <c:pt idx="2">
                  <c:v>260.39999999999998</c:v>
                </c:pt>
                <c:pt idx="3">
                  <c:v>278.56</c:v>
                </c:pt>
                <c:pt idx="4">
                  <c:v>251.95</c:v>
                </c:pt>
              </c:numCache>
            </c:numRef>
          </c:val>
          <c:extLst>
            <c:ext xmlns:c16="http://schemas.microsoft.com/office/drawing/2014/chart" uri="{C3380CC4-5D6E-409C-BE32-E72D297353CC}">
              <c16:uniqueId val="{00000000-65B4-42C0-BDDB-9873ED0ADAB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379.08</c:v>
                </c:pt>
                <c:pt idx="1">
                  <c:v>367.55</c:v>
                </c:pt>
                <c:pt idx="2">
                  <c:v>378.56</c:v>
                </c:pt>
                <c:pt idx="3">
                  <c:v>364.46</c:v>
                </c:pt>
                <c:pt idx="4">
                  <c:v>338.89</c:v>
                </c:pt>
              </c:numCache>
            </c:numRef>
          </c:val>
          <c:smooth val="0"/>
          <c:extLst>
            <c:ext xmlns:c16="http://schemas.microsoft.com/office/drawing/2014/chart" uri="{C3380CC4-5D6E-409C-BE32-E72D297353CC}">
              <c16:uniqueId val="{00000001-65B4-42C0-BDDB-9873ED0ADAB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467.62</c:v>
                </c:pt>
                <c:pt idx="1">
                  <c:v>474.8</c:v>
                </c:pt>
                <c:pt idx="2">
                  <c:v>397.66</c:v>
                </c:pt>
                <c:pt idx="3">
                  <c:v>358.56</c:v>
                </c:pt>
                <c:pt idx="4">
                  <c:v>360.48</c:v>
                </c:pt>
              </c:numCache>
            </c:numRef>
          </c:val>
          <c:extLst>
            <c:ext xmlns:c16="http://schemas.microsoft.com/office/drawing/2014/chart" uri="{C3380CC4-5D6E-409C-BE32-E72D297353CC}">
              <c16:uniqueId val="{00000000-DEFC-4270-9EEB-EB25605816C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398.98</c:v>
                </c:pt>
                <c:pt idx="1">
                  <c:v>418.68</c:v>
                </c:pt>
                <c:pt idx="2">
                  <c:v>395.68</c:v>
                </c:pt>
                <c:pt idx="3">
                  <c:v>403.72</c:v>
                </c:pt>
                <c:pt idx="4">
                  <c:v>400.21</c:v>
                </c:pt>
              </c:numCache>
            </c:numRef>
          </c:val>
          <c:smooth val="0"/>
          <c:extLst>
            <c:ext xmlns:c16="http://schemas.microsoft.com/office/drawing/2014/chart" uri="{C3380CC4-5D6E-409C-BE32-E72D297353CC}">
              <c16:uniqueId val="{00000001-DEFC-4270-9EEB-EB25605816C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110.02</c:v>
                </c:pt>
                <c:pt idx="1">
                  <c:v>109.43</c:v>
                </c:pt>
                <c:pt idx="2">
                  <c:v>116.62</c:v>
                </c:pt>
                <c:pt idx="3">
                  <c:v>117.34</c:v>
                </c:pt>
                <c:pt idx="4">
                  <c:v>106.79</c:v>
                </c:pt>
              </c:numCache>
            </c:numRef>
          </c:val>
          <c:extLst>
            <c:ext xmlns:c16="http://schemas.microsoft.com/office/drawing/2014/chart" uri="{C3380CC4-5D6E-409C-BE32-E72D297353CC}">
              <c16:uniqueId val="{00000000-CB9E-492D-9FC5-6E41D65A5BA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98.64</c:v>
                </c:pt>
                <c:pt idx="1">
                  <c:v>94.78</c:v>
                </c:pt>
                <c:pt idx="2">
                  <c:v>97.59</c:v>
                </c:pt>
                <c:pt idx="3">
                  <c:v>92.17</c:v>
                </c:pt>
                <c:pt idx="4">
                  <c:v>92.83</c:v>
                </c:pt>
              </c:numCache>
            </c:numRef>
          </c:val>
          <c:smooth val="0"/>
          <c:extLst>
            <c:ext xmlns:c16="http://schemas.microsoft.com/office/drawing/2014/chart" uri="{C3380CC4-5D6E-409C-BE32-E72D297353CC}">
              <c16:uniqueId val="{00000001-CB9E-492D-9FC5-6E41D65A5BA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122.72</c:v>
                </c:pt>
                <c:pt idx="1">
                  <c:v>110.84</c:v>
                </c:pt>
                <c:pt idx="2">
                  <c:v>115.2</c:v>
                </c:pt>
                <c:pt idx="3">
                  <c:v>119.63</c:v>
                </c:pt>
                <c:pt idx="4">
                  <c:v>122.81</c:v>
                </c:pt>
              </c:numCache>
            </c:numRef>
          </c:val>
          <c:extLst>
            <c:ext xmlns:c16="http://schemas.microsoft.com/office/drawing/2014/chart" uri="{C3380CC4-5D6E-409C-BE32-E72D297353CC}">
              <c16:uniqueId val="{00000000-13F5-44E8-9CF8-FB2C873E0DB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178.92</c:v>
                </c:pt>
                <c:pt idx="1">
                  <c:v>181.3</c:v>
                </c:pt>
                <c:pt idx="2">
                  <c:v>181.71</c:v>
                </c:pt>
                <c:pt idx="3">
                  <c:v>188.51</c:v>
                </c:pt>
                <c:pt idx="4">
                  <c:v>189.43</c:v>
                </c:pt>
              </c:numCache>
            </c:numRef>
          </c:val>
          <c:smooth val="0"/>
          <c:extLst>
            <c:ext xmlns:c16="http://schemas.microsoft.com/office/drawing/2014/chart" uri="{C3380CC4-5D6E-409C-BE32-E72D297353CC}">
              <c16:uniqueId val="{00000001-13F5-44E8-9CF8-FB2C873E0DB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三重県　明和町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A6</v>
      </c>
      <c r="X8" s="43"/>
      <c r="Y8" s="43"/>
      <c r="Z8" s="43"/>
      <c r="AA8" s="43"/>
      <c r="AB8" s="43"/>
      <c r="AC8" s="43"/>
      <c r="AD8" s="43" t="str">
        <f>データ!$M$6</f>
        <v>非設置</v>
      </c>
      <c r="AE8" s="43"/>
      <c r="AF8" s="43"/>
      <c r="AG8" s="43"/>
      <c r="AH8" s="43"/>
      <c r="AI8" s="43"/>
      <c r="AJ8" s="43"/>
      <c r="AK8" s="2"/>
      <c r="AL8" s="44">
        <f>データ!$R$6</f>
        <v>22867</v>
      </c>
      <c r="AM8" s="44"/>
      <c r="AN8" s="44"/>
      <c r="AO8" s="44"/>
      <c r="AP8" s="44"/>
      <c r="AQ8" s="44"/>
      <c r="AR8" s="44"/>
      <c r="AS8" s="44"/>
      <c r="AT8" s="45">
        <f>データ!$S$6</f>
        <v>41.06</v>
      </c>
      <c r="AU8" s="46"/>
      <c r="AV8" s="46"/>
      <c r="AW8" s="46"/>
      <c r="AX8" s="46"/>
      <c r="AY8" s="46"/>
      <c r="AZ8" s="46"/>
      <c r="BA8" s="46"/>
      <c r="BB8" s="47">
        <f>データ!$T$6</f>
        <v>556.91999999999996</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78.87</v>
      </c>
      <c r="J10" s="46"/>
      <c r="K10" s="46"/>
      <c r="L10" s="46"/>
      <c r="M10" s="46"/>
      <c r="N10" s="46"/>
      <c r="O10" s="80"/>
      <c r="P10" s="47">
        <f>データ!$P$6</f>
        <v>100</v>
      </c>
      <c r="Q10" s="47"/>
      <c r="R10" s="47"/>
      <c r="S10" s="47"/>
      <c r="T10" s="47"/>
      <c r="U10" s="47"/>
      <c r="V10" s="47"/>
      <c r="W10" s="44">
        <f>データ!$Q$6</f>
        <v>2420</v>
      </c>
      <c r="X10" s="44"/>
      <c r="Y10" s="44"/>
      <c r="Z10" s="44"/>
      <c r="AA10" s="44"/>
      <c r="AB10" s="44"/>
      <c r="AC10" s="44"/>
      <c r="AD10" s="2"/>
      <c r="AE10" s="2"/>
      <c r="AF10" s="2"/>
      <c r="AG10" s="2"/>
      <c r="AH10" s="2"/>
      <c r="AI10" s="2"/>
      <c r="AJ10" s="2"/>
      <c r="AK10" s="2"/>
      <c r="AL10" s="44">
        <f>データ!$U$6</f>
        <v>22798</v>
      </c>
      <c r="AM10" s="44"/>
      <c r="AN10" s="44"/>
      <c r="AO10" s="44"/>
      <c r="AP10" s="44"/>
      <c r="AQ10" s="44"/>
      <c r="AR10" s="44"/>
      <c r="AS10" s="44"/>
      <c r="AT10" s="45">
        <f>データ!$V$6</f>
        <v>41.06</v>
      </c>
      <c r="AU10" s="46"/>
      <c r="AV10" s="46"/>
      <c r="AW10" s="46"/>
      <c r="AX10" s="46"/>
      <c r="AY10" s="46"/>
      <c r="AZ10" s="46"/>
      <c r="BA10" s="46"/>
      <c r="BB10" s="47">
        <f>データ!$W$6</f>
        <v>555.24</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6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6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6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6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6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6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6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6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6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6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6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6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6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6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6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6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6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6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6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6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6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6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6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6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6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6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6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6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6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6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6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6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6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6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112</v>
      </c>
      <c r="BM47" s="57"/>
      <c r="BN47" s="57"/>
      <c r="BO47" s="57"/>
      <c r="BP47" s="57"/>
      <c r="BQ47" s="57"/>
      <c r="BR47" s="57"/>
      <c r="BS47" s="57"/>
      <c r="BT47" s="57"/>
      <c r="BU47" s="57"/>
      <c r="BV47" s="57"/>
      <c r="BW47" s="57"/>
      <c r="BX47" s="57"/>
      <c r="BY47" s="57"/>
      <c r="BZ47" s="58"/>
    </row>
    <row r="48" spans="1:78" ht="13.6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6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6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6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6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6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6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6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6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6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6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6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6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6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6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6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6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6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6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113</v>
      </c>
      <c r="BM66" s="57"/>
      <c r="BN66" s="57"/>
      <c r="BO66" s="57"/>
      <c r="BP66" s="57"/>
      <c r="BQ66" s="57"/>
      <c r="BR66" s="57"/>
      <c r="BS66" s="57"/>
      <c r="BT66" s="57"/>
      <c r="BU66" s="57"/>
      <c r="BV66" s="57"/>
      <c r="BW66" s="57"/>
      <c r="BX66" s="57"/>
      <c r="BY66" s="57"/>
      <c r="BZ66" s="58"/>
    </row>
    <row r="67" spans="1:78" ht="13.6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6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6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6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6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6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6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6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6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6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6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6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6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6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6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6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yanysCNT0I+geU9dpHfblnioDi48ydNfyZH4ur7jtuarQS79phHMaHDOQ0SQNhsRgjGOTCYgkfCVGGGi69rb8A==" saltValue="kGdQTdBLlZ6UKj6oRdtx7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244422</v>
      </c>
      <c r="D6" s="20">
        <f t="shared" si="3"/>
        <v>46</v>
      </c>
      <c r="E6" s="20">
        <f t="shared" si="3"/>
        <v>1</v>
      </c>
      <c r="F6" s="20">
        <f t="shared" si="3"/>
        <v>0</v>
      </c>
      <c r="G6" s="20">
        <f t="shared" si="3"/>
        <v>1</v>
      </c>
      <c r="H6" s="20" t="str">
        <f t="shared" si="3"/>
        <v>三重県　明和町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78.87</v>
      </c>
      <c r="P6" s="21">
        <f t="shared" si="3"/>
        <v>100</v>
      </c>
      <c r="Q6" s="21">
        <f t="shared" si="3"/>
        <v>2420</v>
      </c>
      <c r="R6" s="21">
        <f t="shared" si="3"/>
        <v>22867</v>
      </c>
      <c r="S6" s="21">
        <f t="shared" si="3"/>
        <v>41.06</v>
      </c>
      <c r="T6" s="21">
        <f t="shared" si="3"/>
        <v>556.91999999999996</v>
      </c>
      <c r="U6" s="21">
        <f t="shared" si="3"/>
        <v>22798</v>
      </c>
      <c r="V6" s="21">
        <f t="shared" si="3"/>
        <v>41.06</v>
      </c>
      <c r="W6" s="21">
        <f t="shared" si="3"/>
        <v>555.24</v>
      </c>
      <c r="X6" s="22">
        <f>IF(X7="",NA(),X7)</f>
        <v>114.56</v>
      </c>
      <c r="Y6" s="22">
        <f t="shared" ref="Y6:AG6" si="4">IF(Y7="",NA(),Y7)</f>
        <v>122.33</v>
      </c>
      <c r="Z6" s="22">
        <f t="shared" si="4"/>
        <v>118.33</v>
      </c>
      <c r="AA6" s="22">
        <f t="shared" si="4"/>
        <v>117.46</v>
      </c>
      <c r="AB6" s="22">
        <f t="shared" si="4"/>
        <v>117.16</v>
      </c>
      <c r="AC6" s="22">
        <f t="shared" si="4"/>
        <v>108.61</v>
      </c>
      <c r="AD6" s="22">
        <f t="shared" si="4"/>
        <v>108.35</v>
      </c>
      <c r="AE6" s="22">
        <f t="shared" si="4"/>
        <v>108.84</v>
      </c>
      <c r="AF6" s="22">
        <f t="shared" si="4"/>
        <v>105.92</v>
      </c>
      <c r="AG6" s="22">
        <f t="shared" si="4"/>
        <v>106.01</v>
      </c>
      <c r="AH6" s="21" t="str">
        <f>IF(AH7="","",IF(AH7="-","【-】","【"&amp;SUBSTITUTE(TEXT(AH7,"#,##0.00"),"-","△")&amp;"】"))</f>
        <v>【108.24】</v>
      </c>
      <c r="AI6" s="21">
        <f>IF(AI7="",NA(),AI7)</f>
        <v>0</v>
      </c>
      <c r="AJ6" s="21">
        <f t="shared" ref="AJ6:AR6" si="5">IF(AJ7="",NA(),AJ7)</f>
        <v>0</v>
      </c>
      <c r="AK6" s="21">
        <f t="shared" si="5"/>
        <v>0</v>
      </c>
      <c r="AL6" s="21">
        <f t="shared" si="5"/>
        <v>0</v>
      </c>
      <c r="AM6" s="21">
        <f t="shared" si="5"/>
        <v>0</v>
      </c>
      <c r="AN6" s="22">
        <f t="shared" si="5"/>
        <v>3.59</v>
      </c>
      <c r="AO6" s="22">
        <f t="shared" si="5"/>
        <v>3.98</v>
      </c>
      <c r="AP6" s="22">
        <f t="shared" si="5"/>
        <v>6.02</v>
      </c>
      <c r="AQ6" s="22">
        <f t="shared" si="5"/>
        <v>7.78</v>
      </c>
      <c r="AR6" s="22">
        <f t="shared" si="5"/>
        <v>9.59</v>
      </c>
      <c r="AS6" s="21" t="str">
        <f>IF(AS7="","",IF(AS7="-","【-】","【"&amp;SUBSTITUTE(TEXT(AS7,"#,##0.00"),"-","△")&amp;"】"))</f>
        <v>【1.50】</v>
      </c>
      <c r="AT6" s="22">
        <f>IF(AT7="",NA(),AT7)</f>
        <v>204.11</v>
      </c>
      <c r="AU6" s="22">
        <f t="shared" ref="AU6:BC6" si="6">IF(AU7="",NA(),AU7)</f>
        <v>234.46</v>
      </c>
      <c r="AV6" s="22">
        <f t="shared" si="6"/>
        <v>260.39999999999998</v>
      </c>
      <c r="AW6" s="22">
        <f t="shared" si="6"/>
        <v>278.56</v>
      </c>
      <c r="AX6" s="22">
        <f t="shared" si="6"/>
        <v>251.95</v>
      </c>
      <c r="AY6" s="22">
        <f t="shared" si="6"/>
        <v>379.08</v>
      </c>
      <c r="AZ6" s="22">
        <f t="shared" si="6"/>
        <v>367.55</v>
      </c>
      <c r="BA6" s="22">
        <f t="shared" si="6"/>
        <v>378.56</v>
      </c>
      <c r="BB6" s="22">
        <f t="shared" si="6"/>
        <v>364.46</v>
      </c>
      <c r="BC6" s="22">
        <f t="shared" si="6"/>
        <v>338.89</v>
      </c>
      <c r="BD6" s="21" t="str">
        <f>IF(BD7="","",IF(BD7="-","【-】","【"&amp;SUBSTITUTE(TEXT(BD7,"#,##0.00"),"-","△")&amp;"】"))</f>
        <v>【243.36】</v>
      </c>
      <c r="BE6" s="22">
        <f>IF(BE7="",NA(),BE7)</f>
        <v>467.62</v>
      </c>
      <c r="BF6" s="22">
        <f t="shared" ref="BF6:BN6" si="7">IF(BF7="",NA(),BF7)</f>
        <v>474.8</v>
      </c>
      <c r="BG6" s="22">
        <f t="shared" si="7"/>
        <v>397.66</v>
      </c>
      <c r="BH6" s="22">
        <f t="shared" si="7"/>
        <v>358.56</v>
      </c>
      <c r="BI6" s="22">
        <f t="shared" si="7"/>
        <v>360.48</v>
      </c>
      <c r="BJ6" s="22">
        <f t="shared" si="7"/>
        <v>398.98</v>
      </c>
      <c r="BK6" s="22">
        <f t="shared" si="7"/>
        <v>418.68</v>
      </c>
      <c r="BL6" s="22">
        <f t="shared" si="7"/>
        <v>395.68</v>
      </c>
      <c r="BM6" s="22">
        <f t="shared" si="7"/>
        <v>403.72</v>
      </c>
      <c r="BN6" s="22">
        <f t="shared" si="7"/>
        <v>400.21</v>
      </c>
      <c r="BO6" s="21" t="str">
        <f>IF(BO7="","",IF(BO7="-","【-】","【"&amp;SUBSTITUTE(TEXT(BO7,"#,##0.00"),"-","△")&amp;"】"))</f>
        <v>【265.93】</v>
      </c>
      <c r="BP6" s="22">
        <f>IF(BP7="",NA(),BP7)</f>
        <v>110.02</v>
      </c>
      <c r="BQ6" s="22">
        <f t="shared" ref="BQ6:BY6" si="8">IF(BQ7="",NA(),BQ7)</f>
        <v>109.43</v>
      </c>
      <c r="BR6" s="22">
        <f t="shared" si="8"/>
        <v>116.62</v>
      </c>
      <c r="BS6" s="22">
        <f t="shared" si="8"/>
        <v>117.34</v>
      </c>
      <c r="BT6" s="22">
        <f t="shared" si="8"/>
        <v>106.79</v>
      </c>
      <c r="BU6" s="22">
        <f t="shared" si="8"/>
        <v>98.64</v>
      </c>
      <c r="BV6" s="22">
        <f t="shared" si="8"/>
        <v>94.78</v>
      </c>
      <c r="BW6" s="22">
        <f t="shared" si="8"/>
        <v>97.59</v>
      </c>
      <c r="BX6" s="22">
        <f t="shared" si="8"/>
        <v>92.17</v>
      </c>
      <c r="BY6" s="22">
        <f t="shared" si="8"/>
        <v>92.83</v>
      </c>
      <c r="BZ6" s="21" t="str">
        <f>IF(BZ7="","",IF(BZ7="-","【-】","【"&amp;SUBSTITUTE(TEXT(BZ7,"#,##0.00"),"-","△")&amp;"】"))</f>
        <v>【97.82】</v>
      </c>
      <c r="CA6" s="22">
        <f>IF(CA7="",NA(),CA7)</f>
        <v>122.72</v>
      </c>
      <c r="CB6" s="22">
        <f t="shared" ref="CB6:CJ6" si="9">IF(CB7="",NA(),CB7)</f>
        <v>110.84</v>
      </c>
      <c r="CC6" s="22">
        <f t="shared" si="9"/>
        <v>115.2</v>
      </c>
      <c r="CD6" s="22">
        <f t="shared" si="9"/>
        <v>119.63</v>
      </c>
      <c r="CE6" s="22">
        <f t="shared" si="9"/>
        <v>122.81</v>
      </c>
      <c r="CF6" s="22">
        <f t="shared" si="9"/>
        <v>178.92</v>
      </c>
      <c r="CG6" s="22">
        <f t="shared" si="9"/>
        <v>181.3</v>
      </c>
      <c r="CH6" s="22">
        <f t="shared" si="9"/>
        <v>181.71</v>
      </c>
      <c r="CI6" s="22">
        <f t="shared" si="9"/>
        <v>188.51</v>
      </c>
      <c r="CJ6" s="22">
        <f t="shared" si="9"/>
        <v>189.43</v>
      </c>
      <c r="CK6" s="21" t="str">
        <f>IF(CK7="","",IF(CK7="-","【-】","【"&amp;SUBSTITUTE(TEXT(CK7,"#,##0.00"),"-","△")&amp;"】"))</f>
        <v>【177.56】</v>
      </c>
      <c r="CL6" s="22">
        <f>IF(CL7="",NA(),CL7)</f>
        <v>70.209999999999994</v>
      </c>
      <c r="CM6" s="22">
        <f t="shared" ref="CM6:CU6" si="10">IF(CM7="",NA(),CM7)</f>
        <v>71.930000000000007</v>
      </c>
      <c r="CN6" s="22">
        <f t="shared" si="10"/>
        <v>71.58</v>
      </c>
      <c r="CO6" s="22">
        <f t="shared" si="10"/>
        <v>70.209999999999994</v>
      </c>
      <c r="CP6" s="22">
        <f t="shared" si="10"/>
        <v>70.7</v>
      </c>
      <c r="CQ6" s="22">
        <f t="shared" si="10"/>
        <v>55.14</v>
      </c>
      <c r="CR6" s="22">
        <f t="shared" si="10"/>
        <v>55.89</v>
      </c>
      <c r="CS6" s="22">
        <f t="shared" si="10"/>
        <v>55.72</v>
      </c>
      <c r="CT6" s="22">
        <f t="shared" si="10"/>
        <v>55.31</v>
      </c>
      <c r="CU6" s="22">
        <f t="shared" si="10"/>
        <v>55.14</v>
      </c>
      <c r="CV6" s="21" t="str">
        <f>IF(CV7="","",IF(CV7="-","【-】","【"&amp;SUBSTITUTE(TEXT(CV7,"#,##0.00"),"-","△")&amp;"】"))</f>
        <v>【59.81】</v>
      </c>
      <c r="CW6" s="22">
        <f>IF(CW7="",NA(),CW7)</f>
        <v>84.62</v>
      </c>
      <c r="CX6" s="22">
        <f t="shared" ref="CX6:DF6" si="11">IF(CX7="",NA(),CX7)</f>
        <v>84.95</v>
      </c>
      <c r="CY6" s="22">
        <f t="shared" si="11"/>
        <v>84.18</v>
      </c>
      <c r="CZ6" s="22">
        <f t="shared" si="11"/>
        <v>84.01</v>
      </c>
      <c r="DA6" s="22">
        <f t="shared" si="11"/>
        <v>82.32</v>
      </c>
      <c r="DB6" s="22">
        <f t="shared" si="11"/>
        <v>81.39</v>
      </c>
      <c r="DC6" s="22">
        <f t="shared" si="11"/>
        <v>81.27</v>
      </c>
      <c r="DD6" s="22">
        <f t="shared" si="11"/>
        <v>81.260000000000005</v>
      </c>
      <c r="DE6" s="22">
        <f t="shared" si="11"/>
        <v>80.36</v>
      </c>
      <c r="DF6" s="22">
        <f t="shared" si="11"/>
        <v>80.13</v>
      </c>
      <c r="DG6" s="21" t="str">
        <f>IF(DG7="","",IF(DG7="-","【-】","【"&amp;SUBSTITUTE(TEXT(DG7,"#,##0.00"),"-","△")&amp;"】"))</f>
        <v>【89.42】</v>
      </c>
      <c r="DH6" s="22">
        <f>IF(DH7="",NA(),DH7)</f>
        <v>36.51</v>
      </c>
      <c r="DI6" s="22">
        <f t="shared" ref="DI6:DQ6" si="12">IF(DI7="",NA(),DI7)</f>
        <v>37.590000000000003</v>
      </c>
      <c r="DJ6" s="22">
        <f t="shared" si="12"/>
        <v>38.97</v>
      </c>
      <c r="DK6" s="22">
        <f t="shared" si="12"/>
        <v>40.5</v>
      </c>
      <c r="DL6" s="22">
        <f t="shared" si="12"/>
        <v>41.74</v>
      </c>
      <c r="DM6" s="22">
        <f t="shared" si="12"/>
        <v>49.92</v>
      </c>
      <c r="DN6" s="22">
        <f t="shared" si="12"/>
        <v>50.63</v>
      </c>
      <c r="DO6" s="22">
        <f t="shared" si="12"/>
        <v>51.29</v>
      </c>
      <c r="DP6" s="22">
        <f t="shared" si="12"/>
        <v>52.2</v>
      </c>
      <c r="DQ6" s="22">
        <f t="shared" si="12"/>
        <v>52.7</v>
      </c>
      <c r="DR6" s="21" t="str">
        <f>IF(DR7="","",IF(DR7="-","【-】","【"&amp;SUBSTITUTE(TEXT(DR7,"#,##0.00"),"-","△")&amp;"】"))</f>
        <v>【52.02】</v>
      </c>
      <c r="DS6" s="22">
        <f>IF(DS7="",NA(),DS7)</f>
        <v>9</v>
      </c>
      <c r="DT6" s="22">
        <f t="shared" ref="DT6:EB6" si="13">IF(DT7="",NA(),DT7)</f>
        <v>8.91</v>
      </c>
      <c r="DU6" s="22">
        <f t="shared" si="13"/>
        <v>8.42</v>
      </c>
      <c r="DV6" s="22">
        <f t="shared" si="13"/>
        <v>8.82</v>
      </c>
      <c r="DW6" s="22">
        <f t="shared" si="13"/>
        <v>8.4700000000000006</v>
      </c>
      <c r="DX6" s="22">
        <f t="shared" si="13"/>
        <v>16.88</v>
      </c>
      <c r="DY6" s="22">
        <f t="shared" si="13"/>
        <v>18.28</v>
      </c>
      <c r="DZ6" s="22">
        <f t="shared" si="13"/>
        <v>19.61</v>
      </c>
      <c r="EA6" s="22">
        <f t="shared" si="13"/>
        <v>20.73</v>
      </c>
      <c r="EB6" s="22">
        <f t="shared" si="13"/>
        <v>22.86</v>
      </c>
      <c r="EC6" s="21" t="str">
        <f>IF(EC7="","",IF(EC7="-","【-】","【"&amp;SUBSTITUTE(TEXT(EC7,"#,##0.00"),"-","△")&amp;"】"))</f>
        <v>【25.37】</v>
      </c>
      <c r="ED6" s="22">
        <f>IF(ED7="",NA(),ED7)</f>
        <v>0.27</v>
      </c>
      <c r="EE6" s="22">
        <f t="shared" ref="EE6:EM6" si="14">IF(EE7="",NA(),EE7)</f>
        <v>0.37</v>
      </c>
      <c r="EF6" s="22">
        <f t="shared" si="14"/>
        <v>0.15</v>
      </c>
      <c r="EG6" s="22">
        <f t="shared" si="14"/>
        <v>0.49</v>
      </c>
      <c r="EH6" s="22">
        <f t="shared" si="14"/>
        <v>0.6</v>
      </c>
      <c r="EI6" s="22">
        <f t="shared" si="14"/>
        <v>0.52</v>
      </c>
      <c r="EJ6" s="22">
        <f t="shared" si="14"/>
        <v>0.53</v>
      </c>
      <c r="EK6" s="22">
        <f t="shared" si="14"/>
        <v>0.48</v>
      </c>
      <c r="EL6" s="22">
        <f t="shared" si="14"/>
        <v>0.5</v>
      </c>
      <c r="EM6" s="22">
        <f t="shared" si="14"/>
        <v>0.41</v>
      </c>
      <c r="EN6" s="21" t="str">
        <f>IF(EN7="","",IF(EN7="-","【-】","【"&amp;SUBSTITUTE(TEXT(EN7,"#,##0.00"),"-","△")&amp;"】"))</f>
        <v>【0.62】</v>
      </c>
    </row>
    <row r="7" spans="1:144" s="23" customFormat="1" x14ac:dyDescent="0.2">
      <c r="A7" s="15"/>
      <c r="B7" s="24">
        <v>2023</v>
      </c>
      <c r="C7" s="24">
        <v>244422</v>
      </c>
      <c r="D7" s="24">
        <v>46</v>
      </c>
      <c r="E7" s="24">
        <v>1</v>
      </c>
      <c r="F7" s="24">
        <v>0</v>
      </c>
      <c r="G7" s="24">
        <v>1</v>
      </c>
      <c r="H7" s="24" t="s">
        <v>93</v>
      </c>
      <c r="I7" s="24" t="s">
        <v>94</v>
      </c>
      <c r="J7" s="24" t="s">
        <v>95</v>
      </c>
      <c r="K7" s="24" t="s">
        <v>96</v>
      </c>
      <c r="L7" s="24" t="s">
        <v>97</v>
      </c>
      <c r="M7" s="24" t="s">
        <v>98</v>
      </c>
      <c r="N7" s="25" t="s">
        <v>99</v>
      </c>
      <c r="O7" s="25">
        <v>78.87</v>
      </c>
      <c r="P7" s="25">
        <v>100</v>
      </c>
      <c r="Q7" s="25">
        <v>2420</v>
      </c>
      <c r="R7" s="25">
        <v>22867</v>
      </c>
      <c r="S7" s="25">
        <v>41.06</v>
      </c>
      <c r="T7" s="25">
        <v>556.91999999999996</v>
      </c>
      <c r="U7" s="25">
        <v>22798</v>
      </c>
      <c r="V7" s="25">
        <v>41.06</v>
      </c>
      <c r="W7" s="25">
        <v>555.24</v>
      </c>
      <c r="X7" s="25">
        <v>114.56</v>
      </c>
      <c r="Y7" s="25">
        <v>122.33</v>
      </c>
      <c r="Z7" s="25">
        <v>118.33</v>
      </c>
      <c r="AA7" s="25">
        <v>117.46</v>
      </c>
      <c r="AB7" s="25">
        <v>117.16</v>
      </c>
      <c r="AC7" s="25">
        <v>108.61</v>
      </c>
      <c r="AD7" s="25">
        <v>108.35</v>
      </c>
      <c r="AE7" s="25">
        <v>108.84</v>
      </c>
      <c r="AF7" s="25">
        <v>105.92</v>
      </c>
      <c r="AG7" s="25">
        <v>106.01</v>
      </c>
      <c r="AH7" s="25">
        <v>108.24</v>
      </c>
      <c r="AI7" s="25">
        <v>0</v>
      </c>
      <c r="AJ7" s="25">
        <v>0</v>
      </c>
      <c r="AK7" s="25">
        <v>0</v>
      </c>
      <c r="AL7" s="25">
        <v>0</v>
      </c>
      <c r="AM7" s="25">
        <v>0</v>
      </c>
      <c r="AN7" s="25">
        <v>3.59</v>
      </c>
      <c r="AO7" s="25">
        <v>3.98</v>
      </c>
      <c r="AP7" s="25">
        <v>6.02</v>
      </c>
      <c r="AQ7" s="25">
        <v>7.78</v>
      </c>
      <c r="AR7" s="25">
        <v>9.59</v>
      </c>
      <c r="AS7" s="25">
        <v>1.5</v>
      </c>
      <c r="AT7" s="25">
        <v>204.11</v>
      </c>
      <c r="AU7" s="25">
        <v>234.46</v>
      </c>
      <c r="AV7" s="25">
        <v>260.39999999999998</v>
      </c>
      <c r="AW7" s="25">
        <v>278.56</v>
      </c>
      <c r="AX7" s="25">
        <v>251.95</v>
      </c>
      <c r="AY7" s="25">
        <v>379.08</v>
      </c>
      <c r="AZ7" s="25">
        <v>367.55</v>
      </c>
      <c r="BA7" s="25">
        <v>378.56</v>
      </c>
      <c r="BB7" s="25">
        <v>364.46</v>
      </c>
      <c r="BC7" s="25">
        <v>338.89</v>
      </c>
      <c r="BD7" s="25">
        <v>243.36</v>
      </c>
      <c r="BE7" s="25">
        <v>467.62</v>
      </c>
      <c r="BF7" s="25">
        <v>474.8</v>
      </c>
      <c r="BG7" s="25">
        <v>397.66</v>
      </c>
      <c r="BH7" s="25">
        <v>358.56</v>
      </c>
      <c r="BI7" s="25">
        <v>360.48</v>
      </c>
      <c r="BJ7" s="25">
        <v>398.98</v>
      </c>
      <c r="BK7" s="25">
        <v>418.68</v>
      </c>
      <c r="BL7" s="25">
        <v>395.68</v>
      </c>
      <c r="BM7" s="25">
        <v>403.72</v>
      </c>
      <c r="BN7" s="25">
        <v>400.21</v>
      </c>
      <c r="BO7" s="25">
        <v>265.93</v>
      </c>
      <c r="BP7" s="25">
        <v>110.02</v>
      </c>
      <c r="BQ7" s="25">
        <v>109.43</v>
      </c>
      <c r="BR7" s="25">
        <v>116.62</v>
      </c>
      <c r="BS7" s="25">
        <v>117.34</v>
      </c>
      <c r="BT7" s="25">
        <v>106.79</v>
      </c>
      <c r="BU7" s="25">
        <v>98.64</v>
      </c>
      <c r="BV7" s="25">
        <v>94.78</v>
      </c>
      <c r="BW7" s="25">
        <v>97.59</v>
      </c>
      <c r="BX7" s="25">
        <v>92.17</v>
      </c>
      <c r="BY7" s="25">
        <v>92.83</v>
      </c>
      <c r="BZ7" s="25">
        <v>97.82</v>
      </c>
      <c r="CA7" s="25">
        <v>122.72</v>
      </c>
      <c r="CB7" s="25">
        <v>110.84</v>
      </c>
      <c r="CC7" s="25">
        <v>115.2</v>
      </c>
      <c r="CD7" s="25">
        <v>119.63</v>
      </c>
      <c r="CE7" s="25">
        <v>122.81</v>
      </c>
      <c r="CF7" s="25">
        <v>178.92</v>
      </c>
      <c r="CG7" s="25">
        <v>181.3</v>
      </c>
      <c r="CH7" s="25">
        <v>181.71</v>
      </c>
      <c r="CI7" s="25">
        <v>188.51</v>
      </c>
      <c r="CJ7" s="25">
        <v>189.43</v>
      </c>
      <c r="CK7" s="25">
        <v>177.56</v>
      </c>
      <c r="CL7" s="25">
        <v>70.209999999999994</v>
      </c>
      <c r="CM7" s="25">
        <v>71.930000000000007</v>
      </c>
      <c r="CN7" s="25">
        <v>71.58</v>
      </c>
      <c r="CO7" s="25">
        <v>70.209999999999994</v>
      </c>
      <c r="CP7" s="25">
        <v>70.7</v>
      </c>
      <c r="CQ7" s="25">
        <v>55.14</v>
      </c>
      <c r="CR7" s="25">
        <v>55.89</v>
      </c>
      <c r="CS7" s="25">
        <v>55.72</v>
      </c>
      <c r="CT7" s="25">
        <v>55.31</v>
      </c>
      <c r="CU7" s="25">
        <v>55.14</v>
      </c>
      <c r="CV7" s="25">
        <v>59.81</v>
      </c>
      <c r="CW7" s="25">
        <v>84.62</v>
      </c>
      <c r="CX7" s="25">
        <v>84.95</v>
      </c>
      <c r="CY7" s="25">
        <v>84.18</v>
      </c>
      <c r="CZ7" s="25">
        <v>84.01</v>
      </c>
      <c r="DA7" s="25">
        <v>82.32</v>
      </c>
      <c r="DB7" s="25">
        <v>81.39</v>
      </c>
      <c r="DC7" s="25">
        <v>81.27</v>
      </c>
      <c r="DD7" s="25">
        <v>81.260000000000005</v>
      </c>
      <c r="DE7" s="25">
        <v>80.36</v>
      </c>
      <c r="DF7" s="25">
        <v>80.13</v>
      </c>
      <c r="DG7" s="25">
        <v>89.42</v>
      </c>
      <c r="DH7" s="25">
        <v>36.51</v>
      </c>
      <c r="DI7" s="25">
        <v>37.590000000000003</v>
      </c>
      <c r="DJ7" s="25">
        <v>38.97</v>
      </c>
      <c r="DK7" s="25">
        <v>40.5</v>
      </c>
      <c r="DL7" s="25">
        <v>41.74</v>
      </c>
      <c r="DM7" s="25">
        <v>49.92</v>
      </c>
      <c r="DN7" s="25">
        <v>50.63</v>
      </c>
      <c r="DO7" s="25">
        <v>51.29</v>
      </c>
      <c r="DP7" s="25">
        <v>52.2</v>
      </c>
      <c r="DQ7" s="25">
        <v>52.7</v>
      </c>
      <c r="DR7" s="25">
        <v>52.02</v>
      </c>
      <c r="DS7" s="25">
        <v>9</v>
      </c>
      <c r="DT7" s="25">
        <v>8.91</v>
      </c>
      <c r="DU7" s="25">
        <v>8.42</v>
      </c>
      <c r="DV7" s="25">
        <v>8.82</v>
      </c>
      <c r="DW7" s="25">
        <v>8.4700000000000006</v>
      </c>
      <c r="DX7" s="25">
        <v>16.88</v>
      </c>
      <c r="DY7" s="25">
        <v>18.28</v>
      </c>
      <c r="DZ7" s="25">
        <v>19.61</v>
      </c>
      <c r="EA7" s="25">
        <v>20.73</v>
      </c>
      <c r="EB7" s="25">
        <v>22.86</v>
      </c>
      <c r="EC7" s="25">
        <v>25.37</v>
      </c>
      <c r="ED7" s="25">
        <v>0.27</v>
      </c>
      <c r="EE7" s="25">
        <v>0.37</v>
      </c>
      <c r="EF7" s="25">
        <v>0.15</v>
      </c>
      <c r="EG7" s="25">
        <v>0.49</v>
      </c>
      <c r="EH7" s="25">
        <v>0.6</v>
      </c>
      <c r="EI7" s="25">
        <v>0.52</v>
      </c>
      <c r="EJ7" s="25">
        <v>0.53</v>
      </c>
      <c r="EK7" s="25">
        <v>0.48</v>
      </c>
      <c r="EL7" s="25">
        <v>0.5</v>
      </c>
      <c r="EM7" s="25">
        <v>0.41</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