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0_多気町\"/>
    </mc:Choice>
  </mc:AlternateContent>
  <xr:revisionPtr revIDLastSave="0" documentId="13_ncr:1_{D6600AEC-F279-411B-BC65-1898D8B6EE60}" xr6:coauthVersionLast="47" xr6:coauthVersionMax="47" xr10:uidLastSave="{00000000-0000-0000-0000-000000000000}"/>
  <workbookProtection workbookAlgorithmName="SHA-512" workbookHashValue="lxwsMOlRnyQ/fJlDOQAayrVXMtyAVhMgGcUxN6/EkmayLwUtfo1JTeXiG5SyJsYreIpe6h2/25CT9BfKtKobNQ==" workbookSaltValue="GOuI29HydjenMoOeno6Nc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F85" i="4"/>
  <c r="E85" i="4"/>
  <c r="AL8" i="4"/>
  <c r="I8" i="4"/>
</calcChain>
</file>

<file path=xl/sharedStrings.xml><?xml version="1.0" encoding="utf-8"?>
<sst xmlns="http://schemas.openxmlformats.org/spreadsheetml/2006/main" count="271" uniqueCount="116">
  <si>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</si>
  <si>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</si>
  <si>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</si>
  <si>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</si>
  <si>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</si>
  <si>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</si>
  <si>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</si>
  <si>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</si>
  <si>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</si>
  <si>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</si>
  <si>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</si>
  <si>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</si>
  <si>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</si>
  <si>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</si>
  <si>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</si>
  <si>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</si>
  <si>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</si>
  <si>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</si>
  <si>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</si>
  <si>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</si>
  <si>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</si>
  <si>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</si>
  <si>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</si>
  <si>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</si>
  <si>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</si>
  <si>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</si>
  <si>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</si>
  <si>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</si>
  <si>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</si>
  <si>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</si>
  <si>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</si>
  <si>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</si>
  <si>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</si>
  <si>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</si>
  <si>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</si>
  <si>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</si>
  <si>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</si>
  <si>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</si>
  <si>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</si>
  <si>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</si>
  <si>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</si>
  <si>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</si>
  <si>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</si>
  <si>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</si>
  <si>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</si>
  <si>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</si>
  <si>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</si>
  <si>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</si>
  <si>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</si>
  <si>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</si>
  <si>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</si>
  <si>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</si>
  <si>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</si>
  <si>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</si>
  <si>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</si>
  <si>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</si>
  <si>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</si>
  <si>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</si>
  <si>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</si>
  <si>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</si>
  <si>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</si>
  <si>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</si>
  <si>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</si>
  <si>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</si>
  <si>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</si>
  <si>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</si>
  <si>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</si>
  <si>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</si>
  <si>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</si>
  <si>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</si>
  <si>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</si>
  <si>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</si>
  <si>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</si>
  <si>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</si>
  <si>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</si>
  <si>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</si>
  <si>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</si>
  <si>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</si>
  <si>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</si>
  <si>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</si>
  <si>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</si>
  <si>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</si>
  <si>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</si>
  <si>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</si>
  <si>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</si>
  <si>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</si>
  <si>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</si>
  <si>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</si>
  <si>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</si>
  <si>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</si>
  <si>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</si>
  <si>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</si>
  <si>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</si>
  <si>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</si>
  <si>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</si>
  <si>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</si>
  <si>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</si>
  <si>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</si>
  <si>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</si>
  <si>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</si>
  <si>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</si>
  <si>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</si>
  <si>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</si>
  <si>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</si>
  <si>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</si>
  <si>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</si>
  <si>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</si>
  <si>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</si>
  <si>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</si>
  <si>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</si>
  <si>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</si>
  <si>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</si>
  <si>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</si>
  <si>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令和2年度から地方公営企業法の財務規定を適用し法適用会計に移行しました。
経常収支比率が100％を超え単年度収支は黒字となっていますが、これは一般会計からの繰入金に依存するところが大きいためであり、使用料で回収すべき経費がどの程度使用料収入で賄われているかを示す経費回収率は類似団体や全国平均を下回る低い水準となっています。また、汚水処理原価も類似団体や全国平均と比べて高くなっていますが、これは修繕費等の維持管理経費が多くかかかっているためと考えられます。
水洗化率も他団体と比べると低い状況となっているため、引き続き接続の啓発に努めていきます。</t>
    <phoneticPr fontId="4"/>
  </si>
  <si>
    <t>H16年度の事業開始以降に設置した浄化槽については耐用年数を超える施設はありませんが、寄付採納で受け入れた浄化槽の中には耐用年数を超えるものもあり、近年浄化槽修繕費等の維持管理費が大きく増加しています。
今後も保守点検結果に基づく適切な維持管理を行っていく必要があります。</t>
    <phoneticPr fontId="4"/>
  </si>
  <si>
    <t>浄化槽の設置基数は年間10基程度ずつ増加していますが、処理区域内の人口は減少していくことが予想されます。そのため、使用料収入の大きな増加が見込めない中で施設整備の財源を確保していく必要があります。
今後も一般会計からの繰入金に頼る厳しい経営状況が続いていくと考えられますが、施設の適切な維持管理による修繕費の削減等の経費削減に取り組んでいきます。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</si>
</sst>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A0-4517-8C9A-75A12C43BB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9A0-4517-8C9A-75A12C43BB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72.47</c:v>
                </c:pt>
                <c:pt idx="2">
                  <c:v>72.05</c:v>
                </c:pt>
                <c:pt idx="3">
                  <c:v>71.73</c:v>
                </c:pt>
                <c:pt idx="4">
                  <c:v>70.89</c:v>
                </c:pt>
              </c:numCache>
            </c:numRef>
          </c:val>
          <c:extLst>
            <c:ext xmlns:c16="http://schemas.microsoft.com/office/drawing/2014/chart" uri="{C3380CC4-5D6E-409C-BE32-E72D297353CC}">
              <c16:uniqueId val="{00000000-5BF5-474D-936B-966F39140B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58.19</c:v>
                </c:pt>
                <c:pt idx="2">
                  <c:v>56.52</c:v>
                </c:pt>
                <c:pt idx="3">
                  <c:v>88.45</c:v>
                </c:pt>
                <c:pt idx="4">
                  <c:v>54.08</c:v>
                </c:pt>
              </c:numCache>
            </c:numRef>
          </c:val>
          <c:smooth val="0"/>
          <c:extLst>
            <c:ext xmlns:c16="http://schemas.microsoft.com/office/drawing/2014/chart" uri="{C3380CC4-5D6E-409C-BE32-E72D297353CC}">
              <c16:uniqueId val="{00000001-5BF5-474D-936B-966F39140B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69.92</c:v>
                </c:pt>
                <c:pt idx="2">
                  <c:v>71.36</c:v>
                </c:pt>
                <c:pt idx="3">
                  <c:v>72.23</c:v>
                </c:pt>
                <c:pt idx="4">
                  <c:v>72.23</c:v>
                </c:pt>
              </c:numCache>
            </c:numRef>
          </c:val>
          <c:extLst>
            <c:ext xmlns:c16="http://schemas.microsoft.com/office/drawing/2014/chart" uri="{C3380CC4-5D6E-409C-BE32-E72D297353CC}">
              <c16:uniqueId val="{00000000-6FC1-4C70-A2C9-1168B95762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87.8</c:v>
                </c:pt>
                <c:pt idx="2">
                  <c:v>88.43</c:v>
                </c:pt>
                <c:pt idx="3">
                  <c:v>90.34</c:v>
                </c:pt>
                <c:pt idx="4">
                  <c:v>90.57</c:v>
                </c:pt>
              </c:numCache>
            </c:numRef>
          </c:val>
          <c:smooth val="0"/>
          <c:extLst>
            <c:ext xmlns:c16="http://schemas.microsoft.com/office/drawing/2014/chart" uri="{C3380CC4-5D6E-409C-BE32-E72D297353CC}">
              <c16:uniqueId val="{00000001-6FC1-4C70-A2C9-1168B95762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103.38</c:v>
                </c:pt>
                <c:pt idx="2">
                  <c:v>103.33</c:v>
                </c:pt>
                <c:pt idx="3">
                  <c:v>103.99</c:v>
                </c:pt>
                <c:pt idx="4">
                  <c:v>107.32</c:v>
                </c:pt>
              </c:numCache>
            </c:numRef>
          </c:val>
          <c:extLst>
            <c:ext xmlns:c16="http://schemas.microsoft.com/office/drawing/2014/chart" uri="{C3380CC4-5D6E-409C-BE32-E72D297353CC}">
              <c16:uniqueId val="{00000000-617A-4CA3-A1B2-2AF8CEBF144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99.03</c:v>
                </c:pt>
                <c:pt idx="2">
                  <c:v>100.41</c:v>
                </c:pt>
                <c:pt idx="3">
                  <c:v>100.17</c:v>
                </c:pt>
                <c:pt idx="4">
                  <c:v>96.95</c:v>
                </c:pt>
              </c:numCache>
            </c:numRef>
          </c:val>
          <c:smooth val="0"/>
          <c:extLst>
            <c:ext xmlns:c16="http://schemas.microsoft.com/office/drawing/2014/chart" uri="{C3380CC4-5D6E-409C-BE32-E72D297353CC}">
              <c16:uniqueId val="{00000001-617A-4CA3-A1B2-2AF8CEBF144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5.64</c:v>
                </c:pt>
                <c:pt idx="2">
                  <c:v>11.16</c:v>
                </c:pt>
                <c:pt idx="3">
                  <c:v>16.510000000000002</c:v>
                </c:pt>
                <c:pt idx="4">
                  <c:v>21.32</c:v>
                </c:pt>
              </c:numCache>
            </c:numRef>
          </c:val>
          <c:extLst>
            <c:ext xmlns:c16="http://schemas.microsoft.com/office/drawing/2014/chart" uri="{C3380CC4-5D6E-409C-BE32-E72D297353CC}">
              <c16:uniqueId val="{00000000-2AC8-4F9B-A6E2-8CE64423D2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15.74</c:v>
                </c:pt>
                <c:pt idx="2">
                  <c:v>21.02</c:v>
                </c:pt>
                <c:pt idx="3">
                  <c:v>24.31</c:v>
                </c:pt>
                <c:pt idx="4">
                  <c:v>26.92</c:v>
                </c:pt>
              </c:numCache>
            </c:numRef>
          </c:val>
          <c:smooth val="0"/>
          <c:extLst>
            <c:ext xmlns:c16="http://schemas.microsoft.com/office/drawing/2014/chart" uri="{C3380CC4-5D6E-409C-BE32-E72D297353CC}">
              <c16:uniqueId val="{00000001-2AC8-4F9B-A6E2-8CE64423D2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ED-4ACC-9EE0-643524D86CA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EED-4ACC-9EE0-643524D86CA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3B0F-4C29-B08F-8DE87C4A62E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74.239999999999995</c:v>
                </c:pt>
                <c:pt idx="2">
                  <c:v>83.92</c:v>
                </c:pt>
                <c:pt idx="3">
                  <c:v>89.31</c:v>
                </c:pt>
                <c:pt idx="4">
                  <c:v>91.33</c:v>
                </c:pt>
              </c:numCache>
            </c:numRef>
          </c:val>
          <c:smooth val="0"/>
          <c:extLst>
            <c:ext xmlns:c16="http://schemas.microsoft.com/office/drawing/2014/chart" uri="{C3380CC4-5D6E-409C-BE32-E72D297353CC}">
              <c16:uniqueId val="{00000001-3B0F-4C29-B08F-8DE87C4A62E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69.209999999999994</c:v>
                </c:pt>
                <c:pt idx="2">
                  <c:v>110.79</c:v>
                </c:pt>
                <c:pt idx="3">
                  <c:v>142.57</c:v>
                </c:pt>
                <c:pt idx="4">
                  <c:v>201.15</c:v>
                </c:pt>
              </c:numCache>
            </c:numRef>
          </c:val>
          <c:extLst>
            <c:ext xmlns:c16="http://schemas.microsoft.com/office/drawing/2014/chart" uri="{C3380CC4-5D6E-409C-BE32-E72D297353CC}">
              <c16:uniqueId val="{00000000-B047-4F10-BF57-A0AA4019B83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100.47</c:v>
                </c:pt>
                <c:pt idx="2">
                  <c:v>122.71</c:v>
                </c:pt>
                <c:pt idx="3">
                  <c:v>138.19999999999999</c:v>
                </c:pt>
                <c:pt idx="4">
                  <c:v>126.97</c:v>
                </c:pt>
              </c:numCache>
            </c:numRef>
          </c:val>
          <c:smooth val="0"/>
          <c:extLst>
            <c:ext xmlns:c16="http://schemas.microsoft.com/office/drawing/2014/chart" uri="{C3380CC4-5D6E-409C-BE32-E72D297353CC}">
              <c16:uniqueId val="{00000001-B047-4F10-BF57-A0AA4019B83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152.59</c:v>
                </c:pt>
                <c:pt idx="2">
                  <c:v>227.42</c:v>
                </c:pt>
                <c:pt idx="3">
                  <c:v>227.51</c:v>
                </c:pt>
                <c:pt idx="4">
                  <c:v>225.42</c:v>
                </c:pt>
              </c:numCache>
            </c:numRef>
          </c:val>
          <c:extLst>
            <c:ext xmlns:c16="http://schemas.microsoft.com/office/drawing/2014/chart" uri="{C3380CC4-5D6E-409C-BE32-E72D297353CC}">
              <c16:uniqueId val="{00000000-B674-4AFD-BCA5-1BF7916A7F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B674-4AFD-BCA5-1BF7916A7F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40.659999999999997</c:v>
                </c:pt>
                <c:pt idx="2">
                  <c:v>37.340000000000003</c:v>
                </c:pt>
                <c:pt idx="3">
                  <c:v>37.49</c:v>
                </c:pt>
                <c:pt idx="4">
                  <c:v>35.06</c:v>
                </c:pt>
              </c:numCache>
            </c:numRef>
          </c:val>
          <c:extLst>
            <c:ext xmlns:c16="http://schemas.microsoft.com/office/drawing/2014/chart" uri="{C3380CC4-5D6E-409C-BE32-E72D297353CC}">
              <c16:uniqueId val="{00000000-DE22-4D99-AD92-5F55232DF72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60.59</c:v>
                </c:pt>
                <c:pt idx="2">
                  <c:v>60</c:v>
                </c:pt>
                <c:pt idx="3">
                  <c:v>59.01</c:v>
                </c:pt>
                <c:pt idx="4">
                  <c:v>56.06</c:v>
                </c:pt>
              </c:numCache>
            </c:numRef>
          </c:val>
          <c:smooth val="0"/>
          <c:extLst>
            <c:ext xmlns:c16="http://schemas.microsoft.com/office/drawing/2014/chart" uri="{C3380CC4-5D6E-409C-BE32-E72D297353CC}">
              <c16:uniqueId val="{00000001-DE22-4D99-AD92-5F55232DF72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336.2</c:v>
                </c:pt>
                <c:pt idx="2">
                  <c:v>367.3</c:v>
                </c:pt>
                <c:pt idx="3">
                  <c:v>370.83</c:v>
                </c:pt>
                <c:pt idx="4">
                  <c:v>398.54</c:v>
                </c:pt>
              </c:numCache>
            </c:numRef>
          </c:val>
          <c:extLst>
            <c:ext xmlns:c16="http://schemas.microsoft.com/office/drawing/2014/chart" uri="{C3380CC4-5D6E-409C-BE32-E72D297353CC}">
              <c16:uniqueId val="{00000000-F2E4-4789-A795-8193B445ACF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280.23</c:v>
                </c:pt>
                <c:pt idx="2">
                  <c:v>282.70999999999998</c:v>
                </c:pt>
                <c:pt idx="3">
                  <c:v>291.82</c:v>
                </c:pt>
                <c:pt idx="4">
                  <c:v>304.36</c:v>
                </c:pt>
              </c:numCache>
            </c:numRef>
          </c:val>
          <c:smooth val="0"/>
          <c:extLst>
            <c:ext xmlns:c16="http://schemas.microsoft.com/office/drawing/2014/chart" uri="{C3380CC4-5D6E-409C-BE32-E72D297353CC}">
              <c16:uniqueId val="{00000001-F2E4-4789-A795-8193B445ACF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【111.69】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多気町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13817</v>
      </c>
      <c r="AM8" s="45"/>
      <c r="AN8" s="45"/>
      <c r="AO8" s="45"/>
      <c r="AP8" s="45"/>
      <c r="AQ8" s="45"/>
      <c r="AR8" s="45"/>
      <c r="AS8" s="45"/>
      <c r="AT8" s="44">
        <f>データ!T6</f>
        <v>103.06</v>
      </c>
      <c r="AU8" s="44"/>
      <c r="AV8" s="44"/>
      <c r="AW8" s="44"/>
      <c r="AX8" s="44"/>
      <c r="AY8" s="44"/>
      <c r="AZ8" s="44"/>
      <c r="BA8" s="44"/>
      <c r="BB8" s="44">
        <f>データ!U6</f>
        <v>134.07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51.28</v>
      </c>
      <c r="J10" s="44"/>
      <c r="K10" s="44"/>
      <c r="L10" s="44"/>
      <c r="M10" s="44"/>
      <c r="N10" s="44"/>
      <c r="O10" s="44"/>
      <c r="P10" s="44">
        <f>データ!P6</f>
        <v>25.86</v>
      </c>
      <c r="Q10" s="44"/>
      <c r="R10" s="44"/>
      <c r="S10" s="44"/>
      <c r="T10" s="44"/>
      <c r="U10" s="44"/>
      <c r="V10" s="44"/>
      <c r="W10" s="44">
        <f>データ!Q6</f>
        <v>100</v>
      </c>
      <c r="X10" s="44"/>
      <c r="Y10" s="44"/>
      <c r="Z10" s="44"/>
      <c r="AA10" s="44"/>
      <c r="AB10" s="44"/>
      <c r="AC10" s="44"/>
      <c r="AD10" s="45">
        <f>データ!R6</f>
        <v>2750</v>
      </c>
      <c r="AE10" s="45"/>
      <c r="AF10" s="45"/>
      <c r="AG10" s="45"/>
      <c r="AH10" s="45"/>
      <c r="AI10" s="45"/>
      <c r="AJ10" s="45"/>
      <c r="AK10" s="2"/>
      <c r="AL10" s="45">
        <f>データ!V6</f>
        <v>3550</v>
      </c>
      <c r="AM10" s="45"/>
      <c r="AN10" s="45"/>
      <c r="AO10" s="45"/>
      <c r="AP10" s="45"/>
      <c r="AQ10" s="45"/>
      <c r="AR10" s="45"/>
      <c r="AS10" s="45"/>
      <c r="AT10" s="44">
        <f>データ!W6</f>
        <v>0.08</v>
      </c>
      <c r="AU10" s="44"/>
      <c r="AV10" s="44"/>
      <c r="AW10" s="44"/>
      <c r="AX10" s="44"/>
      <c r="AY10" s="44"/>
      <c r="AZ10" s="44"/>
      <c r="BA10" s="44"/>
      <c r="BB10" s="44">
        <f>データ!X6</f>
        <v>44375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【96.62】</v>
      </c>
      <c r="F85" s="12" t="str">
        <f>データ!AT6</f>
        <v>【111.69】</v>
      </c>
      <c r="G85" s="12" t="str">
        <f>データ!BE6</f>
        <v>【111.29】</v>
      </c>
      <c r="H85" s="12" t="str">
        <f>データ!BP6</f>
        <v>【349.83】</v>
      </c>
      <c r="I85" s="12" t="str">
        <f>データ!CA6</f>
        <v>【53.65】</v>
      </c>
      <c r="J85" s="12" t="str">
        <f>データ!CL6</f>
        <v>【307.86】</v>
      </c>
      <c r="K85" s="12" t="str">
        <f>データ!CW6</f>
        <v>【54.61】</v>
      </c>
      <c r="L85" s="12" t="str">
        <f>データ!DH6</f>
        <v>【85.31】</v>
      </c>
      <c r="M85" s="12" t="str">
        <f>データ!DS6</f>
        <v>【25.25】</v>
      </c>
      <c r="N85" s="12" t="str">
        <f>データ!ED6</f>
        <v>【-】</v>
      </c>
      <c r="O85" s="12" t="str">
        <f>データ!EO6</f>
        <v>【-】</v>
      </c>
    </row>
  </sheetData>
  <sheetProtection algorithmName="SHA-512" hashValue="lgQR/bf5O7Nc0JV3M2CuAW5ILJrW97A6PlXhIed/tnxHDlaHH/NvZDMDzHdATG5L5u9FUtJ8S0qROe0qYTt54Q==" saltValue="GUS4iY/SZpuVjBr49F7j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244414</v>
      </c>
      <c r="D6" s="19">
        <f t="shared" si="3"/>
        <v>46</v>
      </c>
      <c r="E6" s="19">
        <f t="shared" si="3"/>
        <v>18</v>
      </c>
      <c r="F6" s="19">
        <f t="shared" si="3"/>
        <v>0</v>
      </c>
      <c r="G6" s="19">
        <f t="shared" si="3"/>
        <v>0</v>
      </c>
      <c r="H6" s="19" t="str">
        <f t="shared" si="3"/>
        <v>三重県　多気町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51.28</v>
      </c>
      <c r="P6" s="20">
        <f t="shared" si="3"/>
        <v>25.86</v>
      </c>
      <c r="Q6" s="20">
        <f t="shared" si="3"/>
        <v>100</v>
      </c>
      <c r="R6" s="20">
        <f t="shared" si="3"/>
        <v>2750</v>
      </c>
      <c r="S6" s="20">
        <f t="shared" si="3"/>
        <v>13817</v>
      </c>
      <c r="T6" s="20">
        <f t="shared" si="3"/>
        <v>103.06</v>
      </c>
      <c r="U6" s="20">
        <f t="shared" si="3"/>
        <v>134.07</v>
      </c>
      <c r="V6" s="20">
        <f t="shared" si="3"/>
        <v>3550</v>
      </c>
      <c r="W6" s="20">
        <f t="shared" si="3"/>
        <v>0.08</v>
      </c>
      <c r="X6" s="20">
        <f t="shared" si="3"/>
        <v>44375</v>
      </c>
      <c r="Y6" s="21" t="str">
        <f>IF(Y7="",NA(),Y7)</f>
        <v>-</v>
      </c>
      <c r="Z6" s="21">
        <f t="shared" ref="Z6:AH6" si="4">IF(Z7="",NA(),Z7)</f>
        <v>103.38</v>
      </c>
      <c r="AA6" s="21">
        <f t="shared" si="4"/>
        <v>103.33</v>
      </c>
      <c r="AB6" s="21">
        <f t="shared" si="4"/>
        <v>103.99</v>
      </c>
      <c r="AC6" s="21">
        <f t="shared" si="4"/>
        <v>107.32</v>
      </c>
      <c r="AD6" s="21" t="str">
        <f t="shared" si="4"/>
        <v>-</v>
      </c>
      <c r="AE6" s="21">
        <f t="shared" si="4"/>
        <v>99.03</v>
      </c>
      <c r="AF6" s="21">
        <f t="shared" si="4"/>
        <v>100.41</v>
      </c>
      <c r="AG6" s="21">
        <f t="shared" si="4"/>
        <v>100.17</v>
      </c>
      <c r="AH6" s="21">
        <f t="shared" si="4"/>
        <v>96.95</v>
      </c>
      <c r="AI6" s="20" t="str">
        <f>IF(AI7="","",IF(AI7="-","【-】","【"&amp;SUBSTITUTE(TEXT(AI7,"#,##0.00"),"-","△")&amp;"】"))</f>
        <v>【96.62】</v>
      </c>
      <c r="AJ6" s="21" t="str">
        <f>IF(AJ7="",NA(),AJ7)</f>
        <v>-</v>
      </c>
      <c r="AK6" s="20">
        <f t="shared" ref="AK6:AS6" si="5">IF(AK7="",NA(),AK7)</f>
        <v>0</v>
      </c>
      <c r="AL6" s="20">
        <f t="shared" si="5"/>
        <v>0</v>
      </c>
      <c r="AM6" s="20">
        <f t="shared" si="5"/>
        <v>0</v>
      </c>
      <c r="AN6" s="20">
        <f t="shared" si="5"/>
        <v>0</v>
      </c>
      <c r="AO6" s="21" t="str">
        <f t="shared" si="5"/>
        <v>-</v>
      </c>
      <c r="AP6" s="21">
        <f t="shared" si="5"/>
        <v>74.239999999999995</v>
      </c>
      <c r="AQ6" s="21">
        <f t="shared" si="5"/>
        <v>83.92</v>
      </c>
      <c r="AR6" s="21">
        <f t="shared" si="5"/>
        <v>89.31</v>
      </c>
      <c r="AS6" s="21">
        <f t="shared" si="5"/>
        <v>91.33</v>
      </c>
      <c r="AT6" s="20" t="str">
        <f>IF(AT7="","",IF(AT7="-","【-】","【"&amp;SUBSTITUTE(TEXT(AT7,"#,##0.00"),"-","△")&amp;"】"))</f>
        <v>【111.69】</v>
      </c>
      <c r="AU6" s="21" t="str">
        <f>IF(AU7="",NA(),AU7)</f>
        <v>-</v>
      </c>
      <c r="AV6" s="21">
        <f t="shared" ref="AV6:BD6" si="6">IF(AV7="",NA(),AV7)</f>
        <v>69.209999999999994</v>
      </c>
      <c r="AW6" s="21">
        <f t="shared" si="6"/>
        <v>110.79</v>
      </c>
      <c r="AX6" s="21">
        <f t="shared" si="6"/>
        <v>142.57</v>
      </c>
      <c r="AY6" s="21">
        <f t="shared" si="6"/>
        <v>201.15</v>
      </c>
      <c r="AZ6" s="21" t="str">
        <f t="shared" si="6"/>
        <v>-</v>
      </c>
      <c r="BA6" s="21">
        <f t="shared" si="6"/>
        <v>100.47</v>
      </c>
      <c r="BB6" s="21">
        <f t="shared" si="6"/>
        <v>122.71</v>
      </c>
      <c r="BC6" s="21">
        <f t="shared" si="6"/>
        <v>138.19999999999999</v>
      </c>
      <c r="BD6" s="21">
        <f t="shared" si="6"/>
        <v>126.97</v>
      </c>
      <c r="BE6" s="20" t="str">
        <f>IF(BE7="","",IF(BE7="-","【-】","【"&amp;SUBSTITUTE(TEXT(BE7,"#,##0.00"),"-","△")&amp;"】"))</f>
        <v>【111.29】</v>
      </c>
      <c r="BF6" s="21" t="str">
        <f>IF(BF7="",NA(),BF7)</f>
        <v>-</v>
      </c>
      <c r="BG6" s="21">
        <f t="shared" ref="BG6:BO6" si="7">IF(BG7="",NA(),BG7)</f>
        <v>152.59</v>
      </c>
      <c r="BH6" s="21">
        <f t="shared" si="7"/>
        <v>227.42</v>
      </c>
      <c r="BI6" s="21">
        <f t="shared" si="7"/>
        <v>227.51</v>
      </c>
      <c r="BJ6" s="21">
        <f t="shared" si="7"/>
        <v>225.42</v>
      </c>
      <c r="BK6" s="21" t="str">
        <f t="shared" si="7"/>
        <v>-</v>
      </c>
      <c r="BL6" s="21">
        <f t="shared" si="7"/>
        <v>294.27</v>
      </c>
      <c r="BM6" s="21">
        <f t="shared" si="7"/>
        <v>294.08999999999997</v>
      </c>
      <c r="BN6" s="21">
        <f t="shared" si="7"/>
        <v>294.08999999999997</v>
      </c>
      <c r="BO6" s="21">
        <f t="shared" si="7"/>
        <v>338.47</v>
      </c>
      <c r="BP6" s="20" t="str">
        <f>IF(BP7="","",IF(BP7="-","【-】","【"&amp;SUBSTITUTE(TEXT(BP7,"#,##0.00"),"-","△")&amp;"】"))</f>
        <v>【349.83】</v>
      </c>
      <c r="BQ6" s="21" t="str">
        <f>IF(BQ7="",NA(),BQ7)</f>
        <v>-</v>
      </c>
      <c r="BR6" s="21">
        <f t="shared" ref="BR6:BZ6" si="8">IF(BR7="",NA(),BR7)</f>
        <v>40.659999999999997</v>
      </c>
      <c r="BS6" s="21">
        <f t="shared" si="8"/>
        <v>37.340000000000003</v>
      </c>
      <c r="BT6" s="21">
        <f t="shared" si="8"/>
        <v>37.49</v>
      </c>
      <c r="BU6" s="21">
        <f t="shared" si="8"/>
        <v>35.06</v>
      </c>
      <c r="BV6" s="21" t="str">
        <f t="shared" si="8"/>
        <v>-</v>
      </c>
      <c r="BW6" s="21">
        <f t="shared" si="8"/>
        <v>60.59</v>
      </c>
      <c r="BX6" s="21">
        <f t="shared" si="8"/>
        <v>60</v>
      </c>
      <c r="BY6" s="21">
        <f t="shared" si="8"/>
        <v>59.01</v>
      </c>
      <c r="BZ6" s="21">
        <f t="shared" si="8"/>
        <v>56.06</v>
      </c>
      <c r="CA6" s="20" t="str">
        <f>IF(CA7="","",IF(CA7="-","【-】","【"&amp;SUBSTITUTE(TEXT(CA7,"#,##0.00"),"-","△")&amp;"】"))</f>
        <v>【53.65】</v>
      </c>
      <c r="CB6" s="21" t="str">
        <f>IF(CB7="",NA(),CB7)</f>
        <v>-</v>
      </c>
      <c r="CC6" s="21">
        <f t="shared" ref="CC6:CK6" si="9">IF(CC7="",NA(),CC7)</f>
        <v>336.2</v>
      </c>
      <c r="CD6" s="21">
        <f t="shared" si="9"/>
        <v>367.3</v>
      </c>
      <c r="CE6" s="21">
        <f t="shared" si="9"/>
        <v>370.83</v>
      </c>
      <c r="CF6" s="21">
        <f t="shared" si="9"/>
        <v>398.54</v>
      </c>
      <c r="CG6" s="21" t="str">
        <f t="shared" si="9"/>
        <v>-</v>
      </c>
      <c r="CH6" s="21">
        <f t="shared" si="9"/>
        <v>280.23</v>
      </c>
      <c r="CI6" s="21">
        <f t="shared" si="9"/>
        <v>282.70999999999998</v>
      </c>
      <c r="CJ6" s="21">
        <f t="shared" si="9"/>
        <v>291.82</v>
      </c>
      <c r="CK6" s="21">
        <f t="shared" si="9"/>
        <v>304.36</v>
      </c>
      <c r="CL6" s="20" t="str">
        <f>IF(CL7="","",IF(CL7="-","【-】","【"&amp;SUBSTITUTE(TEXT(CL7,"#,##0.00"),"-","△")&amp;"】"))</f>
        <v>【307.86】</v>
      </c>
      <c r="CM6" s="21" t="str">
        <f>IF(CM7="",NA(),CM7)</f>
        <v>-</v>
      </c>
      <c r="CN6" s="21">
        <f t="shared" ref="CN6:CV6" si="10">IF(CN7="",NA(),CN7)</f>
        <v>72.47</v>
      </c>
      <c r="CO6" s="21">
        <f t="shared" si="10"/>
        <v>72.05</v>
      </c>
      <c r="CP6" s="21">
        <f t="shared" si="10"/>
        <v>71.73</v>
      </c>
      <c r="CQ6" s="21">
        <f t="shared" si="10"/>
        <v>70.89</v>
      </c>
      <c r="CR6" s="21" t="str">
        <f t="shared" si="10"/>
        <v>-</v>
      </c>
      <c r="CS6" s="21">
        <f t="shared" si="10"/>
        <v>58.19</v>
      </c>
      <c r="CT6" s="21">
        <f t="shared" si="10"/>
        <v>56.52</v>
      </c>
      <c r="CU6" s="21">
        <f t="shared" si="10"/>
        <v>88.45</v>
      </c>
      <c r="CV6" s="21">
        <f t="shared" si="10"/>
        <v>54.08</v>
      </c>
      <c r="CW6" s="20" t="str">
        <f>IF(CW7="","",IF(CW7="-","【-】","【"&amp;SUBSTITUTE(TEXT(CW7,"#,##0.00"),"-","△")&amp;"】"))</f>
        <v>【54.61】</v>
      </c>
      <c r="CX6" s="21" t="str">
        <f>IF(CX7="",NA(),CX7)</f>
        <v>-</v>
      </c>
      <c r="CY6" s="21">
        <f t="shared" ref="CY6:DG6" si="11">IF(CY7="",NA(),CY7)</f>
        <v>69.92</v>
      </c>
      <c r="CZ6" s="21">
        <f t="shared" si="11"/>
        <v>71.36</v>
      </c>
      <c r="DA6" s="21">
        <f t="shared" si="11"/>
        <v>72.23</v>
      </c>
      <c r="DB6" s="21">
        <f t="shared" si="11"/>
        <v>72.23</v>
      </c>
      <c r="DC6" s="21" t="str">
        <f t="shared" si="11"/>
        <v>-</v>
      </c>
      <c r="DD6" s="21">
        <f t="shared" si="11"/>
        <v>87.8</v>
      </c>
      <c r="DE6" s="21">
        <f t="shared" si="11"/>
        <v>88.43</v>
      </c>
      <c r="DF6" s="21">
        <f t="shared" si="11"/>
        <v>90.34</v>
      </c>
      <c r="DG6" s="21">
        <f t="shared" si="11"/>
        <v>90.57</v>
      </c>
      <c r="DH6" s="20" t="str">
        <f>IF(DH7="","",IF(DH7="-","【-】","【"&amp;SUBSTITUTE(TEXT(DH7,"#,##0.00"),"-","△")&amp;"】"))</f>
        <v>【85.31】</v>
      </c>
      <c r="DI6" s="21" t="str">
        <f>IF(DI7="",NA(),DI7)</f>
        <v>-</v>
      </c>
      <c r="DJ6" s="21">
        <f t="shared" ref="DJ6:DR6" si="12">IF(DJ7="",NA(),DJ7)</f>
        <v>5.64</v>
      </c>
      <c r="DK6" s="21">
        <f t="shared" si="12"/>
        <v>11.16</v>
      </c>
      <c r="DL6" s="21">
        <f t="shared" si="12"/>
        <v>16.510000000000002</v>
      </c>
      <c r="DM6" s="21">
        <f t="shared" si="12"/>
        <v>21.32</v>
      </c>
      <c r="DN6" s="21" t="str">
        <f t="shared" si="12"/>
        <v>-</v>
      </c>
      <c r="DO6" s="21">
        <f t="shared" si="12"/>
        <v>15.74</v>
      </c>
      <c r="DP6" s="21">
        <f t="shared" si="12"/>
        <v>21.02</v>
      </c>
      <c r="DQ6" s="21">
        <f t="shared" si="12"/>
        <v>24.31</v>
      </c>
      <c r="DR6" s="21">
        <f t="shared" si="12"/>
        <v>26.92</v>
      </c>
      <c r="DS6" s="20" t="str">
        <f>IF(DS7="","",IF(DS7="-","【-】","【"&amp;SUBSTITUTE(TEXT(DS7,"#,##0.00"),"-","△")&amp;"】"))</f>
        <v>【25.25】</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2023</v>
      </c>
      <c r="C7" s="23">
        <v>244414</v>
      </c>
      <c r="D7" s="23">
        <v>46</v>
      </c>
      <c r="E7" s="23">
        <v>18</v>
      </c>
      <c r="F7" s="23">
        <v>0</v>
      </c>
      <c r="G7" s="23">
        <v>0</v>
      </c>
      <c r="H7" s="23" t="s">
        <v>96</v>
      </c>
      <c r="I7" s="23" t="s">
        <v>97</v>
      </c>
      <c r="J7" s="23" t="s">
        <v>98</v>
      </c>
      <c r="K7" s="23" t="s">
        <v>99</v>
      </c>
      <c r="L7" s="23" t="s">
        <v>100</v>
      </c>
      <c r="M7" s="23" t="s">
        <v>101</v>
      </c>
      <c r="N7" s="24" t="s">
        <v>102</v>
      </c>
      <c r="O7" s="24">
        <v>51.28</v>
      </c>
      <c r="P7" s="24">
        <v>25.86</v>
      </c>
      <c r="Q7" s="24">
        <v>100</v>
      </c>
      <c r="R7" s="24">
        <v>2750</v>
      </c>
      <c r="S7" s="24">
        <v>13817</v>
      </c>
      <c r="T7" s="24">
        <v>103.06</v>
      </c>
      <c r="U7" s="24">
        <v>134.07</v>
      </c>
      <c r="V7" s="24">
        <v>3550</v>
      </c>
      <c r="W7" s="24">
        <v>0.08</v>
      </c>
      <c r="X7" s="24">
        <v>44375</v>
      </c>
      <c r="Y7" s="24" t="s">
        <v>102</v>
      </c>
      <c r="Z7" s="24">
        <v>103.38</v>
      </c>
      <c r="AA7" s="24">
        <v>103.33</v>
      </c>
      <c r="AB7" s="24">
        <v>103.99</v>
      </c>
      <c r="AC7" s="24">
        <v>107.32</v>
      </c>
      <c r="AD7" s="24" t="s">
        <v>102</v>
      </c>
      <c r="AE7" s="24">
        <v>99.03</v>
      </c>
      <c r="AF7" s="24">
        <v>100.41</v>
      </c>
      <c r="AG7" s="24">
        <v>100.17</v>
      </c>
      <c r="AH7" s="24">
        <v>96.95</v>
      </c>
      <c r="AI7" s="24">
        <v>96.62</v>
      </c>
      <c r="AJ7" s="24" t="s">
        <v>102</v>
      </c>
      <c r="AK7" s="24">
        <v>0</v>
      </c>
      <c r="AL7" s="24">
        <v>0</v>
      </c>
      <c r="AM7" s="24">
        <v>0</v>
      </c>
      <c r="AN7" s="24">
        <v>0</v>
      </c>
      <c r="AO7" s="24" t="s">
        <v>102</v>
      </c>
      <c r="AP7" s="24">
        <v>74.239999999999995</v>
      </c>
      <c r="AQ7" s="24">
        <v>83.92</v>
      </c>
      <c r="AR7" s="24">
        <v>89.31</v>
      </c>
      <c r="AS7" s="24">
        <v>91.33</v>
      </c>
      <c r="AT7" s="24">
        <v>111.69</v>
      </c>
      <c r="AU7" s="24" t="s">
        <v>102</v>
      </c>
      <c r="AV7" s="24">
        <v>69.209999999999994</v>
      </c>
      <c r="AW7" s="24">
        <v>110.79</v>
      </c>
      <c r="AX7" s="24">
        <v>142.57</v>
      </c>
      <c r="AY7" s="24">
        <v>201.15</v>
      </c>
      <c r="AZ7" s="24" t="s">
        <v>102</v>
      </c>
      <c r="BA7" s="24">
        <v>100.47</v>
      </c>
      <c r="BB7" s="24">
        <v>122.71</v>
      </c>
      <c r="BC7" s="24">
        <v>138.19999999999999</v>
      </c>
      <c r="BD7" s="24">
        <v>126.97</v>
      </c>
      <c r="BE7" s="24">
        <v>111.29</v>
      </c>
      <c r="BF7" s="24" t="s">
        <v>102</v>
      </c>
      <c r="BG7" s="24">
        <v>152.59</v>
      </c>
      <c r="BH7" s="24">
        <v>227.42</v>
      </c>
      <c r="BI7" s="24">
        <v>227.51</v>
      </c>
      <c r="BJ7" s="24">
        <v>225.42</v>
      </c>
      <c r="BK7" s="24" t="s">
        <v>102</v>
      </c>
      <c r="BL7" s="24">
        <v>294.27</v>
      </c>
      <c r="BM7" s="24">
        <v>294.08999999999997</v>
      </c>
      <c r="BN7" s="24">
        <v>294.08999999999997</v>
      </c>
      <c r="BO7" s="24">
        <v>338.47</v>
      </c>
      <c r="BP7" s="24">
        <v>349.83</v>
      </c>
      <c r="BQ7" s="24" t="s">
        <v>102</v>
      </c>
      <c r="BR7" s="24">
        <v>40.659999999999997</v>
      </c>
      <c r="BS7" s="24">
        <v>37.340000000000003</v>
      </c>
      <c r="BT7" s="24">
        <v>37.49</v>
      </c>
      <c r="BU7" s="24">
        <v>35.06</v>
      </c>
      <c r="BV7" s="24" t="s">
        <v>102</v>
      </c>
      <c r="BW7" s="24">
        <v>60.59</v>
      </c>
      <c r="BX7" s="24">
        <v>60</v>
      </c>
      <c r="BY7" s="24">
        <v>59.01</v>
      </c>
      <c r="BZ7" s="24">
        <v>56.06</v>
      </c>
      <c r="CA7" s="24">
        <v>53.65</v>
      </c>
      <c r="CB7" s="24" t="s">
        <v>102</v>
      </c>
      <c r="CC7" s="24">
        <v>336.2</v>
      </c>
      <c r="CD7" s="24">
        <v>367.3</v>
      </c>
      <c r="CE7" s="24">
        <v>370.83</v>
      </c>
      <c r="CF7" s="24">
        <v>398.54</v>
      </c>
      <c r="CG7" s="24" t="s">
        <v>102</v>
      </c>
      <c r="CH7" s="24">
        <v>280.23</v>
      </c>
      <c r="CI7" s="24">
        <v>282.70999999999998</v>
      </c>
      <c r="CJ7" s="24">
        <v>291.82</v>
      </c>
      <c r="CK7" s="24">
        <v>304.36</v>
      </c>
      <c r="CL7" s="24">
        <v>307.86</v>
      </c>
      <c r="CM7" s="24" t="s">
        <v>102</v>
      </c>
      <c r="CN7" s="24">
        <v>72.47</v>
      </c>
      <c r="CO7" s="24">
        <v>72.05</v>
      </c>
      <c r="CP7" s="24">
        <v>71.73</v>
      </c>
      <c r="CQ7" s="24">
        <v>70.89</v>
      </c>
      <c r="CR7" s="24" t="s">
        <v>102</v>
      </c>
      <c r="CS7" s="24">
        <v>58.19</v>
      </c>
      <c r="CT7" s="24">
        <v>56.52</v>
      </c>
      <c r="CU7" s="24">
        <v>88.45</v>
      </c>
      <c r="CV7" s="24">
        <v>54.08</v>
      </c>
      <c r="CW7" s="24">
        <v>54.61</v>
      </c>
      <c r="CX7" s="24" t="s">
        <v>102</v>
      </c>
      <c r="CY7" s="24">
        <v>69.92</v>
      </c>
      <c r="CZ7" s="24">
        <v>71.36</v>
      </c>
      <c r="DA7" s="24">
        <v>72.23</v>
      </c>
      <c r="DB7" s="24">
        <v>72.23</v>
      </c>
      <c r="DC7" s="24" t="s">
        <v>102</v>
      </c>
      <c r="DD7" s="24">
        <v>87.8</v>
      </c>
      <c r="DE7" s="24">
        <v>88.43</v>
      </c>
      <c r="DF7" s="24">
        <v>90.34</v>
      </c>
      <c r="DG7" s="24">
        <v>90.57</v>
      </c>
      <c r="DH7" s="24">
        <v>85.31</v>
      </c>
      <c r="DI7" s="24" t="s">
        <v>102</v>
      </c>
      <c r="DJ7" s="24">
        <v>5.64</v>
      </c>
      <c r="DK7" s="24">
        <v>11.16</v>
      </c>
      <c r="DL7" s="24">
        <v>16.510000000000002</v>
      </c>
      <c r="DM7" s="24">
        <v>21.32</v>
      </c>
      <c r="DN7" s="24" t="s">
        <v>102</v>
      </c>
      <c r="DO7" s="24">
        <v>15.74</v>
      </c>
      <c r="DP7" s="24">
        <v>21.02</v>
      </c>
      <c r="DQ7" s="24">
        <v>24.31</v>
      </c>
      <c r="DR7" s="24">
        <v>26.92</v>
      </c>
      <c r="DS7" s="24">
        <v>25.25</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