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0_多気町\"/>
    </mc:Choice>
  </mc:AlternateContent>
  <xr:revisionPtr revIDLastSave="0" documentId="13_ncr:1_{39F6680E-CFDE-43FF-BEE3-2FBB727BCF23}" xr6:coauthVersionLast="47" xr6:coauthVersionMax="47" xr10:uidLastSave="{00000000-0000-0000-0000-000000000000}"/>
  <workbookProtection workbookAlgorithmName="SHA-512" workbookHashValue="JZpP6Bc9LV4ZvllzN3PBj/KfKFd27CltInOHiJA1GkYAlvkfILdHmDDxzLVtrphei2SLd/1jUEhkOVf+TlA7HQ==" workbookSaltValue="nY556Wpu69vOqUH2AXuIgw==" workbookSpinCount="100000" lockStructure="1"/>
  <bookViews>
    <workbookView xWindow="-289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S10" i="5" s="1"/>
  <c r="D10" i="5"/>
  <c r="CV10" i="5" s="1"/>
  <c r="C10" i="5"/>
  <c r="CU10" i="5" s="1"/>
  <c r="B10" i="5"/>
  <c r="BB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HK90" i="4" s="1"/>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EH90" i="4"/>
  <c r="JN81" i="4"/>
  <c r="IM81" i="4"/>
  <c r="HL81" i="4"/>
  <c r="EC81" i="4"/>
  <c r="AZ81" i="4"/>
  <c r="RA80" i="4"/>
  <c r="PZ80" i="4"/>
  <c r="OY80" i="4"/>
  <c r="QN56" i="4"/>
  <c r="OF56" i="4"/>
  <c r="LT56" i="4"/>
  <c r="KZ56" i="4"/>
  <c r="X56" i="4"/>
  <c r="RH55" i="4"/>
  <c r="QN55" i="4"/>
  <c r="OZ55" i="4"/>
  <c r="MN55" i="4"/>
  <c r="JL55" i="4"/>
  <c r="GZ55" i="4"/>
  <c r="GF55" i="4"/>
  <c r="FL55" i="4"/>
  <c r="CF55" i="4"/>
  <c r="BL55" i="4"/>
  <c r="MN54" i="4"/>
  <c r="CF54" i="4"/>
  <c r="RH33" i="4"/>
  <c r="QN33" i="4"/>
  <c r="CZ33" i="4"/>
  <c r="CF33" i="4"/>
  <c r="BL33" i="4"/>
  <c r="AR33" i="4"/>
  <c r="QN32" i="4"/>
  <c r="OZ32" i="4"/>
  <c r="OF32" i="4"/>
  <c r="KZ32" i="4"/>
  <c r="OZ31" i="4"/>
  <c r="MN31" i="4"/>
  <c r="GZ31" i="4"/>
  <c r="LZ10" i="4"/>
  <c r="IT10" i="4"/>
  <c r="FN10" i="4"/>
  <c r="CH10" i="4"/>
  <c r="B10" i="4"/>
  <c r="PF8" i="4"/>
  <c r="LZ8" i="4"/>
  <c r="IT8" i="4"/>
  <c r="FN8" i="4"/>
  <c r="CH8" i="4"/>
  <c r="B8" i="4"/>
  <c r="B5" i="4"/>
  <c r="QN31" i="4" l="1"/>
  <c r="BL32" i="4"/>
  <c r="GF33" i="4"/>
  <c r="PT54" i="4"/>
  <c r="OY79" i="4"/>
  <c r="JL32" i="4"/>
  <c r="LT33" i="4"/>
  <c r="QN54" i="4"/>
  <c r="AR56" i="4"/>
  <c r="AZ80" i="4"/>
  <c r="PZ81" i="4"/>
  <c r="KZ31" i="4"/>
  <c r="BL54" i="4"/>
  <c r="GF54" i="4"/>
  <c r="PT31" i="4"/>
  <c r="KZ54" i="4"/>
  <c r="JN79" i="4"/>
  <c r="GZ32" i="4"/>
  <c r="BL31" i="4"/>
  <c r="OF33" i="4"/>
  <c r="GF56" i="4"/>
  <c r="CA80" i="4"/>
  <c r="MW80" i="4"/>
  <c r="DB79" i="4"/>
  <c r="CF31" i="4"/>
  <c r="MN32" i="4"/>
  <c r="OZ33" i="4"/>
  <c r="JN80" i="4"/>
  <c r="GF31" i="4"/>
  <c r="RH56" i="4"/>
  <c r="AH10" i="5"/>
  <c r="AS10" i="5"/>
  <c r="CA79" i="4"/>
  <c r="DG10" i="5"/>
  <c r="DR10" i="5"/>
  <c r="GZ54" i="4"/>
  <c r="IM79" i="4"/>
  <c r="FL33" i="4"/>
  <c r="KF54" i="4"/>
  <c r="NX79" i="4"/>
  <c r="OY81" i="4"/>
  <c r="AR10" i="5"/>
  <c r="DH10" i="5"/>
  <c r="Y81" i="4"/>
  <c r="BO10" i="5"/>
  <c r="EB10" i="5"/>
  <c r="FL31" i="4"/>
  <c r="OZ54" i="4"/>
  <c r="CZ56" i="4"/>
  <c r="BP10" i="5"/>
  <c r="EC10" i="5"/>
  <c r="BZ10" i="5"/>
  <c r="GF32" i="4"/>
  <c r="RH32" i="4"/>
  <c r="KZ33" i="4"/>
  <c r="FL54" i="4"/>
  <c r="OF55" i="4"/>
  <c r="HL79" i="4"/>
  <c r="W10" i="5"/>
  <c r="CJ10" i="5"/>
  <c r="FL56" i="4"/>
  <c r="IM80" i="4"/>
  <c r="KF31" i="4"/>
  <c r="X33" i="4"/>
  <c r="X10" i="5"/>
  <c r="CK10" i="5"/>
  <c r="BX11" i="5"/>
  <c r="ER55" i="4"/>
  <c r="CB11" i="5"/>
  <c r="HT55" i="4"/>
  <c r="CA12" i="5"/>
  <c r="GZ56" i="4"/>
  <c r="CU12" i="5"/>
  <c r="OZ56" i="4"/>
  <c r="CF32" i="4"/>
  <c r="GZ33" i="4"/>
  <c r="KF55" i="4"/>
  <c r="BL56" i="4"/>
  <c r="CV12" i="5"/>
  <c r="PT56" i="4"/>
  <c r="DH12" i="5"/>
  <c r="DB81" i="4"/>
  <c r="DQ11" i="5"/>
  <c r="HL80" i="4"/>
  <c r="DI10" i="5"/>
  <c r="BQ10" i="5"/>
  <c r="Y10" i="5"/>
  <c r="EE10" i="5"/>
  <c r="CM10" i="5"/>
  <c r="AU10" i="5"/>
  <c r="DT10" i="5"/>
  <c r="CB10" i="5"/>
  <c r="AJ10" i="5"/>
  <c r="KO79" i="4"/>
  <c r="HT54" i="4"/>
  <c r="HT31" i="4"/>
  <c r="EC79" i="4"/>
  <c r="CZ31" i="4"/>
  <c r="JL31" i="4"/>
  <c r="OF31" i="4"/>
  <c r="RH31" i="4"/>
  <c r="CZ32" i="4"/>
  <c r="JL33" i="4"/>
  <c r="MN33" i="4"/>
  <c r="CZ54" i="4"/>
  <c r="JL54" i="4"/>
  <c r="OF54" i="4"/>
  <c r="RH54" i="4"/>
  <c r="CF56" i="4"/>
  <c r="JL56" i="4"/>
  <c r="MN56" i="4"/>
  <c r="RA79" i="4"/>
  <c r="DB80" i="4"/>
  <c r="GK81" i="4"/>
  <c r="CT10" i="5"/>
  <c r="X31" i="4"/>
  <c r="X32" i="4"/>
  <c r="FL32" i="4"/>
  <c r="KF32" i="4"/>
  <c r="KF33" i="4"/>
  <c r="X54" i="4"/>
  <c r="KF56" i="4"/>
  <c r="MW79" i="4"/>
  <c r="Y80" i="4"/>
  <c r="EC80" i="4"/>
  <c r="NX80" i="4"/>
  <c r="CX10" i="5"/>
  <c r="DG12" i="5"/>
  <c r="CA81" i="4"/>
  <c r="DP11" i="5"/>
  <c r="GK80" i="4"/>
  <c r="DT11" i="5"/>
  <c r="KO80" i="4"/>
  <c r="EA12" i="5"/>
  <c r="MW81" i="4"/>
  <c r="EE12" i="5"/>
  <c r="RA81" i="4"/>
  <c r="BF10" i="5"/>
  <c r="DE10" i="5"/>
  <c r="BM10" i="5"/>
  <c r="U10" i="5"/>
  <c r="EA10" i="5"/>
  <c r="CI10" i="5"/>
  <c r="AQ10" i="5"/>
  <c r="DP10" i="5"/>
  <c r="BX10" i="5"/>
  <c r="AF10" i="5"/>
  <c r="GK79" i="4"/>
  <c r="ER54" i="4"/>
  <c r="ER31" i="4"/>
  <c r="Y79" i="4"/>
  <c r="AF11" i="5"/>
  <c r="ER32" i="4"/>
  <c r="AJ11" i="5"/>
  <c r="HT32" i="4"/>
  <c r="BD11" i="5"/>
  <c r="PT32" i="4"/>
  <c r="CV11" i="5"/>
  <c r="PT55" i="4"/>
  <c r="AF12" i="5"/>
  <c r="ER33" i="4"/>
  <c r="AJ12" i="5"/>
  <c r="HT33" i="4"/>
  <c r="BD12" i="5"/>
  <c r="PT33" i="4"/>
  <c r="BM11" i="5"/>
  <c r="X55" i="4"/>
  <c r="BQ11" i="5"/>
  <c r="CZ55" i="4"/>
  <c r="BX12" i="5"/>
  <c r="ER56" i="4"/>
  <c r="CB12" i="5"/>
  <c r="HT56" i="4"/>
  <c r="CK11" i="5"/>
  <c r="KZ55" i="4"/>
  <c r="EB12" i="5"/>
  <c r="NX81" i="4"/>
  <c r="KO81"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<sst xmlns="http://schemas.openxmlformats.org/spreadsheetml/2006/main" count="262" uniqueCount="107">
  <si>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</si>
  <si>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</si>
  <si>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</si>
  <si>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</si>
  <si>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</si>
  <si>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</si>
  <si>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</si>
  <si>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</si>
  <si>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</si>
  <si>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</si>
  <si>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</si>
  <si>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</si>
  <si>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</si>
  <si>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</si>
  <si>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</si>
  <si>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</si>
  <si>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</si>
  <si>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</si>
  <si>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</si>
  <si>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</si>
  <si>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</si>
  <si>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</si>
  <si>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</si>
  <si>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</si>
  <si>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</si>
  <si>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</si>
  <si>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</si>
  <si>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</si>
  <si>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</si>
  <si>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</si>
  <si>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</si>
  <si>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</si>
  <si>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</si>
  <si>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</si>
  <si>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</si>
  <si>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</si>
  <si>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</si>
  <si>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</si>
  <si>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</si>
  <si>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</si>
  <si>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</si>
  <si>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</si>
  <si>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</si>
  <si>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</si>
  <si>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</si>
  <si>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</si>
  <si>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</si>
  <si>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</si>
  <si>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</si>
  <si>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</si>
  <si>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</si>
  <si>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</si>
  <si>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</si>
  <si>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</si>
  <si>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</si>
  <si>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</si>
  <si>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</si>
  <si>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</si>
  <si>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</si>
  <si>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</si>
  <si>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</si>
  <si>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</si>
  <si>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</si>
  <si>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</si>
  <si>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</si>
  <si>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</si>
  <si>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</si>
  <si>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</si>
  <si>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</si>
  <si>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</si>
  <si>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</si>
  <si>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</si>
  <si>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</si>
  <si>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</si>
  <si>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</si>
  <si>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</si>
  <si>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</si>
  <si>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</si>
  <si>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</si>
  <si>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</si>
  <si>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</si>
  <si>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</si>
  <si>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</si>
  <si>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</si>
  <si>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</si>
  <si>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</si>
  <si>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</si>
  <si>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</si>
  <si>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</si>
  <si>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</si>
  <si>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</si>
  <si>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</si>
  <si>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</si>
  <si>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</si>
  <si>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</si>
  <si>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</si>
  <si>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</si>
  <si>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</si>
  <si>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</si>
  <si>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</si>
  <si>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</si>
  <si>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</si>
  <si>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</si>
  <si>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</si>
  <si>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経常収支比率が100％を超えており、累積欠損金もなく健全な経営ができています。また、流動比率も高く短期的な債務に対する支払能力も十分であるといえます。
企業債残高はありませんが、他会計借入金があるため今後返済していく財源を確保していく必要があります。
給水に係る費用がどの程度給水収益で賄えているかを示す料金回収率は類似団体や全国平均を大きく上回っていますが、給水原価は類似団体がやや上回っているものの全国平均より高い水準にあります。今後も費用の削減に努めていく必要があります。</t>
    <phoneticPr fontId="5"/>
  </si>
  <si>
    <t>有形固定資産の減価償却がどの程度進んでいるかを表す有形固定資産減価償却率は類似団体、全国平均を下回っています。
今後も施設の長寿命化のために適切な維持管理を行っていきます。</t>
    <phoneticPr fontId="5"/>
  </si>
  <si>
    <t>現在は工業用水道の安定供給のための維持管理業務が中心となっています。今後も契約先の需要に合わせた供給と、施設及び設備の適切な維持管理を行いながら健全な経営の継続に努めていきます。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</si>
</sst>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39.369999999999997</c:v>
                </c:pt>
                <c:pt idx="1">
                  <c:v>42</c:v>
                </c:pt>
                <c:pt idx="2">
                  <c:v>44.39</c:v>
                </c:pt>
                <c:pt idx="3">
                  <c:v>46.71</c:v>
                </c:pt>
                <c:pt idx="4">
                  <c:v>49.04</c:v>
                </c:pt>
              </c:numCache>
            </c:numRef>
          </c:val>
          <c:extLst>
            <c:ext xmlns:c16="http://schemas.microsoft.com/office/drawing/2014/chart" uri="{C3380CC4-5D6E-409C-BE32-E72D297353CC}">
              <c16:uniqueId val="{00000000-D3D3-42DB-A4D0-AC1A085769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D3D3-42DB-A4D0-AC1A085769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41-4AAB-ADE7-02B0514B95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2041-4AAB-ADE7-02B0514B95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124.76</c:v>
                </c:pt>
                <c:pt idx="1">
                  <c:v>116.9</c:v>
                </c:pt>
                <c:pt idx="2">
                  <c:v>134.66</c:v>
                </c:pt>
                <c:pt idx="3">
                  <c:v>131.22</c:v>
                </c:pt>
                <c:pt idx="4">
                  <c:v>134.04</c:v>
                </c:pt>
              </c:numCache>
            </c:numRef>
          </c:val>
          <c:extLst>
            <c:ext xmlns:c16="http://schemas.microsoft.com/office/drawing/2014/chart" uri="{C3380CC4-5D6E-409C-BE32-E72D297353CC}">
              <c16:uniqueId val="{00000000-1FB5-43C3-AB76-22A850FDEC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1FB5-43C3-AB76-22A850FDEC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F5-45CB-8AE4-3FC0983FA7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F2F5-45CB-8AE4-3FC0983FA7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40-427C-B648-A8A99EBA06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3540-427C-B648-A8A99EBA06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1599.16</c:v>
                </c:pt>
                <c:pt idx="1">
                  <c:v>1801.67</c:v>
                </c:pt>
                <c:pt idx="2">
                  <c:v>1874.6</c:v>
                </c:pt>
                <c:pt idx="3">
                  <c:v>1968.95</c:v>
                </c:pt>
                <c:pt idx="4">
                  <c:v>2079.77</c:v>
                </c:pt>
              </c:numCache>
            </c:numRef>
          </c:val>
          <c:extLst>
            <c:ext xmlns:c16="http://schemas.microsoft.com/office/drawing/2014/chart" uri="{C3380CC4-5D6E-409C-BE32-E72D297353CC}">
              <c16:uniqueId val="{00000000-D591-47E7-AD35-545B862093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D591-47E7-AD35-545B862093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2E-4656-A576-0D226D4FE5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3B2E-4656-A576-0D226D4FE5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147.28</c:v>
                </c:pt>
                <c:pt idx="1">
                  <c:v>129.30000000000001</c:v>
                </c:pt>
                <c:pt idx="2">
                  <c:v>160.04</c:v>
                </c:pt>
                <c:pt idx="3">
                  <c:v>149.72999999999999</c:v>
                </c:pt>
                <c:pt idx="4">
                  <c:v>155.12</c:v>
                </c:pt>
              </c:numCache>
            </c:numRef>
          </c:val>
          <c:extLst>
            <c:ext xmlns:c16="http://schemas.microsoft.com/office/drawing/2014/chart" uri="{C3380CC4-5D6E-409C-BE32-E72D297353CC}">
              <c16:uniqueId val="{00000000-88E9-4FCE-AF75-07125CFD4B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88E9-4FCE-AF75-07125CFD4B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37.49</c:v>
                </c:pt>
                <c:pt idx="1">
                  <c:v>40.43</c:v>
                </c:pt>
                <c:pt idx="2">
                  <c:v>34.83</c:v>
                </c:pt>
                <c:pt idx="3">
                  <c:v>45.75</c:v>
                </c:pt>
                <c:pt idx="4">
                  <c:v>50.77</c:v>
                </c:pt>
              </c:numCache>
            </c:numRef>
          </c:val>
          <c:extLst>
            <c:ext xmlns:c16="http://schemas.microsoft.com/office/drawing/2014/chart" uri="{C3380CC4-5D6E-409C-BE32-E72D297353CC}">
              <c16:uniqueId val="{00000000-B116-4502-94C9-78C4928E981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B116-4502-94C9-78C4928E981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35</c:v>
                </c:pt>
                <c:pt idx="1">
                  <c:v>37.06</c:v>
                </c:pt>
                <c:pt idx="2">
                  <c:v>37.409999999999997</c:v>
                </c:pt>
                <c:pt idx="3">
                  <c:v>33.89</c:v>
                </c:pt>
                <c:pt idx="4">
                  <c:v>29.16</c:v>
                </c:pt>
              </c:numCache>
            </c:numRef>
          </c:val>
          <c:extLst>
            <c:ext xmlns:c16="http://schemas.microsoft.com/office/drawing/2014/chart" uri="{C3380CC4-5D6E-409C-BE32-E72D297353CC}">
              <c16:uniqueId val="{00000000-6C22-4BBC-974D-C8CA928DA4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6C22-4BBC-974D-C8CA928DA4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58.57</c:v>
                </c:pt>
                <c:pt idx="1">
                  <c:v>58.57</c:v>
                </c:pt>
                <c:pt idx="2">
                  <c:v>64.290000000000006</c:v>
                </c:pt>
                <c:pt idx="3">
                  <c:v>64.290000000000006</c:v>
                </c:pt>
                <c:pt idx="4">
                  <c:v>64.290000000000006</c:v>
                </c:pt>
              </c:numCache>
            </c:numRef>
          </c:val>
          <c:extLst>
            <c:ext xmlns:c16="http://schemas.microsoft.com/office/drawing/2014/chart" uri="{C3380CC4-5D6E-409C-BE32-E72D297353CC}">
              <c16:uniqueId val="{00000000-2EFA-44E4-ACFD-749A6E875E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2EFA-44E4-ACFD-749A6E875E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三重県　多気町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2041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73.2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4500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124.76</v>
      </c>
      <c r="Y32" s="121"/>
      <c r="Z32" s="121"/>
      <c r="AA32" s="121"/>
      <c r="AB32" s="121"/>
      <c r="AC32" s="121"/>
      <c r="AD32" s="121"/>
      <c r="AE32" s="121"/>
      <c r="AF32" s="121"/>
      <c r="AG32" s="121"/>
      <c r="AH32" s="121"/>
      <c r="AI32" s="121"/>
      <c r="AJ32" s="121"/>
      <c r="AK32" s="121"/>
      <c r="AL32" s="121"/>
      <c r="AM32" s="121"/>
      <c r="AN32" s="121"/>
      <c r="AO32" s="121"/>
      <c r="AP32" s="121"/>
      <c r="AQ32" s="122"/>
      <c r="AR32" s="120">
        <f>データ!U6</f>
        <v>116.9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134.66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131.22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134.04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1599.16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1801.67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1874.6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1968.95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2079.77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108.76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110.19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113.73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115.42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114.11</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125.8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132.55000000000001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134.69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133.63999999999999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140.65</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732.52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819.73</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834.05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1011.55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913.57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498.01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490.39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475.44</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413.6</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398.17</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147.28</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129.30000000000001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160.04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149.72999999999999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155.12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37.49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40.43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34.83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45.75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50.77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37.06</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37.409999999999997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33.89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29.16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58.57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58.57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64.290000000000006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64.290000000000006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64.290000000000006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93.49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94.77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89.59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49.94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50.56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49.51</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52.49</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34.92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34.19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36.65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33.29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31.77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49.05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49.76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49.18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39.369999999999997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42</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44.39</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46.71</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49.04</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54.3</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55.32</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55.08</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56.95</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4.66</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7.35</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7.6</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8.2100000000000009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0.06</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0.09</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0.14000000000000001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0.19</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3" t="str">
        <f>データ!AD6</f>
        <v>【114.39】</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【23.61】</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【494.95】</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【229.84】</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【110.13】</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【19.72】</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【52.61】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【77.52】</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【61.16】</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【49.95】</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【0.32】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cKVb+9OJhPwXvK2KCZOWYmbMXaWyGDVTry7wUF1Jx4QamfK4c5FTveasj5X4mqgiLEMmxoEHttk9qXs04jFpxw==" saltValue="R3LZoMlqETDRPlsIj3Qc7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124.76</v>
      </c>
      <c r="U6" s="35">
        <f>U7</f>
        <v>116.9</v>
      </c>
      <c r="V6" s="35">
        <f>V7</f>
        <v>134.66</v>
      </c>
      <c r="W6" s="35">
        <f>W7</f>
        <v>131.22</v>
      </c>
      <c r="X6" s="35">
        <f t="shared" si="3"/>
        <v>134.04</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1599.16</v>
      </c>
      <c r="AQ6" s="35">
        <f>AQ7</f>
        <v>1801.67</v>
      </c>
      <c r="AR6" s="35">
        <f>AR7</f>
        <v>1874.6</v>
      </c>
      <c r="AS6" s="35">
        <f>AS7</f>
        <v>1968.95</v>
      </c>
      <c r="AT6" s="35">
        <f t="shared" si="3"/>
        <v>2079.77</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147.28</v>
      </c>
      <c r="BM6" s="35">
        <f>BM7</f>
        <v>129.30000000000001</v>
      </c>
      <c r="BN6" s="35">
        <f>BN7</f>
        <v>160.04</v>
      </c>
      <c r="BO6" s="35">
        <f>BO7</f>
        <v>149.72999999999999</v>
      </c>
      <c r="BP6" s="35">
        <f t="shared" si="3"/>
        <v>155.12</v>
      </c>
      <c r="BQ6" s="35">
        <f t="shared" si="3"/>
        <v>90.22</v>
      </c>
      <c r="BR6" s="35">
        <f t="shared" si="3"/>
        <v>90.8</v>
      </c>
      <c r="BS6" s="35">
        <f t="shared" si="3"/>
        <v>93.49</v>
      </c>
      <c r="BT6" s="35">
        <f t="shared" si="3"/>
        <v>94.77</v>
      </c>
      <c r="BU6" s="35">
        <f t="shared" si="3"/>
        <v>89.59</v>
      </c>
      <c r="BV6" s="33" t="str">
        <f>IF(BV7="-","【-】","【"&amp;SUBSTITUTE(TEXT(BV7,"#,##0.00"),"-","△")&amp;"】")</f>
        <v>【110.13】</v>
      </c>
      <c r="BW6" s="35">
        <f t="shared" si="3"/>
        <v>37.49</v>
      </c>
      <c r="BX6" s="35">
        <f>BX7</f>
        <v>40.43</v>
      </c>
      <c r="BY6" s="35">
        <f>BY7</f>
        <v>34.83</v>
      </c>
      <c r="BZ6" s="35">
        <f>BZ7</f>
        <v>45.75</v>
      </c>
      <c r="CA6" s="35">
        <f t="shared" si="3"/>
        <v>50.77</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35</v>
      </c>
      <c r="CI6" s="35">
        <f>CI7</f>
        <v>37.06</v>
      </c>
      <c r="CJ6" s="35">
        <f>CJ7</f>
        <v>37.409999999999997</v>
      </c>
      <c r="CK6" s="35">
        <f>CK7</f>
        <v>33.89</v>
      </c>
      <c r="CL6" s="35">
        <f t="shared" si="5"/>
        <v>29.16</v>
      </c>
      <c r="CM6" s="35">
        <f t="shared" si="5"/>
        <v>34.92</v>
      </c>
      <c r="CN6" s="35">
        <f t="shared" si="5"/>
        <v>34.19</v>
      </c>
      <c r="CO6" s="35">
        <f t="shared" si="5"/>
        <v>36.65</v>
      </c>
      <c r="CP6" s="35">
        <f t="shared" si="5"/>
        <v>33.29</v>
      </c>
      <c r="CQ6" s="35">
        <f t="shared" si="5"/>
        <v>31.77</v>
      </c>
      <c r="CR6" s="33" t="str">
        <f>IF(CR7="-","【-】","【"&amp;SUBSTITUTE(TEXT(CR7,"#,##0.00"),"-","△")&amp;"】")</f>
        <v>【52.61】</v>
      </c>
      <c r="CS6" s="35">
        <f t="shared" ref="CS6:DB6" si="6">CS7</f>
        <v>58.57</v>
      </c>
      <c r="CT6" s="35">
        <f>CT7</f>
        <v>58.57</v>
      </c>
      <c r="CU6" s="35">
        <f>CU7</f>
        <v>64.290000000000006</v>
      </c>
      <c r="CV6" s="35">
        <f>CV7</f>
        <v>64.290000000000006</v>
      </c>
      <c r="CW6" s="35">
        <f t="shared" si="6"/>
        <v>64.290000000000006</v>
      </c>
      <c r="CX6" s="35">
        <f t="shared" si="6"/>
        <v>50.9</v>
      </c>
      <c r="CY6" s="35">
        <f t="shared" si="6"/>
        <v>49.05</v>
      </c>
      <c r="CZ6" s="35">
        <f t="shared" si="6"/>
        <v>50.94</v>
      </c>
      <c r="DA6" s="35">
        <f t="shared" si="6"/>
        <v>49.76</v>
      </c>
      <c r="DB6" s="35">
        <f t="shared" si="6"/>
        <v>49.18</v>
      </c>
      <c r="DC6" s="33" t="str">
        <f>IF(DC7="-","【-】","【"&amp;SUBSTITUTE(TEXT(DC7,"#,##0.00"),"-","△")&amp;"】")</f>
        <v>【77.52】</v>
      </c>
      <c r="DD6" s="35">
        <f t="shared" ref="DD6:DM6" si="7">DD7</f>
        <v>39.369999999999997</v>
      </c>
      <c r="DE6" s="35">
        <f>DE7</f>
        <v>42</v>
      </c>
      <c r="DF6" s="35">
        <f>DF7</f>
        <v>44.39</v>
      </c>
      <c r="DG6" s="35">
        <f>DG7</f>
        <v>46.71</v>
      </c>
      <c r="DH6" s="35">
        <f t="shared" si="7"/>
        <v>49.04</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2">
      <c r="A7"/>
      <c r="B7" s="37" t="s">
        <v>87</v>
      </c>
      <c r="C7" s="37" t="s">
        <v>88</v>
      </c>
      <c r="D7" s="37" t="s">
        <v>89</v>
      </c>
      <c r="E7" s="37" t="s">
        <v>90</v>
      </c>
      <c r="F7" s="37" t="s">
        <v>91</v>
      </c>
      <c r="G7" s="37" t="s">
        <v>92</v>
      </c>
      <c r="H7" s="37" t="s">
        <v>93</v>
      </c>
      <c r="I7" s="37" t="s">
        <v>94</v>
      </c>
      <c r="J7" s="37" t="s">
        <v>95</v>
      </c>
      <c r="K7" s="38">
        <v>7000</v>
      </c>
      <c r="L7" s="37" t="s">
        <v>96</v>
      </c>
      <c r="M7" s="38">
        <v>1</v>
      </c>
      <c r="N7" s="38">
        <v>2041</v>
      </c>
      <c r="O7" s="39" t="s">
        <v>97</v>
      </c>
      <c r="P7" s="39">
        <v>73.2</v>
      </c>
      <c r="Q7" s="38">
        <v>5</v>
      </c>
      <c r="R7" s="38">
        <v>4500</v>
      </c>
      <c r="S7" s="37" t="s">
        <v>98</v>
      </c>
      <c r="T7" s="40">
        <v>124.76</v>
      </c>
      <c r="U7" s="40">
        <v>116.9</v>
      </c>
      <c r="V7" s="40">
        <v>134.66</v>
      </c>
      <c r="W7" s="40">
        <v>131.22</v>
      </c>
      <c r="X7" s="40">
        <v>134.04</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1599.16</v>
      </c>
      <c r="AQ7" s="40">
        <v>1801.67</v>
      </c>
      <c r="AR7" s="40">
        <v>1874.6</v>
      </c>
      <c r="AS7" s="40">
        <v>1968.95</v>
      </c>
      <c r="AT7" s="40">
        <v>2079.77</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147.28</v>
      </c>
      <c r="BM7" s="40">
        <v>129.30000000000001</v>
      </c>
      <c r="BN7" s="40">
        <v>160.04</v>
      </c>
      <c r="BO7" s="40">
        <v>149.72999999999999</v>
      </c>
      <c r="BP7" s="40">
        <v>155.12</v>
      </c>
      <c r="BQ7" s="40">
        <v>90.22</v>
      </c>
      <c r="BR7" s="40">
        <v>90.8</v>
      </c>
      <c r="BS7" s="40">
        <v>93.49</v>
      </c>
      <c r="BT7" s="40">
        <v>94.77</v>
      </c>
      <c r="BU7" s="40">
        <v>89.59</v>
      </c>
      <c r="BV7" s="40">
        <v>110.13</v>
      </c>
      <c r="BW7" s="40">
        <v>37.49</v>
      </c>
      <c r="BX7" s="40">
        <v>40.43</v>
      </c>
      <c r="BY7" s="40">
        <v>34.83</v>
      </c>
      <c r="BZ7" s="40">
        <v>45.75</v>
      </c>
      <c r="CA7" s="40">
        <v>50.77</v>
      </c>
      <c r="CB7" s="40">
        <v>49.94</v>
      </c>
      <c r="CC7" s="40">
        <v>50.56</v>
      </c>
      <c r="CD7" s="40">
        <v>49.4</v>
      </c>
      <c r="CE7" s="40">
        <v>49.51</v>
      </c>
      <c r="CF7" s="40">
        <v>52.49</v>
      </c>
      <c r="CG7" s="40">
        <v>19.72</v>
      </c>
      <c r="CH7" s="40">
        <v>35</v>
      </c>
      <c r="CI7" s="40">
        <v>37.06</v>
      </c>
      <c r="CJ7" s="40">
        <v>37.409999999999997</v>
      </c>
      <c r="CK7" s="40">
        <v>33.89</v>
      </c>
      <c r="CL7" s="40">
        <v>29.16</v>
      </c>
      <c r="CM7" s="40">
        <v>34.92</v>
      </c>
      <c r="CN7" s="40">
        <v>34.19</v>
      </c>
      <c r="CO7" s="40">
        <v>36.65</v>
      </c>
      <c r="CP7" s="40">
        <v>33.29</v>
      </c>
      <c r="CQ7" s="40">
        <v>31.77</v>
      </c>
      <c r="CR7" s="40">
        <v>52.61</v>
      </c>
      <c r="CS7" s="40">
        <v>58.57</v>
      </c>
      <c r="CT7" s="40">
        <v>58.57</v>
      </c>
      <c r="CU7" s="40">
        <v>64.290000000000006</v>
      </c>
      <c r="CV7" s="40">
        <v>64.290000000000006</v>
      </c>
      <c r="CW7" s="40">
        <v>64.290000000000006</v>
      </c>
      <c r="CX7" s="40">
        <v>50.9</v>
      </c>
      <c r="CY7" s="40">
        <v>49.05</v>
      </c>
      <c r="CZ7" s="40">
        <v>50.94</v>
      </c>
      <c r="DA7" s="40">
        <v>49.76</v>
      </c>
      <c r="DB7" s="40">
        <v>49.18</v>
      </c>
      <c r="DC7" s="40">
        <v>77.52</v>
      </c>
      <c r="DD7" s="40">
        <v>39.369999999999997</v>
      </c>
      <c r="DE7" s="40">
        <v>42</v>
      </c>
      <c r="DF7" s="40">
        <v>44.39</v>
      </c>
      <c r="DG7" s="40">
        <v>46.71</v>
      </c>
      <c r="DH7" s="40">
        <v>49.04</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124.76</v>
      </c>
      <c r="V11" s="48">
        <f>IF(U6="-",NA(),U6)</f>
        <v>116.9</v>
      </c>
      <c r="W11" s="48">
        <f>IF(V6="-",NA(),V6)</f>
        <v>134.66</v>
      </c>
      <c r="X11" s="48">
        <f>IF(W6="-",NA(),W6)</f>
        <v>131.22</v>
      </c>
      <c r="Y11" s="48">
        <f>IF(X6="-",NA(),X6)</f>
        <v>134.04</v>
      </c>
      <c r="AE11" s="47" t="s">
        <v>23</v>
      </c>
      <c r="AF11" s="48">
        <f>IF(AE6="-",NA(),AE6)</f>
        <v>0</v>
      </c>
      <c r="AG11" s="48">
        <f>IF(AF6="-",NA(),AF6)</f>
        <v>0</v>
      </c>
      <c r="AH11" s="48">
        <f>IF(AG6="-",NA(),AG6)</f>
        <v>0</v>
      </c>
      <c r="AI11" s="48">
        <f>IF(AH6="-",NA(),AH6)</f>
        <v>0</v>
      </c>
      <c r="AJ11" s="48">
        <f>IF(AI6="-",NA(),AI6)</f>
        <v>0</v>
      </c>
      <c r="AP11" s="47" t="s">
        <v>23</v>
      </c>
      <c r="AQ11" s="48">
        <f>IF(AP6="-",NA(),AP6)</f>
        <v>1599.16</v>
      </c>
      <c r="AR11" s="48">
        <f>IF(AQ6="-",NA(),AQ6)</f>
        <v>1801.67</v>
      </c>
      <c r="AS11" s="48">
        <f>IF(AR6="-",NA(),AR6)</f>
        <v>1874.6</v>
      </c>
      <c r="AT11" s="48">
        <f>IF(AS6="-",NA(),AS6)</f>
        <v>1968.95</v>
      </c>
      <c r="AU11" s="48">
        <f>IF(AT6="-",NA(),AT6)</f>
        <v>2079.77</v>
      </c>
      <c r="BA11" s="47" t="s">
        <v>23</v>
      </c>
      <c r="BB11" s="48">
        <f>IF(BA6="-",NA(),BA6)</f>
        <v>0</v>
      </c>
      <c r="BC11" s="48">
        <f>IF(BB6="-",NA(),BB6)</f>
        <v>0</v>
      </c>
      <c r="BD11" s="48">
        <f>IF(BC6="-",NA(),BC6)</f>
        <v>0</v>
      </c>
      <c r="BE11" s="48">
        <f>IF(BD6="-",NA(),BD6)</f>
        <v>0</v>
      </c>
      <c r="BF11" s="48">
        <f>IF(BE6="-",NA(),BE6)</f>
        <v>0</v>
      </c>
      <c r="BL11" s="47" t="s">
        <v>23</v>
      </c>
      <c r="BM11" s="48">
        <f>IF(BL6="-",NA(),BL6)</f>
        <v>147.28</v>
      </c>
      <c r="BN11" s="48">
        <f>IF(BM6="-",NA(),BM6)</f>
        <v>129.30000000000001</v>
      </c>
      <c r="BO11" s="48">
        <f>IF(BN6="-",NA(),BN6)</f>
        <v>160.04</v>
      </c>
      <c r="BP11" s="48">
        <f>IF(BO6="-",NA(),BO6)</f>
        <v>149.72999999999999</v>
      </c>
      <c r="BQ11" s="48">
        <f>IF(BP6="-",NA(),BP6)</f>
        <v>155.12</v>
      </c>
      <c r="BW11" s="47" t="s">
        <v>23</v>
      </c>
      <c r="BX11" s="48">
        <f>IF(BW6="-",NA(),BW6)</f>
        <v>37.49</v>
      </c>
      <c r="BY11" s="48">
        <f>IF(BX6="-",NA(),BX6)</f>
        <v>40.43</v>
      </c>
      <c r="BZ11" s="48">
        <f>IF(BY6="-",NA(),BY6)</f>
        <v>34.83</v>
      </c>
      <c r="CA11" s="48">
        <f>IF(BZ6="-",NA(),BZ6)</f>
        <v>45.75</v>
      </c>
      <c r="CB11" s="48">
        <f>IF(CA6="-",NA(),CA6)</f>
        <v>50.77</v>
      </c>
      <c r="CH11" s="47" t="s">
        <v>23</v>
      </c>
      <c r="CI11" s="48">
        <f>IF(CH6="-",NA(),CH6)</f>
        <v>35</v>
      </c>
      <c r="CJ11" s="48">
        <f>IF(CI6="-",NA(),CI6)</f>
        <v>37.06</v>
      </c>
      <c r="CK11" s="48">
        <f>IF(CJ6="-",NA(),CJ6)</f>
        <v>37.409999999999997</v>
      </c>
      <c r="CL11" s="48">
        <f>IF(CK6="-",NA(),CK6)</f>
        <v>33.89</v>
      </c>
      <c r="CM11" s="48">
        <f>IF(CL6="-",NA(),CL6)</f>
        <v>29.16</v>
      </c>
      <c r="CS11" s="47" t="s">
        <v>23</v>
      </c>
      <c r="CT11" s="48">
        <f>IF(CS6="-",NA(),CS6)</f>
        <v>58.57</v>
      </c>
      <c r="CU11" s="48">
        <f>IF(CT6="-",NA(),CT6)</f>
        <v>58.57</v>
      </c>
      <c r="CV11" s="48">
        <f>IF(CU6="-",NA(),CU6)</f>
        <v>64.290000000000006</v>
      </c>
      <c r="CW11" s="48">
        <f>IF(CV6="-",NA(),CV6)</f>
        <v>64.290000000000006</v>
      </c>
      <c r="CX11" s="48">
        <f>IF(CW6="-",NA(),CW6)</f>
        <v>64.290000000000006</v>
      </c>
      <c r="DD11" s="47" t="s">
        <v>23</v>
      </c>
      <c r="DE11" s="48">
        <f>IF(DD6="-",NA(),DD6)</f>
        <v>39.369999999999997</v>
      </c>
      <c r="DF11" s="48">
        <f>IF(DE6="-",NA(),DE6)</f>
        <v>42</v>
      </c>
      <c r="DG11" s="48">
        <f>IF(DF6="-",NA(),DF6)</f>
        <v>44.39</v>
      </c>
      <c r="DH11" s="48">
        <f>IF(DG6="-",NA(),DG6)</f>
        <v>46.71</v>
      </c>
      <c r="DI11" s="48">
        <f>IF(DH6="-",NA(),DH6)</f>
        <v>49.04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