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14_伊賀市\"/>
    </mc:Choice>
  </mc:AlternateContent>
  <xr:revisionPtr revIDLastSave="0" documentId="13_ncr:1_{68ABB30F-E812-4D87-9A76-EBCC9CC0710F}" xr6:coauthVersionLast="47" xr6:coauthVersionMax="47" xr10:uidLastSave="{00000000-0000-0000-0000-000000000000}"/>
  <workbookProtection workbookAlgorithmName="SHA-512" workbookHashValue="7Tl9sxX4Rmabilx67UsBINAS8ZLRUWc7AlaQFSDVRz/AJSug5SF12N+k7CskwrYxycNKAWmjom/S2Y121bf1kg==" workbookSaltValue="4rflffgezK53ZZhTXswILg=="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F85" i="4"/>
  <c r="E85" i="4"/>
  <c r="AT10" i="4"/>
  <c r="AL10" i="4"/>
  <c r="I10" i="4"/>
  <c r="AL8" i="4"/>
  <c r="P8" i="4"/>
  <c r="I8" i="4"/>
</calcChain>
</file>

<file path=xl/sharedStrings.xml><?xml version="1.0" encoding="utf-8"?>
<sst xmlns="http://schemas.openxmlformats.org/spreadsheetml/2006/main" count="253" uniqueCount="115">
  <si>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</si>
  <si>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</si>
  <si>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</si>
  <si>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</si>
  <si>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</si>
  <si>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</si>
  <si>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</si>
  <si>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</si>
  <si>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</si>
  <si>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</si>
  <si>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</si>
  <si>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</si>
  <si>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</si>
  <si>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</si>
  <si>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</si>
  <si>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</si>
  <si>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</si>
  <si>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</si>
  <si>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</si>
  <si>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</si>
  <si>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</si>
  <si>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</si>
  <si>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</si>
  <si>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</si>
  <si>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</si>
  <si>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</si>
  <si>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</si>
  <si>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</si>
  <si>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</si>
  <si>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</si>
  <si>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</si>
  <si>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</si>
  <si>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</si>
  <si>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</si>
  <si>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</si>
  <si>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</si>
  <si>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</si>
  <si>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</si>
  <si>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</si>
  <si>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</si>
  <si>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</si>
  <si>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</si>
  <si>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</si>
  <si>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</si>
  <si>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</si>
  <si>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</si>
  <si>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</si>
  <si>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</si>
  <si>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</si>
  <si>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</si>
  <si>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</si>
  <si>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</si>
  <si>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</si>
  <si>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</si>
  <si>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</si>
  <si>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</si>
  <si>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</si>
  <si>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</si>
  <si>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</si>
  <si>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</si>
  <si>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</si>
  <si>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</si>
  <si>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</si>
  <si>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</si>
  <si>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</si>
  <si>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</si>
  <si>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</si>
  <si>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</si>
  <si>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</si>
  <si>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</si>
  <si>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</si>
  <si>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</si>
  <si>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</si>
  <si>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</si>
  <si>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</si>
  <si>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</si>
  <si>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</si>
  <si>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</si>
  <si>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</si>
  <si>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</si>
  <si>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</si>
  <si>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</si>
  <si>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</si>
  <si>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</si>
  <si>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</si>
  <si>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</si>
  <si>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</si>
  <si>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</si>
  <si>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</si>
  <si>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</si>
  <si>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</si>
  <si>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</si>
  <si>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</si>
  <si>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</si>
  <si>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</si>
  <si>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</si>
  <si>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伊賀市</t>
  </si>
  <si>
    <t>法適用</t>
  </si>
  <si>
    <t>下水道事業</t>
  </si>
  <si>
    <t>特定地域生活排水処理</t>
  </si>
  <si>
    <t>K2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</si>
  <si>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</si>
  <si>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</si>
  <si>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</si>
  <si>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</si>
  <si>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</si>
  <si>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</si>
  <si>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</si>
  <si>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</si>
  <si>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</si>
  <si>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</si>
  <si>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</si>
  <si>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現在、約240基の市町村設置型合併浄化槽を設置、管理している。
　最も古いもので供用開始から15年以上が経過しており、資産の老朽化度合を示す有形固定資産減価償却率は類似団体平均値より高い値となっている。
　このため、保守点検結果に基づく修繕を適切に行っていく必要がある。</t>
    <rPh sb="92" eb="93">
      <t>タカ</t>
    </rPh>
    <rPh sb="122" eb="124">
      <t>テキセツ</t>
    </rPh>
    <phoneticPr fontId="4"/>
  </si>
  <si>
    <t xml:space="preserve">　令和５年２月に下水道使用料を改定し従量制となったことによって、使用料収入の一部が翌年度の収入となり、令和４年度は、前年度より経常収支比率が一旦低下したが、令和５年度では通常通りの期間で収入していることから前年度より増加している。
　企業債残高対事業規模比率についても、前年度と比較して低下しており、今後も事業の面的拡大の計画が無いことから、低減傾向で推移していくと見込まれる。
　経費回収率については、下水道使用料の改定に伴い使用料収入が一旦減少したが、、令和５年度では前年度より増加した。事業の性質として、浄化槽の人槽に応じた維持管理費が必要となることから経費の削減が進めにくいこともあり、汚水処理費が使用料により賄われていない状況である。
</t>
    <rPh sb="51" eb="53">
      <t>レイワ</t>
    </rPh>
    <rPh sb="54" eb="56">
      <t>ネンド</t>
    </rPh>
    <rPh sb="70" eb="72">
      <t>イッタン</t>
    </rPh>
    <rPh sb="78" eb="80">
      <t>レイワ</t>
    </rPh>
    <rPh sb="81" eb="83">
      <t>ネンド</t>
    </rPh>
    <rPh sb="85" eb="88">
      <t>ツウジョウドオ</t>
    </rPh>
    <rPh sb="90" eb="92">
      <t>キカン</t>
    </rPh>
    <rPh sb="93" eb="95">
      <t>シュウニュウ</t>
    </rPh>
    <rPh sb="103" eb="106">
      <t>ゼンネンド</t>
    </rPh>
    <rPh sb="108" eb="110">
      <t>ゾウカ</t>
    </rPh>
    <rPh sb="135" eb="138">
      <t>ゼンネンド</t>
    </rPh>
    <rPh sb="139" eb="141">
      <t>ヒカク</t>
    </rPh>
    <rPh sb="143" eb="145">
      <t>テイカ</t>
    </rPh>
    <rPh sb="150" eb="152">
      <t>コンゴ</t>
    </rPh>
    <rPh sb="217" eb="219">
      <t>ケイヒ</t>
    </rPh>
    <rPh sb="220" eb="222">
      <t>イッタン</t>
    </rPh>
    <rPh sb="229" eb="231">
      <t>レイワ</t>
    </rPh>
    <rPh sb="236" eb="239">
      <t>ゼンネンド</t>
    </rPh>
    <rPh sb="241" eb="243">
      <t>ゾウカ</t>
    </rPh>
    <rPh sb="262" eb="264">
      <t>ジョウキョウ</t>
    </rPh>
    <phoneticPr fontId="4"/>
  </si>
  <si>
    <t>　当該事業は青山地域の一部のみで実施されており、今後面的に拡大する予定が無いため、既存施設の維持管理が主体となるが、設備の老朽化に伴い修繕等に係る経費の増加が見込まれることから、経営は厳しさを増すものと予想される。
　現状では経常収支比率は黒字となっているものの、一般会計繰入金に依存しており、使用料収入で維持管理費が賄えていない状況である。
　このため、他のセグメントと合わせて使用料の改定を行うこととしているが、事業規模が小さく効率性に課題があることから、現実的な使用料水準によるセグメント単体での収支改善には限界がある。</t>
    <rPh sb="109" eb="111">
      <t>ゲンジョウ</t>
    </rPh>
    <rPh sb="153" eb="155">
      <t>イジ</t>
    </rPh>
    <rPh sb="155" eb="158">
      <t>カンリヒ</t>
    </rPh>
    <rPh sb="178" eb="179">
      <t>タ</t>
    </rPh>
    <rPh sb="186" eb="187">
      <t>ア</t>
    </rPh>
    <rPh sb="190" eb="193">
      <t>シヨウリョウ</t>
    </rPh>
    <rPh sb="194" eb="196">
      <t>カイテイ</t>
    </rPh>
    <rPh sb="197" eb="198">
      <t>オコナ</t>
    </rPh>
    <rPh sb="208" eb="210">
      <t>ジギョウ</t>
    </rPh>
    <rPh sb="210" eb="212">
      <t>キボ</t>
    </rPh>
    <rPh sb="213" eb="214">
      <t>チイ</t>
    </rPh>
    <rPh sb="216" eb="219">
      <t>コウリツセイ</t>
    </rPh>
    <rPh sb="220" eb="222">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</si>
</sst>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148-4307-BD5A-7688059D513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148-4307-BD5A-7688059D513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52.11</c:v>
                </c:pt>
                <c:pt idx="1">
                  <c:v>52.11</c:v>
                </c:pt>
                <c:pt idx="2">
                  <c:v>64.790000000000006</c:v>
                </c:pt>
                <c:pt idx="3">
                  <c:v>60.56</c:v>
                </c:pt>
                <c:pt idx="4">
                  <c:v>60.56</c:v>
                </c:pt>
              </c:numCache>
            </c:numRef>
          </c:val>
          <c:extLst>
            <c:ext xmlns:c16="http://schemas.microsoft.com/office/drawing/2014/chart" uri="{C3380CC4-5D6E-409C-BE32-E72D297353CC}">
              <c16:uniqueId val="{00000000-5EC7-4E57-B6C1-873B1CB7339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59.64</c:v>
                </c:pt>
                <c:pt idx="1">
                  <c:v>58.19</c:v>
                </c:pt>
                <c:pt idx="2">
                  <c:v>56.52</c:v>
                </c:pt>
                <c:pt idx="3">
                  <c:v>88.45</c:v>
                </c:pt>
                <c:pt idx="4">
                  <c:v>54.08</c:v>
                </c:pt>
              </c:numCache>
            </c:numRef>
          </c:val>
          <c:smooth val="0"/>
          <c:extLst>
            <c:ext xmlns:c16="http://schemas.microsoft.com/office/drawing/2014/chart" uri="{C3380CC4-5D6E-409C-BE32-E72D297353CC}">
              <c16:uniqueId val="{00000001-5EC7-4E57-B6C1-873B1CB7339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BA87-4D04-89B2-A7DC38FC60F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90.63</c:v>
                </c:pt>
                <c:pt idx="1">
                  <c:v>87.8</c:v>
                </c:pt>
                <c:pt idx="2">
                  <c:v>88.43</c:v>
                </c:pt>
                <c:pt idx="3">
                  <c:v>90.34</c:v>
                </c:pt>
                <c:pt idx="4">
                  <c:v>90.57</c:v>
                </c:pt>
              </c:numCache>
            </c:numRef>
          </c:val>
          <c:smooth val="0"/>
          <c:extLst>
            <c:ext xmlns:c16="http://schemas.microsoft.com/office/drawing/2014/chart" uri="{C3380CC4-5D6E-409C-BE32-E72D297353CC}">
              <c16:uniqueId val="{00000001-BA87-4D04-89B2-A7DC38FC60F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104.16</c:v>
                </c:pt>
                <c:pt idx="1">
                  <c:v>101.15</c:v>
                </c:pt>
                <c:pt idx="2">
                  <c:v>102.87</c:v>
                </c:pt>
                <c:pt idx="3">
                  <c:v>94.62</c:v>
                </c:pt>
                <c:pt idx="4">
                  <c:v>101.27</c:v>
                </c:pt>
              </c:numCache>
            </c:numRef>
          </c:val>
          <c:extLst>
            <c:ext xmlns:c16="http://schemas.microsoft.com/office/drawing/2014/chart" uri="{C3380CC4-5D6E-409C-BE32-E72D297353CC}">
              <c16:uniqueId val="{00000000-F03B-499D-AC73-16260C81558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96.05</c:v>
                </c:pt>
                <c:pt idx="1">
                  <c:v>99.03</c:v>
                </c:pt>
                <c:pt idx="2">
                  <c:v>100.41</c:v>
                </c:pt>
                <c:pt idx="3">
                  <c:v>100.17</c:v>
                </c:pt>
                <c:pt idx="4">
                  <c:v>96.95</c:v>
                </c:pt>
              </c:numCache>
            </c:numRef>
          </c:val>
          <c:smooth val="0"/>
          <c:extLst>
            <c:ext xmlns:c16="http://schemas.microsoft.com/office/drawing/2014/chart" uri="{C3380CC4-5D6E-409C-BE32-E72D297353CC}">
              <c16:uniqueId val="{00000001-F03B-499D-AC73-16260C81558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14.48</c:v>
                </c:pt>
                <c:pt idx="1">
                  <c:v>19.3</c:v>
                </c:pt>
                <c:pt idx="2">
                  <c:v>24.13</c:v>
                </c:pt>
                <c:pt idx="3">
                  <c:v>28.96</c:v>
                </c:pt>
                <c:pt idx="4">
                  <c:v>33.78</c:v>
                </c:pt>
              </c:numCache>
            </c:numRef>
          </c:val>
          <c:extLst>
            <c:ext xmlns:c16="http://schemas.microsoft.com/office/drawing/2014/chart" uri="{C3380CC4-5D6E-409C-BE32-E72D297353CC}">
              <c16:uniqueId val="{00000000-6316-4BA6-A8D9-C87FA9DA347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23.76</c:v>
                </c:pt>
                <c:pt idx="1">
                  <c:v>15.74</c:v>
                </c:pt>
                <c:pt idx="2">
                  <c:v>21.02</c:v>
                </c:pt>
                <c:pt idx="3">
                  <c:v>24.31</c:v>
                </c:pt>
                <c:pt idx="4">
                  <c:v>26.92</c:v>
                </c:pt>
              </c:numCache>
            </c:numRef>
          </c:val>
          <c:smooth val="0"/>
          <c:extLst>
            <c:ext xmlns:c16="http://schemas.microsoft.com/office/drawing/2014/chart" uri="{C3380CC4-5D6E-409C-BE32-E72D297353CC}">
              <c16:uniqueId val="{00000001-6316-4BA6-A8D9-C87FA9DA347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745-4A08-B16B-7BA5DAC0F0B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745-4A08-B16B-7BA5DAC0F0B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0B8-45F8-992A-9AAA74EEE83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123.82</c:v>
                </c:pt>
                <c:pt idx="1">
                  <c:v>74.239999999999995</c:v>
                </c:pt>
                <c:pt idx="2">
                  <c:v>83.92</c:v>
                </c:pt>
                <c:pt idx="3">
                  <c:v>89.31</c:v>
                </c:pt>
                <c:pt idx="4">
                  <c:v>91.33</c:v>
                </c:pt>
              </c:numCache>
            </c:numRef>
          </c:val>
          <c:smooth val="0"/>
          <c:extLst>
            <c:ext xmlns:c16="http://schemas.microsoft.com/office/drawing/2014/chart" uri="{C3380CC4-5D6E-409C-BE32-E72D297353CC}">
              <c16:uniqueId val="{00000001-E0B8-45F8-992A-9AAA74EEE83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311.92</c:v>
                </c:pt>
                <c:pt idx="1">
                  <c:v>308.01</c:v>
                </c:pt>
                <c:pt idx="2">
                  <c:v>293.58</c:v>
                </c:pt>
                <c:pt idx="3">
                  <c:v>273.08999999999997</c:v>
                </c:pt>
                <c:pt idx="4">
                  <c:v>324.83</c:v>
                </c:pt>
              </c:numCache>
            </c:numRef>
          </c:val>
          <c:extLst>
            <c:ext xmlns:c16="http://schemas.microsoft.com/office/drawing/2014/chart" uri="{C3380CC4-5D6E-409C-BE32-E72D297353CC}">
              <c16:uniqueId val="{00000000-20B3-4E12-B2E7-A8B8191228B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89.72</c:v>
                </c:pt>
                <c:pt idx="1">
                  <c:v>100.47</c:v>
                </c:pt>
                <c:pt idx="2">
                  <c:v>122.71</c:v>
                </c:pt>
                <c:pt idx="3">
                  <c:v>138.19999999999999</c:v>
                </c:pt>
                <c:pt idx="4">
                  <c:v>126.97</c:v>
                </c:pt>
              </c:numCache>
            </c:numRef>
          </c:val>
          <c:smooth val="0"/>
          <c:extLst>
            <c:ext xmlns:c16="http://schemas.microsoft.com/office/drawing/2014/chart" uri="{C3380CC4-5D6E-409C-BE32-E72D297353CC}">
              <c16:uniqueId val="{00000001-20B3-4E12-B2E7-A8B8191228B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155.35</c:v>
                </c:pt>
                <c:pt idx="1">
                  <c:v>149.07</c:v>
                </c:pt>
                <c:pt idx="2">
                  <c:v>141.02000000000001</c:v>
                </c:pt>
                <c:pt idx="3">
                  <c:v>160.66</c:v>
                </c:pt>
                <c:pt idx="4">
                  <c:v>132.24</c:v>
                </c:pt>
              </c:numCache>
            </c:numRef>
          </c:val>
          <c:extLst>
            <c:ext xmlns:c16="http://schemas.microsoft.com/office/drawing/2014/chart" uri="{C3380CC4-5D6E-409C-BE32-E72D297353CC}">
              <c16:uniqueId val="{00000000-072E-4E56-9702-8AEFFF836ED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270.57</c:v>
                </c:pt>
                <c:pt idx="1">
                  <c:v>294.27</c:v>
                </c:pt>
                <c:pt idx="2">
                  <c:v>294.08999999999997</c:v>
                </c:pt>
                <c:pt idx="3">
                  <c:v>294.08999999999997</c:v>
                </c:pt>
                <c:pt idx="4">
                  <c:v>338.47</c:v>
                </c:pt>
              </c:numCache>
            </c:numRef>
          </c:val>
          <c:smooth val="0"/>
          <c:extLst>
            <c:ext xmlns:c16="http://schemas.microsoft.com/office/drawing/2014/chart" uri="{C3380CC4-5D6E-409C-BE32-E72D297353CC}">
              <c16:uniqueId val="{00000001-072E-4E56-9702-8AEFFF836ED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70.78</c:v>
                </c:pt>
                <c:pt idx="1">
                  <c:v>67.739999999999995</c:v>
                </c:pt>
                <c:pt idx="2">
                  <c:v>67.959999999999994</c:v>
                </c:pt>
                <c:pt idx="3">
                  <c:v>55.73</c:v>
                </c:pt>
                <c:pt idx="4">
                  <c:v>62.75</c:v>
                </c:pt>
              </c:numCache>
            </c:numRef>
          </c:val>
          <c:extLst>
            <c:ext xmlns:c16="http://schemas.microsoft.com/office/drawing/2014/chart" uri="{C3380CC4-5D6E-409C-BE32-E72D297353CC}">
              <c16:uniqueId val="{00000000-64B8-42C0-84BA-73BD066BEE7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62.5</c:v>
                </c:pt>
                <c:pt idx="1">
                  <c:v>60.59</c:v>
                </c:pt>
                <c:pt idx="2">
                  <c:v>60</c:v>
                </c:pt>
                <c:pt idx="3">
                  <c:v>59.01</c:v>
                </c:pt>
                <c:pt idx="4">
                  <c:v>56.06</c:v>
                </c:pt>
              </c:numCache>
            </c:numRef>
          </c:val>
          <c:smooth val="0"/>
          <c:extLst>
            <c:ext xmlns:c16="http://schemas.microsoft.com/office/drawing/2014/chart" uri="{C3380CC4-5D6E-409C-BE32-E72D297353CC}">
              <c16:uniqueId val="{00000001-64B8-42C0-84BA-73BD066BEE7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417.07</c:v>
                </c:pt>
                <c:pt idx="1">
                  <c:v>432.49</c:v>
                </c:pt>
                <c:pt idx="2">
                  <c:v>432.25</c:v>
                </c:pt>
                <c:pt idx="3">
                  <c:v>374.29</c:v>
                </c:pt>
                <c:pt idx="4">
                  <c:v>345.43</c:v>
                </c:pt>
              </c:numCache>
            </c:numRef>
          </c:val>
          <c:extLst>
            <c:ext xmlns:c16="http://schemas.microsoft.com/office/drawing/2014/chart" uri="{C3380CC4-5D6E-409C-BE32-E72D297353CC}">
              <c16:uniqueId val="{00000000-9A09-41A2-8E18-418C228835D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269.33</c:v>
                </c:pt>
                <c:pt idx="1">
                  <c:v>280.23</c:v>
                </c:pt>
                <c:pt idx="2">
                  <c:v>282.70999999999998</c:v>
                </c:pt>
                <c:pt idx="3">
                  <c:v>291.82</c:v>
                </c:pt>
                <c:pt idx="4">
                  <c:v>304.36</c:v>
                </c:pt>
              </c:numCache>
            </c:numRef>
          </c:val>
          <c:smooth val="0"/>
          <c:extLst>
            <c:ext xmlns:c16="http://schemas.microsoft.com/office/drawing/2014/chart" uri="{C3380CC4-5D6E-409C-BE32-E72D297353CC}">
              <c16:uniqueId val="{00000001-9A09-41A2-8E18-418C228835D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【111.69】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三重県　伊賀市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特定地域生活排水処理</v>
      </c>
      <c r="Q8" s="34"/>
      <c r="R8" s="34"/>
      <c r="S8" s="34"/>
      <c r="T8" s="34"/>
      <c r="U8" s="34"/>
      <c r="V8" s="34"/>
      <c r="W8" s="34" t="str">
        <f>データ!L6</f>
        <v>K2</v>
      </c>
      <c r="X8" s="34"/>
      <c r="Y8" s="34"/>
      <c r="Z8" s="34"/>
      <c r="AA8" s="34"/>
      <c r="AB8" s="34"/>
      <c r="AC8" s="34"/>
      <c r="AD8" s="35" t="str">
        <f>データ!$M$6</f>
        <v>自治体職員</v>
      </c>
      <c r="AE8" s="35"/>
      <c r="AF8" s="35"/>
      <c r="AG8" s="35"/>
      <c r="AH8" s="35"/>
      <c r="AI8" s="35"/>
      <c r="AJ8" s="35"/>
      <c r="AK8" s="3"/>
      <c r="AL8" s="36">
        <f>データ!S6</f>
        <v>85989</v>
      </c>
      <c r="AM8" s="36"/>
      <c r="AN8" s="36"/>
      <c r="AO8" s="36"/>
      <c r="AP8" s="36"/>
      <c r="AQ8" s="36"/>
      <c r="AR8" s="36"/>
      <c r="AS8" s="36"/>
      <c r="AT8" s="37">
        <f>データ!T6</f>
        <v>558.23</v>
      </c>
      <c r="AU8" s="37"/>
      <c r="AV8" s="37"/>
      <c r="AW8" s="37"/>
      <c r="AX8" s="37"/>
      <c r="AY8" s="37"/>
      <c r="AZ8" s="37"/>
      <c r="BA8" s="37"/>
      <c r="BB8" s="37">
        <f>データ!U6</f>
        <v>154.04</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42.17</v>
      </c>
      <c r="J10" s="37"/>
      <c r="K10" s="37"/>
      <c r="L10" s="37"/>
      <c r="M10" s="37"/>
      <c r="N10" s="37"/>
      <c r="O10" s="37"/>
      <c r="P10" s="37">
        <f>データ!P6</f>
        <v>0.75</v>
      </c>
      <c r="Q10" s="37"/>
      <c r="R10" s="37"/>
      <c r="S10" s="37"/>
      <c r="T10" s="37"/>
      <c r="U10" s="37"/>
      <c r="V10" s="37"/>
      <c r="W10" s="37">
        <f>データ!Q6</f>
        <v>100</v>
      </c>
      <c r="X10" s="37"/>
      <c r="Y10" s="37"/>
      <c r="Z10" s="37"/>
      <c r="AA10" s="37"/>
      <c r="AB10" s="37"/>
      <c r="AC10" s="37"/>
      <c r="AD10" s="36">
        <f>データ!R6</f>
        <v>5170</v>
      </c>
      <c r="AE10" s="36"/>
      <c r="AF10" s="36"/>
      <c r="AG10" s="36"/>
      <c r="AH10" s="36"/>
      <c r="AI10" s="36"/>
      <c r="AJ10" s="36"/>
      <c r="AK10" s="2"/>
      <c r="AL10" s="36">
        <f>データ!V6</f>
        <v>636</v>
      </c>
      <c r="AM10" s="36"/>
      <c r="AN10" s="36"/>
      <c r="AO10" s="36"/>
      <c r="AP10" s="36"/>
      <c r="AQ10" s="36"/>
      <c r="AR10" s="36"/>
      <c r="AS10" s="36"/>
      <c r="AT10" s="37">
        <f>データ!W6</f>
        <v>20.75</v>
      </c>
      <c r="AU10" s="37"/>
      <c r="AV10" s="37"/>
      <c r="AW10" s="37"/>
      <c r="AX10" s="37"/>
      <c r="AY10" s="37"/>
      <c r="AZ10" s="37"/>
      <c r="BA10" s="37"/>
      <c r="BB10" s="37">
        <f>データ!X6</f>
        <v>30.65</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112</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114</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【96.62】</v>
      </c>
      <c r="F85" s="12" t="str">
        <f>データ!AT6</f>
        <v>【111.69】</v>
      </c>
      <c r="G85" s="12" t="str">
        <f>データ!BE6</f>
        <v>【111.29】</v>
      </c>
      <c r="H85" s="12" t="str">
        <f>データ!BP6</f>
        <v>【349.83】</v>
      </c>
      <c r="I85" s="12" t="str">
        <f>データ!CA6</f>
        <v>【53.65】</v>
      </c>
      <c r="J85" s="12" t="str">
        <f>データ!CL6</f>
        <v>【307.86】</v>
      </c>
      <c r="K85" s="12" t="str">
        <f>データ!CW6</f>
        <v>【54.61】</v>
      </c>
      <c r="L85" s="12" t="str">
        <f>データ!DH6</f>
        <v>【85.31】</v>
      </c>
      <c r="M85" s="12" t="str">
        <f>データ!DS6</f>
        <v>【25.25】</v>
      </c>
      <c r="N85" s="12" t="str">
        <f>データ!ED6</f>
        <v>【-】</v>
      </c>
      <c r="O85" s="12" t="str">
        <f>データ!EO6</f>
        <v>【-】</v>
      </c>
    </row>
  </sheetData>
  <sheetProtection algorithmName="SHA-512" hashValue="xSoV2R0zr3i5E5EmNFIfntHmdRok7Wsm4MGKTwrnj1vYYqYSrNhfxbvvOmWC/S0edIQMOXJ3KJtpSidMzVpA9Q==" saltValue="YVtSSR15DxGxeAxZDj4Po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242161</v>
      </c>
      <c r="D6" s="19">
        <f t="shared" si="3"/>
        <v>46</v>
      </c>
      <c r="E6" s="19">
        <f t="shared" si="3"/>
        <v>18</v>
      </c>
      <c r="F6" s="19">
        <f t="shared" si="3"/>
        <v>0</v>
      </c>
      <c r="G6" s="19">
        <f t="shared" si="3"/>
        <v>0</v>
      </c>
      <c r="H6" s="19" t="str">
        <f t="shared" si="3"/>
        <v>三重県　伊賀市</v>
      </c>
      <c r="I6" s="19" t="str">
        <f t="shared" si="3"/>
        <v>法適用</v>
      </c>
      <c r="J6" s="19" t="str">
        <f t="shared" si="3"/>
        <v>下水道事業</v>
      </c>
      <c r="K6" s="19" t="str">
        <f t="shared" si="3"/>
        <v>特定地域生活排水処理</v>
      </c>
      <c r="L6" s="19" t="str">
        <f t="shared" si="3"/>
        <v>K2</v>
      </c>
      <c r="M6" s="19" t="str">
        <f t="shared" si="3"/>
        <v>自治体職員</v>
      </c>
      <c r="N6" s="20" t="str">
        <f t="shared" si="3"/>
        <v>-</v>
      </c>
      <c r="O6" s="20">
        <f t="shared" si="3"/>
        <v>42.17</v>
      </c>
      <c r="P6" s="20">
        <f t="shared" si="3"/>
        <v>0.75</v>
      </c>
      <c r="Q6" s="20">
        <f t="shared" si="3"/>
        <v>100</v>
      </c>
      <c r="R6" s="20">
        <f t="shared" si="3"/>
        <v>5170</v>
      </c>
      <c r="S6" s="20">
        <f t="shared" si="3"/>
        <v>85989</v>
      </c>
      <c r="T6" s="20">
        <f t="shared" si="3"/>
        <v>558.23</v>
      </c>
      <c r="U6" s="20">
        <f t="shared" si="3"/>
        <v>154.04</v>
      </c>
      <c r="V6" s="20">
        <f t="shared" si="3"/>
        <v>636</v>
      </c>
      <c r="W6" s="20">
        <f t="shared" si="3"/>
        <v>20.75</v>
      </c>
      <c r="X6" s="20">
        <f t="shared" si="3"/>
        <v>30.65</v>
      </c>
      <c r="Y6" s="21">
        <f>IF(Y7="",NA(),Y7)</f>
        <v>104.16</v>
      </c>
      <c r="Z6" s="21">
        <f t="shared" ref="Z6:AH6" si="4">IF(Z7="",NA(),Z7)</f>
        <v>101.15</v>
      </c>
      <c r="AA6" s="21">
        <f t="shared" si="4"/>
        <v>102.87</v>
      </c>
      <c r="AB6" s="21">
        <f t="shared" si="4"/>
        <v>94.62</v>
      </c>
      <c r="AC6" s="21">
        <f t="shared" si="4"/>
        <v>101.27</v>
      </c>
      <c r="AD6" s="21">
        <f t="shared" si="4"/>
        <v>96.05</v>
      </c>
      <c r="AE6" s="21">
        <f t="shared" si="4"/>
        <v>99.03</v>
      </c>
      <c r="AF6" s="21">
        <f t="shared" si="4"/>
        <v>100.41</v>
      </c>
      <c r="AG6" s="21">
        <f t="shared" si="4"/>
        <v>100.17</v>
      </c>
      <c r="AH6" s="21">
        <f t="shared" si="4"/>
        <v>96.95</v>
      </c>
      <c r="AI6" s="20" t="str">
        <f>IF(AI7="","",IF(AI7="-","【-】","【"&amp;SUBSTITUTE(TEXT(AI7,"#,##0.00"),"-","△")&amp;"】"))</f>
        <v>【96.62】</v>
      </c>
      <c r="AJ6" s="20">
        <f>IF(AJ7="",NA(),AJ7)</f>
        <v>0</v>
      </c>
      <c r="AK6" s="20">
        <f t="shared" ref="AK6:AS6" si="5">IF(AK7="",NA(),AK7)</f>
        <v>0</v>
      </c>
      <c r="AL6" s="20">
        <f t="shared" si="5"/>
        <v>0</v>
      </c>
      <c r="AM6" s="20">
        <f t="shared" si="5"/>
        <v>0</v>
      </c>
      <c r="AN6" s="20">
        <f t="shared" si="5"/>
        <v>0</v>
      </c>
      <c r="AO6" s="21">
        <f t="shared" si="5"/>
        <v>123.82</v>
      </c>
      <c r="AP6" s="21">
        <f t="shared" si="5"/>
        <v>74.239999999999995</v>
      </c>
      <c r="AQ6" s="21">
        <f t="shared" si="5"/>
        <v>83.92</v>
      </c>
      <c r="AR6" s="21">
        <f t="shared" si="5"/>
        <v>89.31</v>
      </c>
      <c r="AS6" s="21">
        <f t="shared" si="5"/>
        <v>91.33</v>
      </c>
      <c r="AT6" s="20" t="str">
        <f>IF(AT7="","",IF(AT7="-","【-】","【"&amp;SUBSTITUTE(TEXT(AT7,"#,##0.00"),"-","△")&amp;"】"))</f>
        <v>【111.69】</v>
      </c>
      <c r="AU6" s="21">
        <f>IF(AU7="",NA(),AU7)</f>
        <v>311.92</v>
      </c>
      <c r="AV6" s="21">
        <f t="shared" ref="AV6:BD6" si="6">IF(AV7="",NA(),AV7)</f>
        <v>308.01</v>
      </c>
      <c r="AW6" s="21">
        <f t="shared" si="6"/>
        <v>293.58</v>
      </c>
      <c r="AX6" s="21">
        <f t="shared" si="6"/>
        <v>273.08999999999997</v>
      </c>
      <c r="AY6" s="21">
        <f t="shared" si="6"/>
        <v>324.83</v>
      </c>
      <c r="AZ6" s="21">
        <f t="shared" si="6"/>
        <v>89.72</v>
      </c>
      <c r="BA6" s="21">
        <f t="shared" si="6"/>
        <v>100.47</v>
      </c>
      <c r="BB6" s="21">
        <f t="shared" si="6"/>
        <v>122.71</v>
      </c>
      <c r="BC6" s="21">
        <f t="shared" si="6"/>
        <v>138.19999999999999</v>
      </c>
      <c r="BD6" s="21">
        <f t="shared" si="6"/>
        <v>126.97</v>
      </c>
      <c r="BE6" s="20" t="str">
        <f>IF(BE7="","",IF(BE7="-","【-】","【"&amp;SUBSTITUTE(TEXT(BE7,"#,##0.00"),"-","△")&amp;"】"))</f>
        <v>【111.29】</v>
      </c>
      <c r="BF6" s="21">
        <f>IF(BF7="",NA(),BF7)</f>
        <v>155.35</v>
      </c>
      <c r="BG6" s="21">
        <f t="shared" ref="BG6:BO6" si="7">IF(BG7="",NA(),BG7)</f>
        <v>149.07</v>
      </c>
      <c r="BH6" s="21">
        <f t="shared" si="7"/>
        <v>141.02000000000001</v>
      </c>
      <c r="BI6" s="21">
        <f t="shared" si="7"/>
        <v>160.66</v>
      </c>
      <c r="BJ6" s="21">
        <f t="shared" si="7"/>
        <v>132.24</v>
      </c>
      <c r="BK6" s="21">
        <f t="shared" si="7"/>
        <v>270.57</v>
      </c>
      <c r="BL6" s="21">
        <f t="shared" si="7"/>
        <v>294.27</v>
      </c>
      <c r="BM6" s="21">
        <f t="shared" si="7"/>
        <v>294.08999999999997</v>
      </c>
      <c r="BN6" s="21">
        <f t="shared" si="7"/>
        <v>294.08999999999997</v>
      </c>
      <c r="BO6" s="21">
        <f t="shared" si="7"/>
        <v>338.47</v>
      </c>
      <c r="BP6" s="20" t="str">
        <f>IF(BP7="","",IF(BP7="-","【-】","【"&amp;SUBSTITUTE(TEXT(BP7,"#,##0.00"),"-","△")&amp;"】"))</f>
        <v>【349.83】</v>
      </c>
      <c r="BQ6" s="21">
        <f>IF(BQ7="",NA(),BQ7)</f>
        <v>70.78</v>
      </c>
      <c r="BR6" s="21">
        <f t="shared" ref="BR6:BZ6" si="8">IF(BR7="",NA(),BR7)</f>
        <v>67.739999999999995</v>
      </c>
      <c r="BS6" s="21">
        <f t="shared" si="8"/>
        <v>67.959999999999994</v>
      </c>
      <c r="BT6" s="21">
        <f t="shared" si="8"/>
        <v>55.73</v>
      </c>
      <c r="BU6" s="21">
        <f t="shared" si="8"/>
        <v>62.75</v>
      </c>
      <c r="BV6" s="21">
        <f t="shared" si="8"/>
        <v>62.5</v>
      </c>
      <c r="BW6" s="21">
        <f t="shared" si="8"/>
        <v>60.59</v>
      </c>
      <c r="BX6" s="21">
        <f t="shared" si="8"/>
        <v>60</v>
      </c>
      <c r="BY6" s="21">
        <f t="shared" si="8"/>
        <v>59.01</v>
      </c>
      <c r="BZ6" s="21">
        <f t="shared" si="8"/>
        <v>56.06</v>
      </c>
      <c r="CA6" s="20" t="str">
        <f>IF(CA7="","",IF(CA7="-","【-】","【"&amp;SUBSTITUTE(TEXT(CA7,"#,##0.00"),"-","△")&amp;"】"))</f>
        <v>【53.65】</v>
      </c>
      <c r="CB6" s="21">
        <f>IF(CB7="",NA(),CB7)</f>
        <v>417.07</v>
      </c>
      <c r="CC6" s="21">
        <f t="shared" ref="CC6:CK6" si="9">IF(CC7="",NA(),CC7)</f>
        <v>432.49</v>
      </c>
      <c r="CD6" s="21">
        <f t="shared" si="9"/>
        <v>432.25</v>
      </c>
      <c r="CE6" s="21">
        <f t="shared" si="9"/>
        <v>374.29</v>
      </c>
      <c r="CF6" s="21">
        <f t="shared" si="9"/>
        <v>345.43</v>
      </c>
      <c r="CG6" s="21">
        <f t="shared" si="9"/>
        <v>269.33</v>
      </c>
      <c r="CH6" s="21">
        <f t="shared" si="9"/>
        <v>280.23</v>
      </c>
      <c r="CI6" s="21">
        <f t="shared" si="9"/>
        <v>282.70999999999998</v>
      </c>
      <c r="CJ6" s="21">
        <f t="shared" si="9"/>
        <v>291.82</v>
      </c>
      <c r="CK6" s="21">
        <f t="shared" si="9"/>
        <v>304.36</v>
      </c>
      <c r="CL6" s="20" t="str">
        <f>IF(CL7="","",IF(CL7="-","【-】","【"&amp;SUBSTITUTE(TEXT(CL7,"#,##0.00"),"-","△")&amp;"】"))</f>
        <v>【307.86】</v>
      </c>
      <c r="CM6" s="21">
        <f>IF(CM7="",NA(),CM7)</f>
        <v>52.11</v>
      </c>
      <c r="CN6" s="21">
        <f t="shared" ref="CN6:CV6" si="10">IF(CN7="",NA(),CN7)</f>
        <v>52.11</v>
      </c>
      <c r="CO6" s="21">
        <f t="shared" si="10"/>
        <v>64.790000000000006</v>
      </c>
      <c r="CP6" s="21">
        <f t="shared" si="10"/>
        <v>60.56</v>
      </c>
      <c r="CQ6" s="21">
        <f t="shared" si="10"/>
        <v>60.56</v>
      </c>
      <c r="CR6" s="21">
        <f t="shared" si="10"/>
        <v>59.64</v>
      </c>
      <c r="CS6" s="21">
        <f t="shared" si="10"/>
        <v>58.19</v>
      </c>
      <c r="CT6" s="21">
        <f t="shared" si="10"/>
        <v>56.52</v>
      </c>
      <c r="CU6" s="21">
        <f t="shared" si="10"/>
        <v>88.45</v>
      </c>
      <c r="CV6" s="21">
        <f t="shared" si="10"/>
        <v>54.08</v>
      </c>
      <c r="CW6" s="20" t="str">
        <f>IF(CW7="","",IF(CW7="-","【-】","【"&amp;SUBSTITUTE(TEXT(CW7,"#,##0.00"),"-","△")&amp;"】"))</f>
        <v>【54.61】</v>
      </c>
      <c r="CX6" s="21">
        <f>IF(CX7="",NA(),CX7)</f>
        <v>100</v>
      </c>
      <c r="CY6" s="21">
        <f t="shared" ref="CY6:DG6" si="11">IF(CY7="",NA(),CY7)</f>
        <v>100</v>
      </c>
      <c r="CZ6" s="21">
        <f t="shared" si="11"/>
        <v>100</v>
      </c>
      <c r="DA6" s="21">
        <f t="shared" si="11"/>
        <v>100</v>
      </c>
      <c r="DB6" s="21">
        <f t="shared" si="11"/>
        <v>100</v>
      </c>
      <c r="DC6" s="21">
        <f t="shared" si="11"/>
        <v>90.63</v>
      </c>
      <c r="DD6" s="21">
        <f t="shared" si="11"/>
        <v>87.8</v>
      </c>
      <c r="DE6" s="21">
        <f t="shared" si="11"/>
        <v>88.43</v>
      </c>
      <c r="DF6" s="21">
        <f t="shared" si="11"/>
        <v>90.34</v>
      </c>
      <c r="DG6" s="21">
        <f t="shared" si="11"/>
        <v>90.57</v>
      </c>
      <c r="DH6" s="20" t="str">
        <f>IF(DH7="","",IF(DH7="-","【-】","【"&amp;SUBSTITUTE(TEXT(DH7,"#,##0.00"),"-","△")&amp;"】"))</f>
        <v>【85.31】</v>
      </c>
      <c r="DI6" s="21">
        <f>IF(DI7="",NA(),DI7)</f>
        <v>14.48</v>
      </c>
      <c r="DJ6" s="21">
        <f t="shared" ref="DJ6:DR6" si="12">IF(DJ7="",NA(),DJ7)</f>
        <v>19.3</v>
      </c>
      <c r="DK6" s="21">
        <f t="shared" si="12"/>
        <v>24.13</v>
      </c>
      <c r="DL6" s="21">
        <f t="shared" si="12"/>
        <v>28.96</v>
      </c>
      <c r="DM6" s="21">
        <f t="shared" si="12"/>
        <v>33.78</v>
      </c>
      <c r="DN6" s="21">
        <f t="shared" si="12"/>
        <v>23.76</v>
      </c>
      <c r="DO6" s="21">
        <f t="shared" si="12"/>
        <v>15.74</v>
      </c>
      <c r="DP6" s="21">
        <f t="shared" si="12"/>
        <v>21.02</v>
      </c>
      <c r="DQ6" s="21">
        <f t="shared" si="12"/>
        <v>24.31</v>
      </c>
      <c r="DR6" s="21">
        <f t="shared" si="12"/>
        <v>26.92</v>
      </c>
      <c r="DS6" s="20" t="str">
        <f>IF(DS7="","",IF(DS7="-","【-】","【"&amp;SUBSTITUTE(TEXT(DS7,"#,##0.00"),"-","△")&amp;"】"))</f>
        <v>【25.25】</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2023</v>
      </c>
      <c r="C7" s="23">
        <v>242161</v>
      </c>
      <c r="D7" s="23">
        <v>46</v>
      </c>
      <c r="E7" s="23">
        <v>18</v>
      </c>
      <c r="F7" s="23">
        <v>0</v>
      </c>
      <c r="G7" s="23">
        <v>0</v>
      </c>
      <c r="H7" s="23" t="s">
        <v>96</v>
      </c>
      <c r="I7" s="23" t="s">
        <v>97</v>
      </c>
      <c r="J7" s="23" t="s">
        <v>98</v>
      </c>
      <c r="K7" s="23" t="s">
        <v>99</v>
      </c>
      <c r="L7" s="23" t="s">
        <v>100</v>
      </c>
      <c r="M7" s="23" t="s">
        <v>101</v>
      </c>
      <c r="N7" s="24" t="s">
        <v>102</v>
      </c>
      <c r="O7" s="24">
        <v>42.17</v>
      </c>
      <c r="P7" s="24">
        <v>0.75</v>
      </c>
      <c r="Q7" s="24">
        <v>100</v>
      </c>
      <c r="R7" s="24">
        <v>5170</v>
      </c>
      <c r="S7" s="24">
        <v>85989</v>
      </c>
      <c r="T7" s="24">
        <v>558.23</v>
      </c>
      <c r="U7" s="24">
        <v>154.04</v>
      </c>
      <c r="V7" s="24">
        <v>636</v>
      </c>
      <c r="W7" s="24">
        <v>20.75</v>
      </c>
      <c r="X7" s="24">
        <v>30.65</v>
      </c>
      <c r="Y7" s="24">
        <v>104.16</v>
      </c>
      <c r="Z7" s="24">
        <v>101.15</v>
      </c>
      <c r="AA7" s="24">
        <v>102.87</v>
      </c>
      <c r="AB7" s="24">
        <v>94.62</v>
      </c>
      <c r="AC7" s="24">
        <v>101.27</v>
      </c>
      <c r="AD7" s="24">
        <v>96.05</v>
      </c>
      <c r="AE7" s="24">
        <v>99.03</v>
      </c>
      <c r="AF7" s="24">
        <v>100.41</v>
      </c>
      <c r="AG7" s="24">
        <v>100.17</v>
      </c>
      <c r="AH7" s="24">
        <v>96.95</v>
      </c>
      <c r="AI7" s="24">
        <v>96.62</v>
      </c>
      <c r="AJ7" s="24">
        <v>0</v>
      </c>
      <c r="AK7" s="24">
        <v>0</v>
      </c>
      <c r="AL7" s="24">
        <v>0</v>
      </c>
      <c r="AM7" s="24">
        <v>0</v>
      </c>
      <c r="AN7" s="24">
        <v>0</v>
      </c>
      <c r="AO7" s="24">
        <v>123.82</v>
      </c>
      <c r="AP7" s="24">
        <v>74.239999999999995</v>
      </c>
      <c r="AQ7" s="24">
        <v>83.92</v>
      </c>
      <c r="AR7" s="24">
        <v>89.31</v>
      </c>
      <c r="AS7" s="24">
        <v>91.33</v>
      </c>
      <c r="AT7" s="24">
        <v>111.69</v>
      </c>
      <c r="AU7" s="24">
        <v>311.92</v>
      </c>
      <c r="AV7" s="24">
        <v>308.01</v>
      </c>
      <c r="AW7" s="24">
        <v>293.58</v>
      </c>
      <c r="AX7" s="24">
        <v>273.08999999999997</v>
      </c>
      <c r="AY7" s="24">
        <v>324.83</v>
      </c>
      <c r="AZ7" s="24">
        <v>89.72</v>
      </c>
      <c r="BA7" s="24">
        <v>100.47</v>
      </c>
      <c r="BB7" s="24">
        <v>122.71</v>
      </c>
      <c r="BC7" s="24">
        <v>138.19999999999999</v>
      </c>
      <c r="BD7" s="24">
        <v>126.97</v>
      </c>
      <c r="BE7" s="24">
        <v>111.29</v>
      </c>
      <c r="BF7" s="24">
        <v>155.35</v>
      </c>
      <c r="BG7" s="24">
        <v>149.07</v>
      </c>
      <c r="BH7" s="24">
        <v>141.02000000000001</v>
      </c>
      <c r="BI7" s="24">
        <v>160.66</v>
      </c>
      <c r="BJ7" s="24">
        <v>132.24</v>
      </c>
      <c r="BK7" s="24">
        <v>270.57</v>
      </c>
      <c r="BL7" s="24">
        <v>294.27</v>
      </c>
      <c r="BM7" s="24">
        <v>294.08999999999997</v>
      </c>
      <c r="BN7" s="24">
        <v>294.08999999999997</v>
      </c>
      <c r="BO7" s="24">
        <v>338.47</v>
      </c>
      <c r="BP7" s="24">
        <v>349.83</v>
      </c>
      <c r="BQ7" s="24">
        <v>70.78</v>
      </c>
      <c r="BR7" s="24">
        <v>67.739999999999995</v>
      </c>
      <c r="BS7" s="24">
        <v>67.959999999999994</v>
      </c>
      <c r="BT7" s="24">
        <v>55.73</v>
      </c>
      <c r="BU7" s="24">
        <v>62.75</v>
      </c>
      <c r="BV7" s="24">
        <v>62.5</v>
      </c>
      <c r="BW7" s="24">
        <v>60.59</v>
      </c>
      <c r="BX7" s="24">
        <v>60</v>
      </c>
      <c r="BY7" s="24">
        <v>59.01</v>
      </c>
      <c r="BZ7" s="24">
        <v>56.06</v>
      </c>
      <c r="CA7" s="24">
        <v>53.65</v>
      </c>
      <c r="CB7" s="24">
        <v>417.07</v>
      </c>
      <c r="CC7" s="24">
        <v>432.49</v>
      </c>
      <c r="CD7" s="24">
        <v>432.25</v>
      </c>
      <c r="CE7" s="24">
        <v>374.29</v>
      </c>
      <c r="CF7" s="24">
        <v>345.43</v>
      </c>
      <c r="CG7" s="24">
        <v>269.33</v>
      </c>
      <c r="CH7" s="24">
        <v>280.23</v>
      </c>
      <c r="CI7" s="24">
        <v>282.70999999999998</v>
      </c>
      <c r="CJ7" s="24">
        <v>291.82</v>
      </c>
      <c r="CK7" s="24">
        <v>304.36</v>
      </c>
      <c r="CL7" s="24">
        <v>307.86</v>
      </c>
      <c r="CM7" s="24">
        <v>52.11</v>
      </c>
      <c r="CN7" s="24">
        <v>52.11</v>
      </c>
      <c r="CO7" s="24">
        <v>64.790000000000006</v>
      </c>
      <c r="CP7" s="24">
        <v>60.56</v>
      </c>
      <c r="CQ7" s="24">
        <v>60.56</v>
      </c>
      <c r="CR7" s="24">
        <v>59.64</v>
      </c>
      <c r="CS7" s="24">
        <v>58.19</v>
      </c>
      <c r="CT7" s="24">
        <v>56.52</v>
      </c>
      <c r="CU7" s="24">
        <v>88.45</v>
      </c>
      <c r="CV7" s="24">
        <v>54.08</v>
      </c>
      <c r="CW7" s="24">
        <v>54.61</v>
      </c>
      <c r="CX7" s="24">
        <v>100</v>
      </c>
      <c r="CY7" s="24">
        <v>100</v>
      </c>
      <c r="CZ7" s="24">
        <v>100</v>
      </c>
      <c r="DA7" s="24">
        <v>100</v>
      </c>
      <c r="DB7" s="24">
        <v>100</v>
      </c>
      <c r="DC7" s="24">
        <v>90.63</v>
      </c>
      <c r="DD7" s="24">
        <v>87.8</v>
      </c>
      <c r="DE7" s="24">
        <v>88.43</v>
      </c>
      <c r="DF7" s="24">
        <v>90.34</v>
      </c>
      <c r="DG7" s="24">
        <v>90.57</v>
      </c>
      <c r="DH7" s="24">
        <v>85.31</v>
      </c>
      <c r="DI7" s="24">
        <v>14.48</v>
      </c>
      <c r="DJ7" s="24">
        <v>19.3</v>
      </c>
      <c r="DK7" s="24">
        <v>24.13</v>
      </c>
      <c r="DL7" s="24">
        <v>28.96</v>
      </c>
      <c r="DM7" s="24">
        <v>33.78</v>
      </c>
      <c r="DN7" s="24">
        <v>23.76</v>
      </c>
      <c r="DO7" s="24">
        <v>15.74</v>
      </c>
      <c r="DP7" s="24">
        <v>21.02</v>
      </c>
      <c r="DQ7" s="24">
        <v>24.31</v>
      </c>
      <c r="DR7" s="24">
        <v>26.92</v>
      </c>
      <c r="DS7" s="24">
        <v>25.25</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