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3_志摩市\"/>
    </mc:Choice>
  </mc:AlternateContent>
  <xr:revisionPtr revIDLastSave="0" documentId="13_ncr:1_{199B4199-6E07-4CCC-A0ED-A4F209092196}" xr6:coauthVersionLast="47" xr6:coauthVersionMax="47" xr10:uidLastSave="{00000000-0000-0000-0000-000000000000}"/>
  <workbookProtection workbookAlgorithmName="SHA-512" workbookHashValue="GnPZjkA4L/M/IuVziAMBKqTFV6vkEYPiHrV+iDJW5KnQanHe4wAGCooKw7d5UG37toW01pyDQ0ImZcEIQfgcTA==" workbookSaltValue="JbAdSQ8U8ozItFD7/S/FIA==" workbookSpinCount="100000" lockStructure="1"/>
  <bookViews>
    <workbookView xWindow="-108" yWindow="-108" windowWidth="23256" windowHeight="1389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MA31" i="4" s="1"/>
  <c r="DN7" i="5"/>
  <c r="LH31" i="4" s="1"/>
  <c r="DM7" i="5"/>
  <c r="DL7" i="5"/>
  <c r="DK7" i="5"/>
  <c r="DI7" i="5"/>
  <c r="DH7" i="5"/>
  <c r="DG7" i="5"/>
  <c r="DF7" i="5"/>
  <c r="DE7" i="5"/>
  <c r="DD7" i="5"/>
  <c r="MI77" i="4" s="1"/>
  <c r="DC7" i="5"/>
  <c r="DB7" i="5"/>
  <c r="LE77" i="4" s="1"/>
  <c r="DA7" i="5"/>
  <c r="KP77" i="4" s="1"/>
  <c r="CZ7" i="5"/>
  <c r="KA77" i="4" s="1"/>
  <c r="CN7" i="5"/>
  <c r="CM7" i="5"/>
  <c r="BZ7" i="5"/>
  <c r="MA53" i="4" s="1"/>
  <c r="BY7" i="5"/>
  <c r="LH53" i="4" s="1"/>
  <c r="BX7" i="5"/>
  <c r="BW7" i="5"/>
  <c r="BV7" i="5"/>
  <c r="JC53" i="4" s="1"/>
  <c r="BU7" i="5"/>
  <c r="BT7" i="5"/>
  <c r="BS7" i="5"/>
  <c r="BR7" i="5"/>
  <c r="JV52" i="4" s="1"/>
  <c r="BQ7" i="5"/>
  <c r="JC52" i="4" s="1"/>
  <c r="BO7" i="5"/>
  <c r="BN7" i="5"/>
  <c r="BM7" i="5"/>
  <c r="BL7" i="5"/>
  <c r="FE53" i="4" s="1"/>
  <c r="BK7" i="5"/>
  <c r="BJ7" i="5"/>
  <c r="BI7" i="5"/>
  <c r="BH7" i="5"/>
  <c r="FX52" i="4" s="1"/>
  <c r="BG7" i="5"/>
  <c r="BF7" i="5"/>
  <c r="EL52" i="4" s="1"/>
  <c r="BD7" i="5"/>
  <c r="CS53" i="4" s="1"/>
  <c r="BC7" i="5"/>
  <c r="BB7" i="5"/>
  <c r="BA7" i="5"/>
  <c r="AZ7" i="5"/>
  <c r="AY7" i="5"/>
  <c r="CS52" i="4" s="1"/>
  <c r="AX7" i="5"/>
  <c r="AW7" i="5"/>
  <c r="AV7" i="5"/>
  <c r="AN52" i="4" s="1"/>
  <c r="AU7" i="5"/>
  <c r="U52" i="4" s="1"/>
  <c r="AS7" i="5"/>
  <c r="AR7" i="5"/>
  <c r="GQ32" i="4" s="1"/>
  <c r="AQ7" i="5"/>
  <c r="FX32" i="4" s="1"/>
  <c r="AP7" i="5"/>
  <c r="FE32" i="4" s="1"/>
  <c r="AO7" i="5"/>
  <c r="AN7" i="5"/>
  <c r="AM7" i="5"/>
  <c r="AL7" i="5"/>
  <c r="AK7" i="5"/>
  <c r="AJ7" i="5"/>
  <c r="AH7" i="5"/>
  <c r="AG7" i="5"/>
  <c r="BZ32" i="4" s="1"/>
  <c r="AF7" i="5"/>
  <c r="AE7" i="5"/>
  <c r="AN32" i="4" s="1"/>
  <c r="AD7" i="5"/>
  <c r="U32" i="4" s="1"/>
  <c r="AC7" i="5"/>
  <c r="CS31" i="4" s="1"/>
  <c r="AB7" i="5"/>
  <c r="AA7" i="5"/>
  <c r="Z7" i="5"/>
  <c r="Y7" i="5"/>
  <c r="X7" i="5"/>
  <c r="W7" i="5"/>
  <c r="JQ10" i="4" s="1"/>
  <c r="V7" i="5"/>
  <c r="HX10" i="4" s="1"/>
  <c r="U7" i="5"/>
  <c r="LJ8" i="4" s="1"/>
  <c r="T7" i="5"/>
  <c r="S7" i="5"/>
  <c r="R7" i="5"/>
  <c r="DU10" i="4" s="1"/>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LT77" i="4"/>
  <c r="IT77" i="4"/>
  <c r="IE77" i="4"/>
  <c r="HP77" i="4"/>
  <c r="HA77" i="4"/>
  <c r="GL77" i="4"/>
  <c r="BZ77" i="4"/>
  <c r="BK77" i="4"/>
  <c r="AV77" i="4"/>
  <c r="AG77" i="4"/>
  <c r="R77" i="4"/>
  <c r="CV76" i="4"/>
  <c r="CV67" i="4"/>
  <c r="KO53" i="4"/>
  <c r="JV53" i="4"/>
  <c r="HJ53" i="4"/>
  <c r="GQ53" i="4"/>
  <c r="FX53" i="4"/>
  <c r="EL53" i="4"/>
  <c r="BZ53" i="4"/>
  <c r="BG53" i="4"/>
  <c r="AN53" i="4"/>
  <c r="U53" i="4"/>
  <c r="MA52" i="4"/>
  <c r="LH52" i="4"/>
  <c r="KO52" i="4"/>
  <c r="HJ52" i="4"/>
  <c r="GQ52" i="4"/>
  <c r="FE52" i="4"/>
  <c r="BZ52" i="4"/>
  <c r="BG52" i="4"/>
  <c r="MA32" i="4"/>
  <c r="LH32" i="4"/>
  <c r="KO32" i="4"/>
  <c r="JC32" i="4"/>
  <c r="HJ32" i="4"/>
  <c r="EL32" i="4"/>
  <c r="CS32" i="4"/>
  <c r="BG32" i="4"/>
  <c r="KO31" i="4"/>
  <c r="JV31" i="4"/>
  <c r="JC31" i="4"/>
  <c r="HJ31" i="4"/>
  <c r="GQ31" i="4"/>
  <c r="FX31" i="4"/>
  <c r="FE31" i="4"/>
  <c r="EL31" i="4"/>
  <c r="BZ31" i="4"/>
  <c r="BG31" i="4"/>
  <c r="AN31" i="4"/>
  <c r="U31" i="4"/>
  <c r="LJ10" i="4"/>
  <c r="CF10" i="4"/>
  <c r="B10" i="4"/>
  <c r="JQ8" i="4"/>
  <c r="HX8" i="4"/>
  <c r="CF8" i="4"/>
  <c r="AQ8" i="4"/>
  <c r="IT76" i="4" l="1"/>
  <c r="CS51" i="4"/>
  <c r="HJ30" i="4"/>
  <c r="CS30" i="4"/>
  <c r="BZ76" i="4"/>
  <c r="MA51" i="4"/>
  <c r="MI76" i="4"/>
  <c r="HJ51" i="4"/>
  <c r="MA30" i="4"/>
  <c r="B11" i="5"/>
  <c r="C11" i="5"/>
  <c r="D11" i="5"/>
  <c r="E11" i="5"/>
  <c r="FE51" i="4" l="1"/>
  <c r="AN30" i="4"/>
  <c r="AG76" i="4"/>
  <c r="JV51" i="4"/>
  <c r="KP76"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<sst xmlns="http://schemas.openxmlformats.org/spreadsheetml/2006/main" count="292" uniqueCount="135">
  <si>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</si>
  <si>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</si>
  <si>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</si>
  <si>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</si>
  <si>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</si>
  <si>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</si>
  <si>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</si>
  <si>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</si>
  <si>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</si>
  <si>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</si>
  <si>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</si>
  <si>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</si>
  <si>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</si>
  <si>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</si>
  <si>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</si>
  <si>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</si>
  <si>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</si>
  <si>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</si>
  <si>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</si>
  <si>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</si>
  <si>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</si>
  <si>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</si>
  <si>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</si>
  <si>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</si>
  <si>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</si>
  <si>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</si>
  <si>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</si>
  <si>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</si>
  <si>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</si>
  <si>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</si>
  <si>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</si>
  <si>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</si>
  <si>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</si>
  <si>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</si>
  <si>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</si>
  <si>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</si>
  <si>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</si>
  <si>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</si>
  <si>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</si>
  <si>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</si>
  <si>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</si>
  <si>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</si>
  <si>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</si>
  <si>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</si>
  <si>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</si>
  <si>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</si>
  <si>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</si>
  <si>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</si>
  <si>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</si>
  <si>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</si>
  <si>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</si>
  <si>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</si>
  <si>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</si>
  <si>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</si>
  <si>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</si>
  <si>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</si>
  <si>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</si>
  <si>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</si>
  <si>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</si>
  <si>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</si>
  <si>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</si>
  <si>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</si>
  <si>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</si>
  <si>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</si>
  <si>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</si>
  <si>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</si>
  <si>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</si>
  <si>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</si>
  <si>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</si>
  <si>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</si>
  <si>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</si>
  <si>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</si>
  <si>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</si>
  <si>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</si>
  <si>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</si>
  <si>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</si>
  <si>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</si>
  <si>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</si>
  <si>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</si>
  <si>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</si>
  <si>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</si>
  <si>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</si>
  <si>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</si>
  <si>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</si>
  <si>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</si>
  <si>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</si>
  <si>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</si>
  <si>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</si>
  <si>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</si>
  <si>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</si>
  <si>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</si>
  <si>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</si>
  <si>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</si>
  <si>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</si>
  <si>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</si>
  <si>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</si>
  <si>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</si>
  <si>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</si>
  <si>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</si>
  <si>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</si>
  <si>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</si>
  <si>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</si>
  <si>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</si>
  <si>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</si>
  <si>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</si>
  <si>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</si>
  <si>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</si>
  <si>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</si>
  <si>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</si>
  <si>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</si>
  <si>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</si>
  <si>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</si>
  <si>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</si>
  <si>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</si>
  <si>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三重県　志摩市</t>
  </si>
  <si>
    <t>志摩磯部駅前東駐車場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</si>
  <si>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</si>
  <si>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</si>
  <si>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</si>
  <si>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</si>
  <si>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</si>
  <si>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</si>
  <si>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</si>
  <si>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</si>
  <si>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</si>
  <si>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</si>
  <si>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</si>
  <si>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</si>
  <si>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</si>
  <si>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</si>
  <si>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</si>
  <si>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・施設は舗装、案内看板、照明灯程度であり、駐車可能台数も20台と比較的小規模である。
・令和3年度には、安全・安心のため、また防犯・不正利用防止のために防犯カメラ設置を行っている。また、令和4年度には防草対策を施した。</t>
    <phoneticPr fontId="5"/>
  </si>
  <si>
    <t>・当該駐車場の設置された目的が、駅前駐車場利用の混雑緩和および利用者の利便性向上のために設置されたものであり、料金収入の売上向上を目的に設置されたものではないため、特に経営改善への取組を行っていないが、利用者がいない状況が続いているため、広報等による利用促進を図る必要がある。</t>
    <phoneticPr fontId="5"/>
  </si>
  <si>
    <t>・令和2年10月1日より駅前駐車場の混雑緩和のため月極駐車場として開設された。
・当該駐車場の利用者が極端に少ない理由として、別の駅に近接する公共駐車場の利用および駅利用者の減少による影響が考えられる。
・近隣公共駐車場を含めた全体的な駐車場のあり方において、利用の周知を図り、利用率の向上に努める必要がある。</t>
    <phoneticPr fontId="5"/>
  </si>
  <si>
    <t>・本駐車場は月極駐車場で駅前広場に隣接した場所に設置されており、利用可能区画は20区画ある。これまで利用がなかったが、令和5年10月から1区画の利用がある。
・本駐車場に係る経費としては、令和5年度は口座振替手数料のみであったことから収益的収支比率が大幅な上昇となった。</t>
    <rPh sb="65" eb="66">
      <t>ガツ</t>
    </rPh>
    <rPh sb="69" eb="71">
      <t>クカク</t>
    </rPh>
    <rPh sb="72" eb="74">
      <t>リヨウ</t>
    </rPh>
    <rPh sb="80" eb="84">
      <t>ホンチュウシャジョウ</t>
    </rPh>
    <rPh sb="85" eb="86">
      <t>カカ</t>
    </rPh>
    <rPh sb="87" eb="89">
      <t>ケイヒ</t>
    </rPh>
    <rPh sb="94" eb="96">
      <t>レイワ</t>
    </rPh>
    <rPh sb="97" eb="99">
      <t>ネンド</t>
    </rPh>
    <rPh sb="100" eb="104">
      <t>コウザフリカエ</t>
    </rPh>
    <rPh sb="104" eb="107">
      <t>テスウリョウ</t>
    </rPh>
    <rPh sb="117" eb="120">
      <t>シュウエキテキ</t>
    </rPh>
    <rPh sb="120" eb="122">
      <t>シュウシ</t>
    </rPh>
    <rPh sb="122" eb="124">
      <t>ヒリツ</t>
    </rPh>
    <rPh sb="125" eb="127">
      <t>オオハバ</t>
    </rPh>
    <rPh sb="128" eb="130">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</si>
</sst>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#N/A</c:v>
                </c:pt>
                <c:pt idx="1">
                  <c:v>100</c:v>
                </c:pt>
                <c:pt idx="2">
                  <c:v>88.3</c:v>
                </c:pt>
                <c:pt idx="3">
                  <c:v>0</c:v>
                </c:pt>
                <c:pt idx="4">
                  <c:v>43636.4</c:v>
                </c:pt>
              </c:numCache>
            </c:numRef>
          </c:val>
          <c:extLst>
            <c:ext xmlns:c16="http://schemas.microsoft.com/office/drawing/2014/chart" uri="{C3380CC4-5D6E-409C-BE32-E72D297353CC}">
              <c16:uniqueId val="{00000000-1827-481A-B2A0-DD841966C0F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1827-481A-B2A0-DD841966C0F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#N/A</c:v>
                </c:pt>
                <c:pt idx="1">
                  <c:v>0</c:v>
                </c:pt>
                <c:pt idx="2">
                  <c:v>0</c:v>
                </c:pt>
                <c:pt idx="3">
                  <c:v>0</c:v>
                </c:pt>
                <c:pt idx="4">
                  <c:v>0</c:v>
                </c:pt>
              </c:numCache>
            </c:numRef>
          </c:val>
          <c:extLst>
            <c:ext xmlns:c16="http://schemas.microsoft.com/office/drawing/2014/chart" uri="{C3380CC4-5D6E-409C-BE32-E72D297353CC}">
              <c16:uniqueId val="{00000000-0BC3-4E01-A551-21436108EE2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70.3</c:v>
                </c:pt>
                <c:pt idx="2">
                  <c:v>70</c:v>
                </c:pt>
                <c:pt idx="3">
                  <c:v>47.6</c:v>
                </c:pt>
                <c:pt idx="4">
                  <c:v>36.1</c:v>
                </c:pt>
              </c:numCache>
            </c:numRef>
          </c:val>
          <c:smooth val="0"/>
          <c:extLst>
            <c:ext xmlns:c16="http://schemas.microsoft.com/office/drawing/2014/chart" uri="{C3380CC4-5D6E-409C-BE32-E72D297353CC}">
              <c16:uniqueId val="{00000001-0BC3-4E01-A551-21436108EE2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8D47-4012-86B5-5CCF2FE57A3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D47-4012-86B5-5CCF2FE57A3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10B8-4CF9-91EC-73D6544090A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0B8-4CF9-91EC-73D6544090A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#N/A</c:v>
                </c:pt>
                <c:pt idx="1">
                  <c:v>100</c:v>
                </c:pt>
                <c:pt idx="2">
                  <c:v>88.3</c:v>
                </c:pt>
                <c:pt idx="3">
                  <c:v>0</c:v>
                </c:pt>
                <c:pt idx="4">
                  <c:v>0</c:v>
                </c:pt>
              </c:numCache>
            </c:numRef>
          </c:val>
          <c:extLst>
            <c:ext xmlns:c16="http://schemas.microsoft.com/office/drawing/2014/chart" uri="{C3380CC4-5D6E-409C-BE32-E72D297353CC}">
              <c16:uniqueId val="{00000000-42A5-4482-AD3A-1C20BC57BB2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10.199999999999999</c:v>
                </c:pt>
                <c:pt idx="2">
                  <c:v>5.0999999999999996</c:v>
                </c:pt>
                <c:pt idx="3">
                  <c:v>1.9</c:v>
                </c:pt>
                <c:pt idx="4">
                  <c:v>3</c:v>
                </c:pt>
              </c:numCache>
            </c:numRef>
          </c:val>
          <c:smooth val="0"/>
          <c:extLst>
            <c:ext xmlns:c16="http://schemas.microsoft.com/office/drawing/2014/chart" uri="{C3380CC4-5D6E-409C-BE32-E72D297353CC}">
              <c16:uniqueId val="{00000001-42A5-4482-AD3A-1C20BC57BB2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#N/A</c:v>
                </c:pt>
                <c:pt idx="1">
                  <c:v>0</c:v>
                </c:pt>
                <c:pt idx="2">
                  <c:v>0</c:v>
                </c:pt>
                <c:pt idx="3">
                  <c:v>0</c:v>
                </c:pt>
                <c:pt idx="4">
                  <c:v>0</c:v>
                </c:pt>
              </c:numCache>
            </c:numRef>
          </c:val>
          <c:extLst>
            <c:ext xmlns:c16="http://schemas.microsoft.com/office/drawing/2014/chart" uri="{C3380CC4-5D6E-409C-BE32-E72D297353CC}">
              <c16:uniqueId val="{00000000-2714-42DE-A4DD-069CA48F19F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407</c:v>
                </c:pt>
                <c:pt idx="2">
                  <c:v>166</c:v>
                </c:pt>
                <c:pt idx="3">
                  <c:v>18</c:v>
                </c:pt>
                <c:pt idx="4">
                  <c:v>18</c:v>
                </c:pt>
              </c:numCache>
            </c:numRef>
          </c:val>
          <c:smooth val="0"/>
          <c:extLst>
            <c:ext xmlns:c16="http://schemas.microsoft.com/office/drawing/2014/chart" uri="{C3380CC4-5D6E-409C-BE32-E72D297353CC}">
              <c16:uniqueId val="{00000001-2714-42DE-A4DD-069CA48F19F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#N/A</c:v>
                </c:pt>
                <c:pt idx="1">
                  <c:v>0</c:v>
                </c:pt>
                <c:pt idx="2">
                  <c:v>0</c:v>
                </c:pt>
                <c:pt idx="3">
                  <c:v>0</c:v>
                </c:pt>
                <c:pt idx="4">
                  <c:v>4.8</c:v>
                </c:pt>
              </c:numCache>
            </c:numRef>
          </c:val>
          <c:extLst>
            <c:ext xmlns:c16="http://schemas.microsoft.com/office/drawing/2014/chart" uri="{C3380CC4-5D6E-409C-BE32-E72D297353CC}">
              <c16:uniqueId val="{00000000-C665-487D-B0E8-C3D14D41F06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224.4</c:v>
                </c:pt>
                <c:pt idx="2">
                  <c:v>251.9</c:v>
                </c:pt>
                <c:pt idx="3">
                  <c:v>291.5</c:v>
                </c:pt>
                <c:pt idx="4">
                  <c:v>314.89999999999998</c:v>
                </c:pt>
              </c:numCache>
            </c:numRef>
          </c:val>
          <c:smooth val="0"/>
          <c:extLst>
            <c:ext xmlns:c16="http://schemas.microsoft.com/office/drawing/2014/chart" uri="{C3380CC4-5D6E-409C-BE32-E72D297353CC}">
              <c16:uniqueId val="{00000001-C665-487D-B0E8-C3D14D41F06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#N/A</c:v>
                </c:pt>
                <c:pt idx="1">
                  <c:v>0</c:v>
                </c:pt>
                <c:pt idx="2">
                  <c:v>0</c:v>
                </c:pt>
                <c:pt idx="3">
                  <c:v>0</c:v>
                </c:pt>
                <c:pt idx="4">
                  <c:v>99.8</c:v>
                </c:pt>
              </c:numCache>
            </c:numRef>
          </c:val>
          <c:extLst>
            <c:ext xmlns:c16="http://schemas.microsoft.com/office/drawing/2014/chart" uri="{C3380CC4-5D6E-409C-BE32-E72D297353CC}">
              <c16:uniqueId val="{00000000-092E-49CD-856B-7B5E6804AC0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-122.5</c:v>
                </c:pt>
                <c:pt idx="2">
                  <c:v>8.5</c:v>
                </c:pt>
                <c:pt idx="3">
                  <c:v>26.6</c:v>
                </c:pt>
                <c:pt idx="4">
                  <c:v>36.5</c:v>
                </c:pt>
              </c:numCache>
            </c:numRef>
          </c:val>
          <c:smooth val="0"/>
          <c:extLst>
            <c:ext xmlns:c16="http://schemas.microsoft.com/office/drawing/2014/chart" uri="{C3380CC4-5D6E-409C-BE32-E72D297353CC}">
              <c16:uniqueId val="{00000001-092E-49CD-856B-7B5E6804AC0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#N/A</c:v>
                </c:pt>
                <c:pt idx="1">
                  <c:v>-2053</c:v>
                </c:pt>
                <c:pt idx="2">
                  <c:v>-444</c:v>
                </c:pt>
                <c:pt idx="3">
                  <c:v>0</c:v>
                </c:pt>
                <c:pt idx="4">
                  <c:v>24</c:v>
                </c:pt>
              </c:numCache>
            </c:numRef>
          </c:val>
          <c:extLst>
            <c:ext xmlns:c16="http://schemas.microsoft.com/office/drawing/2014/chart" uri="{C3380CC4-5D6E-409C-BE32-E72D297353CC}">
              <c16:uniqueId val="{00000000-AF68-485C-B9A3-9BD4A18E6F1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2576</c:v>
                </c:pt>
                <c:pt idx="2">
                  <c:v>4153</c:v>
                </c:pt>
                <c:pt idx="3">
                  <c:v>6140</c:v>
                </c:pt>
                <c:pt idx="4">
                  <c:v>9395</c:v>
                </c:pt>
              </c:numCache>
            </c:numRef>
          </c:val>
          <c:smooth val="0"/>
          <c:extLst>
            <c:ext xmlns:c16="http://schemas.microsoft.com/office/drawing/2014/chart" uri="{C3380CC4-5D6E-409C-BE32-E72D297353CC}">
              <c16:uniqueId val="{00000001-AF68-485C-B9A3-9BD4A18E6F1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三重県志摩市　志摩磯部駅前東駐車場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263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f>データ!Z7</f>
        <v>100</v>
      </c>
      <c r="AO31" s="98"/>
      <c r="AP31" s="98"/>
      <c r="AQ31" s="98"/>
      <c r="AR31" s="98"/>
      <c r="AS31" s="98"/>
      <c r="AT31" s="98"/>
      <c r="AU31" s="98"/>
      <c r="AV31" s="98"/>
      <c r="AW31" s="98"/>
      <c r="AX31" s="98"/>
      <c r="AY31" s="98"/>
      <c r="AZ31" s="98"/>
      <c r="BA31" s="98"/>
      <c r="BB31" s="98"/>
      <c r="BC31" s="98"/>
      <c r="BD31" s="98"/>
      <c r="BE31" s="98"/>
      <c r="BF31" s="98"/>
      <c r="BG31" s="98">
        <f>データ!AA7</f>
        <v>88.3</v>
      </c>
      <c r="BH31" s="98"/>
      <c r="BI31" s="98"/>
      <c r="BJ31" s="98"/>
      <c r="BK31" s="98"/>
      <c r="BL31" s="98"/>
      <c r="BM31" s="98"/>
      <c r="BN31" s="98"/>
      <c r="BO31" s="98"/>
      <c r="BP31" s="98"/>
      <c r="BQ31" s="98"/>
      <c r="BR31" s="98"/>
      <c r="BS31" s="98"/>
      <c r="BT31" s="98"/>
      <c r="BU31" s="98"/>
      <c r="BV31" s="98"/>
      <c r="BW31" s="98"/>
      <c r="BX31" s="98"/>
      <c r="BY31" s="98"/>
      <c r="BZ31" s="98">
        <f>データ!AB7</f>
        <v>0</v>
      </c>
      <c r="CA31" s="98"/>
      <c r="CB31" s="98"/>
      <c r="CC31" s="98"/>
      <c r="CD31" s="98"/>
      <c r="CE31" s="98"/>
      <c r="CF31" s="98"/>
      <c r="CG31" s="98"/>
      <c r="CH31" s="98"/>
      <c r="CI31" s="98"/>
      <c r="CJ31" s="98"/>
      <c r="CK31" s="98"/>
      <c r="CL31" s="98"/>
      <c r="CM31" s="98"/>
      <c r="CN31" s="98"/>
      <c r="CO31" s="98"/>
      <c r="CP31" s="98"/>
      <c r="CQ31" s="98"/>
      <c r="CR31" s="98"/>
      <c r="CS31" s="98">
        <f>データ!AC7</f>
        <v>43636.4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f>データ!AK7</f>
        <v>100</v>
      </c>
      <c r="FF31" s="98"/>
      <c r="FG31" s="98"/>
      <c r="FH31" s="98"/>
      <c r="FI31" s="98"/>
      <c r="FJ31" s="98"/>
      <c r="FK31" s="98"/>
      <c r="FL31" s="98"/>
      <c r="FM31" s="98"/>
      <c r="FN31" s="98"/>
      <c r="FO31" s="98"/>
      <c r="FP31" s="98"/>
      <c r="FQ31" s="98"/>
      <c r="FR31" s="98"/>
      <c r="FS31" s="98"/>
      <c r="FT31" s="98"/>
      <c r="FU31" s="98"/>
      <c r="FV31" s="98"/>
      <c r="FW31" s="98"/>
      <c r="FX31" s="98">
        <f>データ!AL7</f>
        <v>88.3</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f>データ!DL7</f>
        <v>0</v>
      </c>
      <c r="JW31" s="67"/>
      <c r="JX31" s="67"/>
      <c r="JY31" s="67"/>
      <c r="JZ31" s="67"/>
      <c r="KA31" s="67"/>
      <c r="KB31" s="67"/>
      <c r="KC31" s="67"/>
      <c r="KD31" s="67"/>
      <c r="KE31" s="67"/>
      <c r="KF31" s="67"/>
      <c r="KG31" s="67"/>
      <c r="KH31" s="67"/>
      <c r="KI31" s="67"/>
      <c r="KJ31" s="67"/>
      <c r="KK31" s="67"/>
      <c r="KL31" s="67"/>
      <c r="KM31" s="67"/>
      <c r="KN31" s="68"/>
      <c r="KO31" s="66">
        <f>データ!DM7</f>
        <v>0</v>
      </c>
      <c r="KP31" s="67"/>
      <c r="KQ31" s="67"/>
      <c r="KR31" s="67"/>
      <c r="KS31" s="67"/>
      <c r="KT31" s="67"/>
      <c r="KU31" s="67"/>
      <c r="KV31" s="67"/>
      <c r="KW31" s="67"/>
      <c r="KX31" s="67"/>
      <c r="KY31" s="67"/>
      <c r="KZ31" s="67"/>
      <c r="LA31" s="67"/>
      <c r="LB31" s="67"/>
      <c r="LC31" s="67"/>
      <c r="LD31" s="67"/>
      <c r="LE31" s="67"/>
      <c r="LF31" s="67"/>
      <c r="LG31" s="68"/>
      <c r="LH31" s="66">
        <f>データ!DN7</f>
        <v>0</v>
      </c>
      <c r="LI31" s="67"/>
      <c r="LJ31" s="67"/>
      <c r="LK31" s="67"/>
      <c r="LL31" s="67"/>
      <c r="LM31" s="67"/>
      <c r="LN31" s="67"/>
      <c r="LO31" s="67"/>
      <c r="LP31" s="67"/>
      <c r="LQ31" s="67"/>
      <c r="LR31" s="67"/>
      <c r="LS31" s="67"/>
      <c r="LT31" s="67"/>
      <c r="LU31" s="67"/>
      <c r="LV31" s="67"/>
      <c r="LW31" s="67"/>
      <c r="LX31" s="67"/>
      <c r="LY31" s="67"/>
      <c r="LZ31" s="68"/>
      <c r="MA31" s="66">
        <f>データ!DO7</f>
        <v>4.8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f>データ!BG7</f>
        <v>0</v>
      </c>
      <c r="FF52" s="98"/>
      <c r="FG52" s="98"/>
      <c r="FH52" s="98"/>
      <c r="FI52" s="98"/>
      <c r="FJ52" s="98"/>
      <c r="FK52" s="98"/>
      <c r="FL52" s="98"/>
      <c r="FM52" s="98"/>
      <c r="FN52" s="98"/>
      <c r="FO52" s="98"/>
      <c r="FP52" s="98"/>
      <c r="FQ52" s="98"/>
      <c r="FR52" s="98"/>
      <c r="FS52" s="98"/>
      <c r="FT52" s="98"/>
      <c r="FU52" s="98"/>
      <c r="FV52" s="98"/>
      <c r="FW52" s="98"/>
      <c r="FX52" s="98">
        <f>データ!BH7</f>
        <v>0</v>
      </c>
      <c r="FY52" s="98"/>
      <c r="FZ52" s="98"/>
      <c r="GA52" s="98"/>
      <c r="GB52" s="98"/>
      <c r="GC52" s="98"/>
      <c r="GD52" s="98"/>
      <c r="GE52" s="98"/>
      <c r="GF52" s="98"/>
      <c r="GG52" s="98"/>
      <c r="GH52" s="98"/>
      <c r="GI52" s="98"/>
      <c r="GJ52" s="98"/>
      <c r="GK52" s="98"/>
      <c r="GL52" s="98"/>
      <c r="GM52" s="98"/>
      <c r="GN52" s="98"/>
      <c r="GO52" s="98"/>
      <c r="GP52" s="98"/>
      <c r="GQ52" s="98">
        <f>データ!BI7</f>
        <v>0</v>
      </c>
      <c r="GR52" s="98"/>
      <c r="GS52" s="98"/>
      <c r="GT52" s="98"/>
      <c r="GU52" s="98"/>
      <c r="GV52" s="98"/>
      <c r="GW52" s="98"/>
      <c r="GX52" s="98"/>
      <c r="GY52" s="98"/>
      <c r="GZ52" s="98"/>
      <c r="HA52" s="98"/>
      <c r="HB52" s="98"/>
      <c r="HC52" s="98"/>
      <c r="HD52" s="98"/>
      <c r="HE52" s="98"/>
      <c r="HF52" s="98"/>
      <c r="HG52" s="98"/>
      <c r="HH52" s="98"/>
      <c r="HI52" s="98"/>
      <c r="HJ52" s="98">
        <f>データ!BJ7</f>
        <v>99.8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f>データ!BR7</f>
        <v>-2053</v>
      </c>
      <c r="JW52" s="97"/>
      <c r="JX52" s="97"/>
      <c r="JY52" s="97"/>
      <c r="JZ52" s="97"/>
      <c r="KA52" s="97"/>
      <c r="KB52" s="97"/>
      <c r="KC52" s="97"/>
      <c r="KD52" s="97"/>
      <c r="KE52" s="97"/>
      <c r="KF52" s="97"/>
      <c r="KG52" s="97"/>
      <c r="KH52" s="97"/>
      <c r="KI52" s="97"/>
      <c r="KJ52" s="97"/>
      <c r="KK52" s="97"/>
      <c r="KL52" s="97"/>
      <c r="KM52" s="97"/>
      <c r="KN52" s="97"/>
      <c r="KO52" s="97">
        <f>データ!BS7</f>
        <v>-444</v>
      </c>
      <c r="KP52" s="97"/>
      <c r="KQ52" s="97"/>
      <c r="KR52" s="97"/>
      <c r="KS52" s="97"/>
      <c r="KT52" s="97"/>
      <c r="KU52" s="97"/>
      <c r="KV52" s="97"/>
      <c r="KW52" s="97"/>
      <c r="KX52" s="97"/>
      <c r="KY52" s="97"/>
      <c r="KZ52" s="97"/>
      <c r="LA52" s="97"/>
      <c r="LB52" s="97"/>
      <c r="LC52" s="97"/>
      <c r="LD52" s="97"/>
      <c r="LE52" s="97"/>
      <c r="LF52" s="97"/>
      <c r="LG52" s="97"/>
      <c r="LH52" s="97">
        <f>データ!BT7</f>
        <v>0</v>
      </c>
      <c r="LI52" s="97"/>
      <c r="LJ52" s="97"/>
      <c r="LK52" s="97"/>
      <c r="LL52" s="97"/>
      <c r="LM52" s="97"/>
      <c r="LN52" s="97"/>
      <c r="LO52" s="97"/>
      <c r="LP52" s="97"/>
      <c r="LQ52" s="97"/>
      <c r="LR52" s="97"/>
      <c r="LS52" s="97"/>
      <c r="LT52" s="97"/>
      <c r="LU52" s="97"/>
      <c r="LV52" s="97"/>
      <c r="LW52" s="97"/>
      <c r="LX52" s="97"/>
      <c r="LY52" s="97"/>
      <c r="LZ52" s="97"/>
      <c r="MA52" s="97">
        <f>データ!BU7</f>
        <v>24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67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6aeXb2CJzFG11IeFGtzVj+VaLf8LVymZUFjkvz+rmeZCG3YNZ/ptsuNLY5tce+Xj4xl75TvbbTQ7+UWfye4JEQ==" saltValue="C6Ysur7vTT1PcytwT3XRW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92</v>
      </c>
      <c r="AO5" s="47" t="s">
        <v>93</v>
      </c>
      <c r="AP5" s="47" t="s">
        <v>94</v>
      </c>
      <c r="AQ5" s="47" t="s">
        <v>95</v>
      </c>
      <c r="AR5" s="47" t="s">
        <v>96</v>
      </c>
      <c r="AS5" s="47" t="s">
        <v>97</v>
      </c>
      <c r="AT5" s="47" t="s">
        <v>98</v>
      </c>
      <c r="AU5" s="47" t="s">
        <v>99</v>
      </c>
      <c r="AV5" s="47" t="s">
        <v>100</v>
      </c>
      <c r="AW5" s="47" t="s">
        <v>90</v>
      </c>
      <c r="AX5" s="47" t="s">
        <v>102</v>
      </c>
      <c r="AY5" s="47" t="s">
        <v>103</v>
      </c>
      <c r="AZ5" s="47" t="s">
        <v>93</v>
      </c>
      <c r="BA5" s="47" t="s">
        <v>94</v>
      </c>
      <c r="BB5" s="47" t="s">
        <v>95</v>
      </c>
      <c r="BC5" s="47" t="s">
        <v>96</v>
      </c>
      <c r="BD5" s="47" t="s">
        <v>97</v>
      </c>
      <c r="BE5" s="47" t="s">
        <v>98</v>
      </c>
      <c r="BF5" s="47" t="s">
        <v>99</v>
      </c>
      <c r="BG5" s="47" t="s">
        <v>89</v>
      </c>
      <c r="BH5" s="47" t="s">
        <v>90</v>
      </c>
      <c r="BI5" s="47" t="s">
        <v>91</v>
      </c>
      <c r="BJ5" s="47" t="s">
        <v>92</v>
      </c>
      <c r="BK5" s="47" t="s">
        <v>93</v>
      </c>
      <c r="BL5" s="47" t="s">
        <v>94</v>
      </c>
      <c r="BM5" s="47" t="s">
        <v>95</v>
      </c>
      <c r="BN5" s="47" t="s">
        <v>96</v>
      </c>
      <c r="BO5" s="47" t="s">
        <v>97</v>
      </c>
      <c r="BP5" s="47" t="s">
        <v>98</v>
      </c>
      <c r="BQ5" s="47" t="s">
        <v>88</v>
      </c>
      <c r="BR5" s="47" t="s">
        <v>104</v>
      </c>
      <c r="BS5" s="47" t="s">
        <v>90</v>
      </c>
      <c r="BT5" s="47" t="s">
        <v>102</v>
      </c>
      <c r="BU5" s="47" t="s">
        <v>92</v>
      </c>
      <c r="BV5" s="47" t="s">
        <v>93</v>
      </c>
      <c r="BW5" s="47" t="s">
        <v>94</v>
      </c>
      <c r="BX5" s="47" t="s">
        <v>95</v>
      </c>
      <c r="BY5" s="47" t="s">
        <v>96</v>
      </c>
      <c r="BZ5" s="47" t="s">
        <v>97</v>
      </c>
      <c r="CA5" s="47" t="s">
        <v>98</v>
      </c>
      <c r="CB5" s="47" t="s">
        <v>99</v>
      </c>
      <c r="CC5" s="47" t="s">
        <v>89</v>
      </c>
      <c r="CD5" s="47" t="s">
        <v>105</v>
      </c>
      <c r="CE5" s="47" t="s">
        <v>102</v>
      </c>
      <c r="CF5" s="47" t="s">
        <v>106</v>
      </c>
      <c r="CG5" s="47" t="s">
        <v>93</v>
      </c>
      <c r="CH5" s="47" t="s">
        <v>94</v>
      </c>
      <c r="CI5" s="47" t="s">
        <v>95</v>
      </c>
      <c r="CJ5" s="47" t="s">
        <v>96</v>
      </c>
      <c r="CK5" s="47" t="s">
        <v>97</v>
      </c>
      <c r="CL5" s="47" t="s">
        <v>98</v>
      </c>
      <c r="CM5" s="145"/>
      <c r="CN5" s="145"/>
      <c r="CO5" s="47" t="s">
        <v>107</v>
      </c>
      <c r="CP5" s="47" t="s">
        <v>89</v>
      </c>
      <c r="CQ5" s="47" t="s">
        <v>90</v>
      </c>
      <c r="CR5" s="47" t="s">
        <v>91</v>
      </c>
      <c r="CS5" s="47" t="s">
        <v>103</v>
      </c>
      <c r="CT5" s="47" t="s">
        <v>93</v>
      </c>
      <c r="CU5" s="47" t="s">
        <v>94</v>
      </c>
      <c r="CV5" s="47" t="s">
        <v>95</v>
      </c>
      <c r="CW5" s="47" t="s">
        <v>96</v>
      </c>
      <c r="CX5" s="47" t="s">
        <v>97</v>
      </c>
      <c r="CY5" s="47" t="s">
        <v>98</v>
      </c>
      <c r="CZ5" s="47" t="s">
        <v>88</v>
      </c>
      <c r="DA5" s="47" t="s">
        <v>89</v>
      </c>
      <c r="DB5" s="47" t="s">
        <v>90</v>
      </c>
      <c r="DC5" s="47" t="s">
        <v>108</v>
      </c>
      <c r="DD5" s="47" t="s">
        <v>92</v>
      </c>
      <c r="DE5" s="47" t="s">
        <v>93</v>
      </c>
      <c r="DF5" s="47" t="s">
        <v>94</v>
      </c>
      <c r="DG5" s="47" t="s">
        <v>95</v>
      </c>
      <c r="DH5" s="47" t="s">
        <v>96</v>
      </c>
      <c r="DI5" s="47" t="s">
        <v>97</v>
      </c>
      <c r="DJ5" s="47" t="s">
        <v>35</v>
      </c>
      <c r="DK5" s="47" t="s">
        <v>88</v>
      </c>
      <c r="DL5" s="47" t="s">
        <v>100</v>
      </c>
      <c r="DM5" s="47" t="s">
        <v>101</v>
      </c>
      <c r="DN5" s="47" t="s">
        <v>102</v>
      </c>
      <c r="DO5" s="47" t="s">
        <v>92</v>
      </c>
      <c r="DP5" s="47" t="s">
        <v>93</v>
      </c>
      <c r="DQ5" s="47" t="s">
        <v>94</v>
      </c>
      <c r="DR5" s="47" t="s">
        <v>95</v>
      </c>
      <c r="DS5" s="47" t="s">
        <v>96</v>
      </c>
      <c r="DT5" s="47" t="s">
        <v>97</v>
      </c>
      <c r="DU5" s="47" t="s">
        <v>98</v>
      </c>
    </row>
    <row r="6" spans="1:125" s="54" customFormat="1" x14ac:dyDescent="0.2">
      <c r="A6" s="37" t="s">
        <v>109</v>
      </c>
      <c r="B6" s="48">
        <f>B8</f>
        <v>2023</v>
      </c>
      <c r="C6" s="48">
        <f t="shared" ref="C6:X6" si="1">C8</f>
        <v>242152</v>
      </c>
      <c r="D6" s="48">
        <f t="shared" si="1"/>
        <v>47</v>
      </c>
      <c r="E6" s="48">
        <f t="shared" si="1"/>
        <v>14</v>
      </c>
      <c r="F6" s="48">
        <f t="shared" si="1"/>
        <v>0</v>
      </c>
      <c r="G6" s="48">
        <f t="shared" si="1"/>
        <v>4</v>
      </c>
      <c r="H6" s="48" t="str">
        <f>SUBSTITUTE(H8,"　","")</f>
        <v>三重県志摩市</v>
      </c>
      <c r="I6" s="48" t="str">
        <f t="shared" si="1"/>
        <v>志摩磯部駅前東駐車場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3</v>
      </c>
      <c r="S6" s="50" t="str">
        <f t="shared" si="1"/>
        <v>駅</v>
      </c>
      <c r="T6" s="50" t="str">
        <f t="shared" si="1"/>
        <v>無</v>
      </c>
      <c r="U6" s="51">
        <f t="shared" si="1"/>
        <v>263</v>
      </c>
      <c r="V6" s="51">
        <f t="shared" si="1"/>
        <v>21</v>
      </c>
      <c r="W6" s="51">
        <f t="shared" si="1"/>
        <v>6</v>
      </c>
      <c r="X6" s="50" t="str">
        <f t="shared" si="1"/>
        <v>無</v>
      </c>
      <c r="Y6" s="52" t="e">
        <f>IF(Y8="-",NA(),Y8)</f>
        <v>#N/A</v>
      </c>
      <c r="Z6" s="52">
        <f t="shared" ref="Z6:AH6" si="2">IF(Z8="-",NA(),Z8)</f>
        <v>100</v>
      </c>
      <c r="AA6" s="52">
        <f t="shared" si="2"/>
        <v>88.3</v>
      </c>
      <c r="AB6" s="52">
        <f t="shared" si="2"/>
        <v>0</v>
      </c>
      <c r="AC6" s="52">
        <f t="shared" si="2"/>
        <v>43636.4</v>
      </c>
      <c r="AD6" s="52" t="e">
        <f t="shared" si="2"/>
        <v>#N/A</v>
      </c>
      <c r="AE6" s="52">
        <f t="shared" si="2"/>
        <v>383.4</v>
      </c>
      <c r="AF6" s="52">
        <f t="shared" si="2"/>
        <v>338.4</v>
      </c>
      <c r="AG6" s="52">
        <f t="shared" si="2"/>
        <v>1268.9000000000001</v>
      </c>
      <c r="AH6" s="52">
        <f t="shared" si="2"/>
        <v>2085.8000000000002</v>
      </c>
      <c r="AI6" s="49" t="str">
        <f>IF(AI8="-","",IF(AI8="-","【-】","【"&amp;SUBSTITUTE(TEXT(AI8,"#,##0.0"),"-","△")&amp;"】"))</f>
        <v>【1,905.8】</v>
      </c>
      <c r="AJ6" s="52" t="e">
        <f>IF(AJ8="-",NA(),AJ8)</f>
        <v>#N/A</v>
      </c>
      <c r="AK6" s="52">
        <f t="shared" ref="AK6:AS6" si="3">IF(AK8="-",NA(),AK8)</f>
        <v>100</v>
      </c>
      <c r="AL6" s="52">
        <f t="shared" si="3"/>
        <v>88.3</v>
      </c>
      <c r="AM6" s="52">
        <f t="shared" si="3"/>
        <v>0</v>
      </c>
      <c r="AN6" s="52">
        <f t="shared" si="3"/>
        <v>0</v>
      </c>
      <c r="AO6" s="52" t="e">
        <f t="shared" si="3"/>
        <v>#N/A</v>
      </c>
      <c r="AP6" s="52">
        <f t="shared" si="3"/>
        <v>10.199999999999999</v>
      </c>
      <c r="AQ6" s="52">
        <f t="shared" si="3"/>
        <v>5.0999999999999996</v>
      </c>
      <c r="AR6" s="52">
        <f t="shared" si="3"/>
        <v>1.9</v>
      </c>
      <c r="AS6" s="52">
        <f t="shared" si="3"/>
        <v>3</v>
      </c>
      <c r="AT6" s="49" t="str">
        <f>IF(AT8="-","",IF(AT8="-","【-】","【"&amp;SUBSTITUTE(TEXT(AT8,"#,##0.0"),"-","△")&amp;"】"))</f>
        <v>【3.9】</v>
      </c>
      <c r="AU6" s="53" t="e">
        <f>IF(AU8="-",NA(),AU8)</f>
        <v>#N/A</v>
      </c>
      <c r="AV6" s="53">
        <f t="shared" ref="AV6:BD6" si="4">IF(AV8="-",NA(),AV8)</f>
        <v>0</v>
      </c>
      <c r="AW6" s="53">
        <f t="shared" si="4"/>
        <v>0</v>
      </c>
      <c r="AX6" s="53">
        <f t="shared" si="4"/>
        <v>0</v>
      </c>
      <c r="AY6" s="53">
        <f t="shared" si="4"/>
        <v>0</v>
      </c>
      <c r="AZ6" s="53" t="e">
        <f t="shared" si="4"/>
        <v>#N/A</v>
      </c>
      <c r="BA6" s="53">
        <f t="shared" si="4"/>
        <v>407</v>
      </c>
      <c r="BB6" s="53">
        <f t="shared" si="4"/>
        <v>166</v>
      </c>
      <c r="BC6" s="53">
        <f t="shared" si="4"/>
        <v>18</v>
      </c>
      <c r="BD6" s="53">
        <f t="shared" si="4"/>
        <v>18</v>
      </c>
      <c r="BE6" s="51" t="str">
        <f>IF(BE8="-","",IF(BE8="-","【-】","【"&amp;SUBSTITUTE(TEXT(BE8,"#,##0"),"-","△")&amp;"】"))</f>
        <v>【127】</v>
      </c>
      <c r="BF6" s="52" t="e">
        <f>IF(BF8="-",NA(),BF8)</f>
        <v>#N/A</v>
      </c>
      <c r="BG6" s="52">
        <f t="shared" ref="BG6:BO6" si="5">IF(BG8="-",NA(),BG8)</f>
        <v>0</v>
      </c>
      <c r="BH6" s="52">
        <f t="shared" si="5"/>
        <v>0</v>
      </c>
      <c r="BI6" s="52">
        <f t="shared" si="5"/>
        <v>0</v>
      </c>
      <c r="BJ6" s="52">
        <f t="shared" si="5"/>
        <v>99.8</v>
      </c>
      <c r="BK6" s="52" t="e">
        <f t="shared" si="5"/>
        <v>#N/A</v>
      </c>
      <c r="BL6" s="52">
        <f t="shared" si="5"/>
        <v>-122.5</v>
      </c>
      <c r="BM6" s="52">
        <f t="shared" si="5"/>
        <v>8.5</v>
      </c>
      <c r="BN6" s="52">
        <f t="shared" si="5"/>
        <v>26.6</v>
      </c>
      <c r="BO6" s="52">
        <f t="shared" si="5"/>
        <v>36.5</v>
      </c>
      <c r="BP6" s="49" t="str">
        <f>IF(BP8="-","",IF(BP8="-","【-】","【"&amp;SUBSTITUTE(TEXT(BP8,"#,##0.0"),"-","△")&amp;"】"))</f>
        <v>【△55.6】</v>
      </c>
      <c r="BQ6" s="53" t="e">
        <f>IF(BQ8="-",NA(),BQ8)</f>
        <v>#N/A</v>
      </c>
      <c r="BR6" s="53">
        <f t="shared" ref="BR6:BZ6" si="6">IF(BR8="-",NA(),BR8)</f>
        <v>-2053</v>
      </c>
      <c r="BS6" s="53">
        <f t="shared" si="6"/>
        <v>-444</v>
      </c>
      <c r="BT6" s="53">
        <f t="shared" si="6"/>
        <v>0</v>
      </c>
      <c r="BU6" s="53">
        <f t="shared" si="6"/>
        <v>24</v>
      </c>
      <c r="BV6" s="53" t="e">
        <f t="shared" si="6"/>
        <v>#N/A</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110</v>
      </c>
      <c r="CM6" s="51">
        <f t="shared" ref="CM6:CN6" si="7">CM8</f>
        <v>67</v>
      </c>
      <c r="CN6" s="51">
        <f t="shared" si="7"/>
        <v>0</v>
      </c>
      <c r="CO6" s="52"/>
      <c r="CP6" s="52"/>
      <c r="CQ6" s="52"/>
      <c r="CR6" s="52"/>
      <c r="CS6" s="52"/>
      <c r="CT6" s="52"/>
      <c r="CU6" s="52"/>
      <c r="CV6" s="52"/>
      <c r="CW6" s="52"/>
      <c r="CX6" s="52"/>
      <c r="CY6" s="49" t="s">
        <v>111</v>
      </c>
      <c r="CZ6" s="52" t="e">
        <f>IF(CZ8="-",NA(),CZ8)</f>
        <v>#N/A</v>
      </c>
      <c r="DA6" s="52">
        <f t="shared" ref="DA6:DI6" si="8">IF(DA8="-",NA(),DA8)</f>
        <v>0</v>
      </c>
      <c r="DB6" s="52">
        <f t="shared" si="8"/>
        <v>0</v>
      </c>
      <c r="DC6" s="52">
        <f t="shared" si="8"/>
        <v>0</v>
      </c>
      <c r="DD6" s="52">
        <f t="shared" si="8"/>
        <v>0</v>
      </c>
      <c r="DE6" s="52" t="e">
        <f t="shared" si="8"/>
        <v>#N/A</v>
      </c>
      <c r="DF6" s="52">
        <f t="shared" si="8"/>
        <v>70.3</v>
      </c>
      <c r="DG6" s="52">
        <f t="shared" si="8"/>
        <v>70</v>
      </c>
      <c r="DH6" s="52">
        <f t="shared" si="8"/>
        <v>47.6</v>
      </c>
      <c r="DI6" s="52">
        <f t="shared" si="8"/>
        <v>36.1</v>
      </c>
      <c r="DJ6" s="49" t="str">
        <f>IF(DJ8="-","",IF(DJ8="-","【-】","【"&amp;SUBSTITUTE(TEXT(DJ8,"#,##0.0"),"-","△")&amp;"】"))</f>
        <v>【79.0】</v>
      </c>
      <c r="DK6" s="52" t="e">
        <f>IF(DK8="-",NA(),DK8)</f>
        <v>#N/A</v>
      </c>
      <c r="DL6" s="52">
        <f t="shared" ref="DL6:DT6" si="9">IF(DL8="-",NA(),DL8)</f>
        <v>0</v>
      </c>
      <c r="DM6" s="52">
        <f t="shared" si="9"/>
        <v>0</v>
      </c>
      <c r="DN6" s="52">
        <f t="shared" si="9"/>
        <v>0</v>
      </c>
      <c r="DO6" s="52">
        <f t="shared" si="9"/>
        <v>4.8</v>
      </c>
      <c r="DP6" s="52" t="e">
        <f t="shared" si="9"/>
        <v>#N/A</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112</v>
      </c>
      <c r="B7" s="48">
        <f t="shared" ref="B7:X7" si="10">B8</f>
        <v>2023</v>
      </c>
      <c r="C7" s="48">
        <f t="shared" si="10"/>
        <v>242152</v>
      </c>
      <c r="D7" s="48">
        <f t="shared" si="10"/>
        <v>47</v>
      </c>
      <c r="E7" s="48">
        <f t="shared" si="10"/>
        <v>14</v>
      </c>
      <c r="F7" s="48">
        <f t="shared" si="10"/>
        <v>0</v>
      </c>
      <c r="G7" s="48">
        <f t="shared" si="10"/>
        <v>4</v>
      </c>
      <c r="H7" s="48" t="str">
        <f t="shared" si="10"/>
        <v>三重県　志摩市</v>
      </c>
      <c r="I7" s="48" t="str">
        <f t="shared" si="10"/>
        <v>志摩磯部駅前東駐車場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3</v>
      </c>
      <c r="S7" s="50" t="str">
        <f t="shared" si="10"/>
        <v>駅</v>
      </c>
      <c r="T7" s="50" t="str">
        <f t="shared" si="10"/>
        <v>無</v>
      </c>
      <c r="U7" s="51">
        <f t="shared" si="10"/>
        <v>263</v>
      </c>
      <c r="V7" s="51">
        <f t="shared" si="10"/>
        <v>21</v>
      </c>
      <c r="W7" s="51">
        <f t="shared" si="10"/>
        <v>6</v>
      </c>
      <c r="X7" s="50" t="str">
        <f t="shared" si="10"/>
        <v>無</v>
      </c>
      <c r="Y7" s="52" t="str">
        <f>Y8</f>
        <v>-</v>
      </c>
      <c r="Z7" s="52">
        <f t="shared" ref="Z7:AH7" si="11">Z8</f>
        <v>100</v>
      </c>
      <c r="AA7" s="52">
        <f t="shared" si="11"/>
        <v>88.3</v>
      </c>
      <c r="AB7" s="52">
        <f t="shared" si="11"/>
        <v>0</v>
      </c>
      <c r="AC7" s="52">
        <f t="shared" si="11"/>
        <v>43636.4</v>
      </c>
      <c r="AD7" s="52" t="str">
        <f t="shared" si="11"/>
        <v>-</v>
      </c>
      <c r="AE7" s="52">
        <f t="shared" si="11"/>
        <v>383.4</v>
      </c>
      <c r="AF7" s="52">
        <f t="shared" si="11"/>
        <v>338.4</v>
      </c>
      <c r="AG7" s="52">
        <f t="shared" si="11"/>
        <v>1268.9000000000001</v>
      </c>
      <c r="AH7" s="52">
        <f t="shared" si="11"/>
        <v>2085.8000000000002</v>
      </c>
      <c r="AI7" s="49"/>
      <c r="AJ7" s="52" t="str">
        <f>AJ8</f>
        <v>-</v>
      </c>
      <c r="AK7" s="52">
        <f t="shared" ref="AK7:AS7" si="12">AK8</f>
        <v>100</v>
      </c>
      <c r="AL7" s="52">
        <f t="shared" si="12"/>
        <v>88.3</v>
      </c>
      <c r="AM7" s="52">
        <f t="shared" si="12"/>
        <v>0</v>
      </c>
      <c r="AN7" s="52">
        <f t="shared" si="12"/>
        <v>0</v>
      </c>
      <c r="AO7" s="52" t="str">
        <f t="shared" si="12"/>
        <v>-</v>
      </c>
      <c r="AP7" s="52">
        <f t="shared" si="12"/>
        <v>10.199999999999999</v>
      </c>
      <c r="AQ7" s="52">
        <f t="shared" si="12"/>
        <v>5.0999999999999996</v>
      </c>
      <c r="AR7" s="52">
        <f t="shared" si="12"/>
        <v>1.9</v>
      </c>
      <c r="AS7" s="52">
        <f t="shared" si="12"/>
        <v>3</v>
      </c>
      <c r="AT7" s="49"/>
      <c r="AU7" s="53" t="str">
        <f>AU8</f>
        <v>-</v>
      </c>
      <c r="AV7" s="53">
        <f t="shared" ref="AV7:BD7" si="13">AV8</f>
        <v>0</v>
      </c>
      <c r="AW7" s="53">
        <f t="shared" si="13"/>
        <v>0</v>
      </c>
      <c r="AX7" s="53">
        <f t="shared" si="13"/>
        <v>0</v>
      </c>
      <c r="AY7" s="53">
        <f t="shared" si="13"/>
        <v>0</v>
      </c>
      <c r="AZ7" s="53" t="str">
        <f t="shared" si="13"/>
        <v>-</v>
      </c>
      <c r="BA7" s="53">
        <f t="shared" si="13"/>
        <v>407</v>
      </c>
      <c r="BB7" s="53">
        <f t="shared" si="13"/>
        <v>166</v>
      </c>
      <c r="BC7" s="53">
        <f t="shared" si="13"/>
        <v>18</v>
      </c>
      <c r="BD7" s="53">
        <f t="shared" si="13"/>
        <v>18</v>
      </c>
      <c r="BE7" s="51"/>
      <c r="BF7" s="52" t="str">
        <f>BF8</f>
        <v>-</v>
      </c>
      <c r="BG7" s="52">
        <f t="shared" ref="BG7:BO7" si="14">BG8</f>
        <v>0</v>
      </c>
      <c r="BH7" s="52">
        <f t="shared" si="14"/>
        <v>0</v>
      </c>
      <c r="BI7" s="52">
        <f t="shared" si="14"/>
        <v>0</v>
      </c>
      <c r="BJ7" s="52">
        <f t="shared" si="14"/>
        <v>99.8</v>
      </c>
      <c r="BK7" s="52" t="str">
        <f t="shared" si="14"/>
        <v>-</v>
      </c>
      <c r="BL7" s="52">
        <f t="shared" si="14"/>
        <v>-122.5</v>
      </c>
      <c r="BM7" s="52">
        <f t="shared" si="14"/>
        <v>8.5</v>
      </c>
      <c r="BN7" s="52">
        <f t="shared" si="14"/>
        <v>26.6</v>
      </c>
      <c r="BO7" s="52">
        <f t="shared" si="14"/>
        <v>36.5</v>
      </c>
      <c r="BP7" s="49"/>
      <c r="BQ7" s="53" t="str">
        <f>BQ8</f>
        <v>-</v>
      </c>
      <c r="BR7" s="53">
        <f t="shared" ref="BR7:BZ7" si="15">BR8</f>
        <v>-2053</v>
      </c>
      <c r="BS7" s="53">
        <f t="shared" si="15"/>
        <v>-444</v>
      </c>
      <c r="BT7" s="53">
        <f t="shared" si="15"/>
        <v>0</v>
      </c>
      <c r="BU7" s="53">
        <f t="shared" si="15"/>
        <v>24</v>
      </c>
      <c r="BV7" s="53" t="str">
        <f t="shared" si="15"/>
        <v>-</v>
      </c>
      <c r="BW7" s="53">
        <f t="shared" si="15"/>
        <v>2576</v>
      </c>
      <c r="BX7" s="53">
        <f t="shared" si="15"/>
        <v>4153</v>
      </c>
      <c r="BY7" s="53">
        <f t="shared" si="15"/>
        <v>6140</v>
      </c>
      <c r="BZ7" s="53">
        <f t="shared" si="15"/>
        <v>9395</v>
      </c>
      <c r="CA7" s="51"/>
      <c r="CB7" s="52" t="s">
        <v>113</v>
      </c>
      <c r="CC7" s="52" t="s">
        <v>113</v>
      </c>
      <c r="CD7" s="52" t="s">
        <v>113</v>
      </c>
      <c r="CE7" s="52" t="s">
        <v>113</v>
      </c>
      <c r="CF7" s="52" t="s">
        <v>113</v>
      </c>
      <c r="CG7" s="52" t="s">
        <v>113</v>
      </c>
      <c r="CH7" s="52" t="s">
        <v>113</v>
      </c>
      <c r="CI7" s="52" t="s">
        <v>113</v>
      </c>
      <c r="CJ7" s="52" t="s">
        <v>113</v>
      </c>
      <c r="CK7" s="52" t="s">
        <v>111</v>
      </c>
      <c r="CL7" s="49"/>
      <c r="CM7" s="51">
        <f>CM8</f>
        <v>67</v>
      </c>
      <c r="CN7" s="51">
        <f>CN8</f>
        <v>0</v>
      </c>
      <c r="CO7" s="52" t="s">
        <v>113</v>
      </c>
      <c r="CP7" s="52" t="s">
        <v>113</v>
      </c>
      <c r="CQ7" s="52" t="s">
        <v>113</v>
      </c>
      <c r="CR7" s="52" t="s">
        <v>113</v>
      </c>
      <c r="CS7" s="52" t="s">
        <v>113</v>
      </c>
      <c r="CT7" s="52" t="s">
        <v>113</v>
      </c>
      <c r="CU7" s="52" t="s">
        <v>113</v>
      </c>
      <c r="CV7" s="52" t="s">
        <v>113</v>
      </c>
      <c r="CW7" s="52" t="s">
        <v>113</v>
      </c>
      <c r="CX7" s="52" t="s">
        <v>111</v>
      </c>
      <c r="CY7" s="49"/>
      <c r="CZ7" s="52" t="str">
        <f>CZ8</f>
        <v>-</v>
      </c>
      <c r="DA7" s="52">
        <f t="shared" ref="DA7:DI7" si="16">DA8</f>
        <v>0</v>
      </c>
      <c r="DB7" s="52">
        <f t="shared" si="16"/>
        <v>0</v>
      </c>
      <c r="DC7" s="52">
        <f t="shared" si="16"/>
        <v>0</v>
      </c>
      <c r="DD7" s="52">
        <f t="shared" si="16"/>
        <v>0</v>
      </c>
      <c r="DE7" s="52" t="str">
        <f t="shared" si="16"/>
        <v>-</v>
      </c>
      <c r="DF7" s="52">
        <f t="shared" si="16"/>
        <v>70.3</v>
      </c>
      <c r="DG7" s="52">
        <f t="shared" si="16"/>
        <v>70</v>
      </c>
      <c r="DH7" s="52">
        <f t="shared" si="16"/>
        <v>47.6</v>
      </c>
      <c r="DI7" s="52">
        <f t="shared" si="16"/>
        <v>36.1</v>
      </c>
      <c r="DJ7" s="49"/>
      <c r="DK7" s="52" t="str">
        <f>DK8</f>
        <v>-</v>
      </c>
      <c r="DL7" s="52">
        <f t="shared" ref="DL7:DT7" si="17">DL8</f>
        <v>0</v>
      </c>
      <c r="DM7" s="52">
        <f t="shared" si="17"/>
        <v>0</v>
      </c>
      <c r="DN7" s="52">
        <f t="shared" si="17"/>
        <v>0</v>
      </c>
      <c r="DO7" s="52">
        <f t="shared" si="17"/>
        <v>4.8</v>
      </c>
      <c r="DP7" s="52" t="str">
        <f t="shared" si="17"/>
        <v>-</v>
      </c>
      <c r="DQ7" s="52">
        <f t="shared" si="17"/>
        <v>224.4</v>
      </c>
      <c r="DR7" s="52">
        <f t="shared" si="17"/>
        <v>251.9</v>
      </c>
      <c r="DS7" s="52">
        <f t="shared" si="17"/>
        <v>291.5</v>
      </c>
      <c r="DT7" s="52">
        <f t="shared" si="17"/>
        <v>314.89999999999998</v>
      </c>
      <c r="DU7" s="49"/>
    </row>
    <row r="8" spans="1:125" s="54" customFormat="1" x14ac:dyDescent="0.2">
      <c r="A8" s="37"/>
      <c r="B8" s="55">
        <v>2023</v>
      </c>
      <c r="C8" s="55">
        <v>242152</v>
      </c>
      <c r="D8" s="55">
        <v>47</v>
      </c>
      <c r="E8" s="55">
        <v>14</v>
      </c>
      <c r="F8" s="55">
        <v>0</v>
      </c>
      <c r="G8" s="55">
        <v>4</v>
      </c>
      <c r="H8" s="55" t="s">
        <v>114</v>
      </c>
      <c r="I8" s="55" t="s">
        <v>115</v>
      </c>
      <c r="J8" s="55" t="s">
        <v>116</v>
      </c>
      <c r="K8" s="55" t="s">
        <v>117</v>
      </c>
      <c r="L8" s="55" t="s">
        <v>118</v>
      </c>
      <c r="M8" s="55" t="s">
        <v>119</v>
      </c>
      <c r="N8" s="55" t="s">
        <v>120</v>
      </c>
      <c r="O8" s="56" t="s">
        <v>121</v>
      </c>
      <c r="P8" s="57" t="s">
        <v>122</v>
      </c>
      <c r="Q8" s="57" t="s">
        <v>123</v>
      </c>
      <c r="R8" s="58">
        <v>3</v>
      </c>
      <c r="S8" s="57" t="s">
        <v>124</v>
      </c>
      <c r="T8" s="57" t="s">
        <v>125</v>
      </c>
      <c r="U8" s="58">
        <v>263</v>
      </c>
      <c r="V8" s="58">
        <v>21</v>
      </c>
      <c r="W8" s="58">
        <v>6</v>
      </c>
      <c r="X8" s="57" t="s">
        <v>125</v>
      </c>
      <c r="Y8" s="59" t="s">
        <v>118</v>
      </c>
      <c r="Z8" s="59">
        <v>100</v>
      </c>
      <c r="AA8" s="59">
        <v>88.3</v>
      </c>
      <c r="AB8" s="59">
        <v>0</v>
      </c>
      <c r="AC8" s="59">
        <v>43636.4</v>
      </c>
      <c r="AD8" s="59" t="s">
        <v>118</v>
      </c>
      <c r="AE8" s="59">
        <v>383.4</v>
      </c>
      <c r="AF8" s="59">
        <v>338.4</v>
      </c>
      <c r="AG8" s="59">
        <v>1268.9000000000001</v>
      </c>
      <c r="AH8" s="59">
        <v>2085.8000000000002</v>
      </c>
      <c r="AI8" s="56">
        <v>1905.8</v>
      </c>
      <c r="AJ8" s="59" t="s">
        <v>118</v>
      </c>
      <c r="AK8" s="59">
        <v>100</v>
      </c>
      <c r="AL8" s="59">
        <v>88.3</v>
      </c>
      <c r="AM8" s="59">
        <v>0</v>
      </c>
      <c r="AN8" s="59">
        <v>0</v>
      </c>
      <c r="AO8" s="59" t="s">
        <v>118</v>
      </c>
      <c r="AP8" s="59">
        <v>10.199999999999999</v>
      </c>
      <c r="AQ8" s="59">
        <v>5.0999999999999996</v>
      </c>
      <c r="AR8" s="59">
        <v>1.9</v>
      </c>
      <c r="AS8" s="59">
        <v>3</v>
      </c>
      <c r="AT8" s="56">
        <v>3.9</v>
      </c>
      <c r="AU8" s="60" t="s">
        <v>118</v>
      </c>
      <c r="AV8" s="60">
        <v>0</v>
      </c>
      <c r="AW8" s="60">
        <v>0</v>
      </c>
      <c r="AX8" s="60">
        <v>0</v>
      </c>
      <c r="AY8" s="60">
        <v>0</v>
      </c>
      <c r="AZ8" s="60" t="s">
        <v>118</v>
      </c>
      <c r="BA8" s="60">
        <v>407</v>
      </c>
      <c r="BB8" s="60">
        <v>166</v>
      </c>
      <c r="BC8" s="60">
        <v>18</v>
      </c>
      <c r="BD8" s="60">
        <v>18</v>
      </c>
      <c r="BE8" s="60">
        <v>127</v>
      </c>
      <c r="BF8" s="59" t="s">
        <v>118</v>
      </c>
      <c r="BG8" s="59">
        <v>0</v>
      </c>
      <c r="BH8" s="59">
        <v>0</v>
      </c>
      <c r="BI8" s="59">
        <v>0</v>
      </c>
      <c r="BJ8" s="59">
        <v>99.8</v>
      </c>
      <c r="BK8" s="59" t="s">
        <v>118</v>
      </c>
      <c r="BL8" s="59">
        <v>-122.5</v>
      </c>
      <c r="BM8" s="59">
        <v>8.5</v>
      </c>
      <c r="BN8" s="59">
        <v>26.6</v>
      </c>
      <c r="BO8" s="59">
        <v>36.5</v>
      </c>
      <c r="BP8" s="56">
        <v>-55.6</v>
      </c>
      <c r="BQ8" s="60" t="s">
        <v>118</v>
      </c>
      <c r="BR8" s="60">
        <v>-2053</v>
      </c>
      <c r="BS8" s="60">
        <v>-444</v>
      </c>
      <c r="BT8" s="61">
        <v>0</v>
      </c>
      <c r="BU8" s="61">
        <v>24</v>
      </c>
      <c r="BV8" s="60" t="s">
        <v>118</v>
      </c>
      <c r="BW8" s="60">
        <v>2576</v>
      </c>
      <c r="BX8" s="60">
        <v>4153</v>
      </c>
      <c r="BY8" s="60">
        <v>6140</v>
      </c>
      <c r="BZ8" s="60">
        <v>9395</v>
      </c>
      <c r="CA8" s="58">
        <v>12639</v>
      </c>
      <c r="CB8" s="59" t="s">
        <v>118</v>
      </c>
      <c r="CC8" s="59" t="s">
        <v>118</v>
      </c>
      <c r="CD8" s="59" t="s">
        <v>118</v>
      </c>
      <c r="CE8" s="59" t="s">
        <v>118</v>
      </c>
      <c r="CF8" s="59" t="s">
        <v>118</v>
      </c>
      <c r="CG8" s="59" t="s">
        <v>118</v>
      </c>
      <c r="CH8" s="59" t="s">
        <v>118</v>
      </c>
      <c r="CI8" s="59" t="s">
        <v>118</v>
      </c>
      <c r="CJ8" s="59" t="s">
        <v>118</v>
      </c>
      <c r="CK8" s="59" t="s">
        <v>118</v>
      </c>
      <c r="CL8" s="56" t="s">
        <v>118</v>
      </c>
      <c r="CM8" s="58">
        <v>67</v>
      </c>
      <c r="CN8" s="58">
        <v>0</v>
      </c>
      <c r="CO8" s="59" t="s">
        <v>118</v>
      </c>
      <c r="CP8" s="59" t="s">
        <v>118</v>
      </c>
      <c r="CQ8" s="59" t="s">
        <v>118</v>
      </c>
      <c r="CR8" s="59" t="s">
        <v>118</v>
      </c>
      <c r="CS8" s="59" t="s">
        <v>118</v>
      </c>
      <c r="CT8" s="59" t="s">
        <v>118</v>
      </c>
      <c r="CU8" s="59" t="s">
        <v>118</v>
      </c>
      <c r="CV8" s="59" t="s">
        <v>118</v>
      </c>
      <c r="CW8" s="59" t="s">
        <v>118</v>
      </c>
      <c r="CX8" s="59" t="s">
        <v>118</v>
      </c>
      <c r="CY8" s="56" t="s">
        <v>118</v>
      </c>
      <c r="CZ8" s="59" t="s">
        <v>118</v>
      </c>
      <c r="DA8" s="59">
        <v>0</v>
      </c>
      <c r="DB8" s="59">
        <v>0</v>
      </c>
      <c r="DC8" s="59">
        <v>0</v>
      </c>
      <c r="DD8" s="59">
        <v>0</v>
      </c>
      <c r="DE8" s="59" t="s">
        <v>118</v>
      </c>
      <c r="DF8" s="59">
        <v>70.3</v>
      </c>
      <c r="DG8" s="59">
        <v>70</v>
      </c>
      <c r="DH8" s="59">
        <v>47.6</v>
      </c>
      <c r="DI8" s="59">
        <v>36.1</v>
      </c>
      <c r="DJ8" s="56">
        <v>79</v>
      </c>
      <c r="DK8" s="59" t="s">
        <v>118</v>
      </c>
      <c r="DL8" s="59">
        <v>0</v>
      </c>
      <c r="DM8" s="59">
        <v>0</v>
      </c>
      <c r="DN8" s="59">
        <v>0</v>
      </c>
      <c r="DO8" s="59">
        <v>4.8</v>
      </c>
      <c r="DP8" s="59" t="s">
        <v>118</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