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49B2E91C-7994-472F-9A17-D35CF492F50F}" xr6:coauthVersionLast="47" xr6:coauthVersionMax="47" xr10:uidLastSave="{00000000-0000-0000-0000-000000000000}"/>
  <workbookProtection workbookAlgorithmName="SHA-512" workbookHashValue="blotPEHDxHq3K43L0H1GX2z0SPTD8y6TSu2jTFCdTCM91rRcL+gMfOIwjdtBlo9yQ8bMyjMNZeQ+DwOpQ0Yusg==" workbookSaltValue="JCDffwwh3WI7VpZnQu94/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<sst xmlns="http://schemas.openxmlformats.org/spreadsheetml/2006/main" count="253" uniqueCount="115">
  <si>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</si>
  <si>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</si>
  <si>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</si>
  <si>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</si>
  <si>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</si>
  <si>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</si>
  <si>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</si>
  <si>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</si>
  <si>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</si>
  <si>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</si>
  <si>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</si>
  <si>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</si>
  <si>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</si>
  <si>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</si>
  <si>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</si>
  <si>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</si>
  <si>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</si>
  <si>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</si>
  <si>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</si>
  <si>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</si>
  <si>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</si>
  <si>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</si>
  <si>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</si>
  <si>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</si>
  <si>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</si>
  <si>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</si>
  <si>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</si>
  <si>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</si>
  <si>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</si>
  <si>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</si>
  <si>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</si>
  <si>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</si>
  <si>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</si>
  <si>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</si>
  <si>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</si>
  <si>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</si>
  <si>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</si>
  <si>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</si>
  <si>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</si>
  <si>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</si>
  <si>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</si>
  <si>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</si>
  <si>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</si>
  <si>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</si>
  <si>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</si>
  <si>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</si>
  <si>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</si>
  <si>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</si>
  <si>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</si>
  <si>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</si>
  <si>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</si>
  <si>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</si>
  <si>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</si>
  <si>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</si>
  <si>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</si>
  <si>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</si>
  <si>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</si>
  <si>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</si>
  <si>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</si>
  <si>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</si>
  <si>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</si>
  <si>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</si>
  <si>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</si>
  <si>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</si>
  <si>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</si>
  <si>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</si>
  <si>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</si>
  <si>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</si>
  <si>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</si>
  <si>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</si>
  <si>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</si>
  <si>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</si>
  <si>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</si>
  <si>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</si>
  <si>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</si>
  <si>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</si>
  <si>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</si>
  <si>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</si>
  <si>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</si>
  <si>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</si>
  <si>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</si>
  <si>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</si>
  <si>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</si>
  <si>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</si>
  <si>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</si>
  <si>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</si>
  <si>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</si>
  <si>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</si>
  <si>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</si>
  <si>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</si>
  <si>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</si>
  <si>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</si>
  <si>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</si>
  <si>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</si>
  <si>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</si>
  <si>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</si>
  <si>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</si>
  <si>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</si>
  <si>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</si>
  <si>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</si>
  <si>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</si>
  <si>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</si>
  <si>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</si>
  <si>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</si>
  <si>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</si>
  <si>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</si>
  <si>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</si>
  <si>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</si>
  <si>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</si>
  <si>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</si>
  <si>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</si>
  <si>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</si>
  <si>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phoneticPr fontId="4"/>
  </si>
  <si>
    <t>　下水道接続率向上のため、未接続世帯への啓発活動を継続するとともに、経費節減に努め、効率的な事業運営を目指す。具体的には、令和6年度から新たにスタートした水洗化補助金制度により、下水道への接続を促す。
　なお、本市は令和4年度に「志摩市下水道事業経営戦略」を改定しており、市ホームページにおいて掲載済みである。</t>
    <phoneticPr fontId="4"/>
  </si>
  <si>
    <t>　経費回収率について、汚水処理原価の減少により若干回復した。これは、汚水処理に係る経費のうち、動力費（電気代）の減額が主な要因である。
　企業債残高対事業規模比率については、新たな面整備を行っていないため、企業債の残高は減少している。今後も同様の傾向が続く見込みである。
　水洗化率についてはほぼ横ばいであり、施設利用率も低い状況が続いている。過去には期間を限定した接続補助金制度の創設や戸別訪問等を行い、接続率向上に取り組んできたが、効果は限定的である。今後、人口減少による処理水量の減少が予測される。
　汚水処理原価は、類似団体平均値と比べ低い数値である。引き続き新たな補助金等による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下水道使用料は、近隣市町と比較し非常に高額であるが、経費回収率は100％を下回っている。類似団体平均値を上回っているが、改善に向け、接続率の向上と経費の削減に努めていく。</t>
    <rPh sb="18" eb="20">
      <t>ゲンショウ</t>
    </rPh>
    <rPh sb="23" eb="25">
      <t>ジャッカン</t>
    </rPh>
    <rPh sb="25" eb="27">
      <t>カイフク</t>
    </rPh>
    <rPh sb="284" eb="285">
      <t>アラ</t>
    </rPh>
    <rPh sb="403" eb="405">
      <t>ウワマワ</t>
    </rPh>
    <rPh sb="410" eb="412">
      <t>カイゼン</t>
    </rPh>
    <rPh sb="413" eb="414">
      <t>ム</t>
    </rPh>
    <rPh sb="420" eb="422">
      <t>コウジョウ</t>
    </rPh>
    <rPh sb="423" eb="425">
      <t>ケイヒ</t>
    </rPh>
    <rPh sb="426" eb="428">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</si>
</sst>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D0D-4826-B409-1EC782DC27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0D0D-4826-B409-1EC782DC27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24.25</c:v>
                </c:pt>
                <c:pt idx="2">
                  <c:v>23.82</c:v>
                </c:pt>
                <c:pt idx="3">
                  <c:v>23.18</c:v>
                </c:pt>
                <c:pt idx="4">
                  <c:v>22.85</c:v>
                </c:pt>
              </c:numCache>
            </c:numRef>
          </c:val>
          <c:extLst>
            <c:ext xmlns:c16="http://schemas.microsoft.com/office/drawing/2014/chart" uri="{C3380CC4-5D6E-409C-BE32-E72D297353CC}">
              <c16:uniqueId val="{00000000-DDDE-4479-9AF6-872033EB2E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DDDE-4479-9AF6-872033EB2E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62.1</c:v>
                </c:pt>
                <c:pt idx="2">
                  <c:v>62.81</c:v>
                </c:pt>
                <c:pt idx="3">
                  <c:v>62.84</c:v>
                </c:pt>
                <c:pt idx="4">
                  <c:v>63.41</c:v>
                </c:pt>
              </c:numCache>
            </c:numRef>
          </c:val>
          <c:extLst>
            <c:ext xmlns:c16="http://schemas.microsoft.com/office/drawing/2014/chart" uri="{C3380CC4-5D6E-409C-BE32-E72D297353CC}">
              <c16:uniqueId val="{00000000-A015-49F7-B477-40B7E54CCA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A015-49F7-B477-40B7E54CCA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104.43</c:v>
                </c:pt>
                <c:pt idx="2">
                  <c:v>102.38</c:v>
                </c:pt>
                <c:pt idx="3">
                  <c:v>102.34</c:v>
                </c:pt>
                <c:pt idx="4">
                  <c:v>116.48</c:v>
                </c:pt>
              </c:numCache>
            </c:numRef>
          </c:val>
          <c:extLst>
            <c:ext xmlns:c16="http://schemas.microsoft.com/office/drawing/2014/chart" uri="{C3380CC4-5D6E-409C-BE32-E72D297353CC}">
              <c16:uniqueId val="{00000000-C2D1-4EEE-B942-AC5D909344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C2D1-4EEE-B942-AC5D909344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3.45</c:v>
                </c:pt>
                <c:pt idx="2">
                  <c:v>6.8</c:v>
                </c:pt>
                <c:pt idx="3">
                  <c:v>10.07</c:v>
                </c:pt>
                <c:pt idx="4">
                  <c:v>13.3</c:v>
                </c:pt>
              </c:numCache>
            </c:numRef>
          </c:val>
          <c:extLst>
            <c:ext xmlns:c16="http://schemas.microsoft.com/office/drawing/2014/chart" uri="{C3380CC4-5D6E-409C-BE32-E72D297353CC}">
              <c16:uniqueId val="{00000000-05A2-402C-AA66-128BA4BB1D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05A2-402C-AA66-128BA4BB1D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38D-430D-A8E6-CD147D5E84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838D-430D-A8E6-CD147D5E84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275-42B2-AA06-7A73C52C62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C275-42B2-AA06-7A73C52C62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39.32</c:v>
                </c:pt>
                <c:pt idx="2">
                  <c:v>33.729999999999997</c:v>
                </c:pt>
                <c:pt idx="3">
                  <c:v>28.12</c:v>
                </c:pt>
                <c:pt idx="4">
                  <c:v>54.98</c:v>
                </c:pt>
              </c:numCache>
            </c:numRef>
          </c:val>
          <c:extLst>
            <c:ext xmlns:c16="http://schemas.microsoft.com/office/drawing/2014/chart" uri="{C3380CC4-5D6E-409C-BE32-E72D297353CC}">
              <c16:uniqueId val="{00000000-3E9F-4C05-9982-36DB63A106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3E9F-4C05-9982-36DB63A106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146.72</c:v>
                </c:pt>
                <c:pt idx="2">
                  <c:v>98.89</c:v>
                </c:pt>
                <c:pt idx="3">
                  <c:v>86.47</c:v>
                </c:pt>
                <c:pt idx="4">
                  <c:v>116.98</c:v>
                </c:pt>
              </c:numCache>
            </c:numRef>
          </c:val>
          <c:extLst>
            <c:ext xmlns:c16="http://schemas.microsoft.com/office/drawing/2014/chart" uri="{C3380CC4-5D6E-409C-BE32-E72D297353CC}">
              <c16:uniqueId val="{00000000-BF26-486C-B312-5B36DA3BFF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BF26-486C-B312-5B36DA3BFF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67.989999999999995</c:v>
                </c:pt>
                <c:pt idx="2">
                  <c:v>63.59</c:v>
                </c:pt>
                <c:pt idx="3">
                  <c:v>56.4</c:v>
                </c:pt>
                <c:pt idx="4">
                  <c:v>60.09</c:v>
                </c:pt>
              </c:numCache>
            </c:numRef>
          </c:val>
          <c:extLst>
            <c:ext xmlns:c16="http://schemas.microsoft.com/office/drawing/2014/chart" uri="{C3380CC4-5D6E-409C-BE32-E72D297353CC}">
              <c16:uniqueId val="{00000000-2BB5-4BC6-8EAF-C99EEC137A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2BB5-4BC6-8EAF-C99EEC137A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313.67</c:v>
                </c:pt>
                <c:pt idx="2">
                  <c:v>333.82</c:v>
                </c:pt>
                <c:pt idx="3">
                  <c:v>383.65</c:v>
                </c:pt>
                <c:pt idx="4">
                  <c:v>358.48</c:v>
                </c:pt>
              </c:numCache>
            </c:numRef>
          </c:val>
          <c:extLst>
            <c:ext xmlns:c16="http://schemas.microsoft.com/office/drawing/2014/chart" uri="{C3380CC4-5D6E-409C-BE32-E72D297353CC}">
              <c16:uniqueId val="{00000000-ED10-4039-B0AD-1A70A9F915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ED10-4039-B0AD-1A70A9F915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志摩市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45114</v>
      </c>
      <c r="AM8" s="45"/>
      <c r="AN8" s="45"/>
      <c r="AO8" s="45"/>
      <c r="AP8" s="45"/>
      <c r="AQ8" s="45"/>
      <c r="AR8" s="45"/>
      <c r="AS8" s="45"/>
      <c r="AT8" s="44">
        <f>データ!T6</f>
        <v>178.93</v>
      </c>
      <c r="AU8" s="44"/>
      <c r="AV8" s="44"/>
      <c r="AW8" s="44"/>
      <c r="AX8" s="44"/>
      <c r="AY8" s="44"/>
      <c r="AZ8" s="44"/>
      <c r="BA8" s="44"/>
      <c r="BB8" s="44">
        <f>データ!U6</f>
        <v>252.13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86.97</v>
      </c>
      <c r="J10" s="44"/>
      <c r="K10" s="44"/>
      <c r="L10" s="44"/>
      <c r="M10" s="44"/>
      <c r="N10" s="44"/>
      <c r="O10" s="44"/>
      <c r="P10" s="44">
        <f>データ!P6</f>
        <v>2.86</v>
      </c>
      <c r="Q10" s="44"/>
      <c r="R10" s="44"/>
      <c r="S10" s="44"/>
      <c r="T10" s="44"/>
      <c r="U10" s="44"/>
      <c r="V10" s="44"/>
      <c r="W10" s="44">
        <f>データ!Q6</f>
        <v>98.84</v>
      </c>
      <c r="X10" s="44"/>
      <c r="Y10" s="44"/>
      <c r="Z10" s="44"/>
      <c r="AA10" s="44"/>
      <c r="AB10" s="44"/>
      <c r="AC10" s="44"/>
      <c r="AD10" s="45">
        <f>データ!R6</f>
        <v>4312</v>
      </c>
      <c r="AE10" s="45"/>
      <c r="AF10" s="45"/>
      <c r="AG10" s="45"/>
      <c r="AH10" s="45"/>
      <c r="AI10" s="45"/>
      <c r="AJ10" s="45"/>
      <c r="AK10" s="2"/>
      <c r="AL10" s="45">
        <f>データ!V6</f>
        <v>1279</v>
      </c>
      <c r="AM10" s="45"/>
      <c r="AN10" s="45"/>
      <c r="AO10" s="45"/>
      <c r="AP10" s="45"/>
      <c r="AQ10" s="45"/>
      <c r="AR10" s="45"/>
      <c r="AS10" s="45"/>
      <c r="AT10" s="44">
        <f>データ!W6</f>
        <v>0.48</v>
      </c>
      <c r="AU10" s="44"/>
      <c r="AV10" s="44"/>
      <c r="AW10" s="44"/>
      <c r="AX10" s="44"/>
      <c r="AY10" s="44"/>
      <c r="AZ10" s="44"/>
      <c r="BA10" s="44"/>
      <c r="BB10" s="44">
        <f>データ!X6</f>
        <v>2664.58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hfAHNWLLU9bUOV61rYljioe0OFmKwypWpEnkMYeiR32thnK7SF/BgTpOTfnsViA1iEW0vVkEY2Xu93HEqjClZg==" saltValue="6YYwpDCa3ZqjyhhJ+dtw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242152</v>
      </c>
      <c r="D6" s="19">
        <f t="shared" si="3"/>
        <v>46</v>
      </c>
      <c r="E6" s="19">
        <f t="shared" si="3"/>
        <v>17</v>
      </c>
      <c r="F6" s="19">
        <f t="shared" si="3"/>
        <v>6</v>
      </c>
      <c r="G6" s="19">
        <f t="shared" si="3"/>
        <v>0</v>
      </c>
      <c r="H6" s="19" t="str">
        <f t="shared" si="3"/>
        <v>三重県　志摩市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86.97</v>
      </c>
      <c r="P6" s="20">
        <f t="shared" si="3"/>
        <v>2.86</v>
      </c>
      <c r="Q6" s="20">
        <f t="shared" si="3"/>
        <v>98.84</v>
      </c>
      <c r="R6" s="20">
        <f t="shared" si="3"/>
        <v>4312</v>
      </c>
      <c r="S6" s="20">
        <f t="shared" si="3"/>
        <v>45114</v>
      </c>
      <c r="T6" s="20">
        <f t="shared" si="3"/>
        <v>178.93</v>
      </c>
      <c r="U6" s="20">
        <f t="shared" si="3"/>
        <v>252.13</v>
      </c>
      <c r="V6" s="20">
        <f t="shared" si="3"/>
        <v>1279</v>
      </c>
      <c r="W6" s="20">
        <f t="shared" si="3"/>
        <v>0.48</v>
      </c>
      <c r="X6" s="20">
        <f t="shared" si="3"/>
        <v>2664.58</v>
      </c>
      <c r="Y6" s="21" t="str">
        <f>IF(Y7="",NA(),Y7)</f>
        <v>-</v>
      </c>
      <c r="Z6" s="21">
        <f t="shared" ref="Z6:AH6" si="4">IF(Z7="",NA(),Z7)</f>
        <v>104.43</v>
      </c>
      <c r="AA6" s="21">
        <f t="shared" si="4"/>
        <v>102.38</v>
      </c>
      <c r="AB6" s="21">
        <f t="shared" si="4"/>
        <v>102.34</v>
      </c>
      <c r="AC6" s="21">
        <f t="shared" si="4"/>
        <v>116.48</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39.32</v>
      </c>
      <c r="AW6" s="21">
        <f t="shared" si="6"/>
        <v>33.729999999999997</v>
      </c>
      <c r="AX6" s="21">
        <f t="shared" si="6"/>
        <v>28.12</v>
      </c>
      <c r="AY6" s="21">
        <f t="shared" si="6"/>
        <v>54.98</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1">
        <f t="shared" ref="BG6:BO6" si="7">IF(BG7="",NA(),BG7)</f>
        <v>146.72</v>
      </c>
      <c r="BH6" s="21">
        <f t="shared" si="7"/>
        <v>98.89</v>
      </c>
      <c r="BI6" s="21">
        <f t="shared" si="7"/>
        <v>86.47</v>
      </c>
      <c r="BJ6" s="21">
        <f t="shared" si="7"/>
        <v>116.98</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67.989999999999995</v>
      </c>
      <c r="BS6" s="21">
        <f t="shared" si="8"/>
        <v>63.59</v>
      </c>
      <c r="BT6" s="21">
        <f t="shared" si="8"/>
        <v>56.4</v>
      </c>
      <c r="BU6" s="21">
        <f t="shared" si="8"/>
        <v>60.09</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313.67</v>
      </c>
      <c r="CD6" s="21">
        <f t="shared" si="9"/>
        <v>333.82</v>
      </c>
      <c r="CE6" s="21">
        <f t="shared" si="9"/>
        <v>383.65</v>
      </c>
      <c r="CF6" s="21">
        <f t="shared" si="9"/>
        <v>358.48</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24.25</v>
      </c>
      <c r="CO6" s="21">
        <f t="shared" si="10"/>
        <v>23.82</v>
      </c>
      <c r="CP6" s="21">
        <f t="shared" si="10"/>
        <v>23.18</v>
      </c>
      <c r="CQ6" s="21">
        <f t="shared" si="10"/>
        <v>22.85</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62.1</v>
      </c>
      <c r="CZ6" s="21">
        <f t="shared" si="11"/>
        <v>62.81</v>
      </c>
      <c r="DA6" s="21">
        <f t="shared" si="11"/>
        <v>62.84</v>
      </c>
      <c r="DB6" s="21">
        <f t="shared" si="11"/>
        <v>63.41</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3.45</v>
      </c>
      <c r="DK6" s="21">
        <f t="shared" si="12"/>
        <v>6.8</v>
      </c>
      <c r="DL6" s="21">
        <f t="shared" si="12"/>
        <v>10.07</v>
      </c>
      <c r="DM6" s="21">
        <f t="shared" si="12"/>
        <v>13.3</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2">
      <c r="A7" s="14"/>
      <c r="B7" s="23">
        <v>2023</v>
      </c>
      <c r="C7" s="23">
        <v>242152</v>
      </c>
      <c r="D7" s="23">
        <v>46</v>
      </c>
      <c r="E7" s="23">
        <v>17</v>
      </c>
      <c r="F7" s="23">
        <v>6</v>
      </c>
      <c r="G7" s="23">
        <v>0</v>
      </c>
      <c r="H7" s="23" t="s">
        <v>96</v>
      </c>
      <c r="I7" s="23" t="s">
        <v>97</v>
      </c>
      <c r="J7" s="23" t="s">
        <v>98</v>
      </c>
      <c r="K7" s="23" t="s">
        <v>99</v>
      </c>
      <c r="L7" s="23" t="s">
        <v>100</v>
      </c>
      <c r="M7" s="23" t="s">
        <v>101</v>
      </c>
      <c r="N7" s="24" t="s">
        <v>102</v>
      </c>
      <c r="O7" s="24">
        <v>86.97</v>
      </c>
      <c r="P7" s="24">
        <v>2.86</v>
      </c>
      <c r="Q7" s="24">
        <v>98.84</v>
      </c>
      <c r="R7" s="24">
        <v>4312</v>
      </c>
      <c r="S7" s="24">
        <v>45114</v>
      </c>
      <c r="T7" s="24">
        <v>178.93</v>
      </c>
      <c r="U7" s="24">
        <v>252.13</v>
      </c>
      <c r="V7" s="24">
        <v>1279</v>
      </c>
      <c r="W7" s="24">
        <v>0.48</v>
      </c>
      <c r="X7" s="24">
        <v>2664.58</v>
      </c>
      <c r="Y7" s="24" t="s">
        <v>102</v>
      </c>
      <c r="Z7" s="24">
        <v>104.43</v>
      </c>
      <c r="AA7" s="24">
        <v>102.38</v>
      </c>
      <c r="AB7" s="24">
        <v>102.34</v>
      </c>
      <c r="AC7" s="24">
        <v>116.48</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39.32</v>
      </c>
      <c r="AW7" s="24">
        <v>33.729999999999997</v>
      </c>
      <c r="AX7" s="24">
        <v>28.12</v>
      </c>
      <c r="AY7" s="24">
        <v>54.98</v>
      </c>
      <c r="AZ7" s="24" t="s">
        <v>102</v>
      </c>
      <c r="BA7" s="24">
        <v>56.53</v>
      </c>
      <c r="BB7" s="24">
        <v>59.66</v>
      </c>
      <c r="BC7" s="24">
        <v>61.64</v>
      </c>
      <c r="BD7" s="24">
        <v>69.819999999999993</v>
      </c>
      <c r="BE7" s="24">
        <v>68.63</v>
      </c>
      <c r="BF7" s="24" t="s">
        <v>102</v>
      </c>
      <c r="BG7" s="24">
        <v>146.72</v>
      </c>
      <c r="BH7" s="24">
        <v>98.89</v>
      </c>
      <c r="BI7" s="24">
        <v>86.47</v>
      </c>
      <c r="BJ7" s="24">
        <v>116.98</v>
      </c>
      <c r="BK7" s="24" t="s">
        <v>102</v>
      </c>
      <c r="BL7" s="24">
        <v>1095.52</v>
      </c>
      <c r="BM7" s="24">
        <v>1056.55</v>
      </c>
      <c r="BN7" s="24">
        <v>1278.54</v>
      </c>
      <c r="BO7" s="24">
        <v>1149.7</v>
      </c>
      <c r="BP7" s="24">
        <v>1069.8900000000001</v>
      </c>
      <c r="BQ7" s="24" t="s">
        <v>102</v>
      </c>
      <c r="BR7" s="24">
        <v>67.989999999999995</v>
      </c>
      <c r="BS7" s="24">
        <v>63.59</v>
      </c>
      <c r="BT7" s="24">
        <v>56.4</v>
      </c>
      <c r="BU7" s="24">
        <v>60.09</v>
      </c>
      <c r="BV7" s="24" t="s">
        <v>102</v>
      </c>
      <c r="BW7" s="24">
        <v>39.64</v>
      </c>
      <c r="BX7" s="24">
        <v>40</v>
      </c>
      <c r="BY7" s="24">
        <v>38.74</v>
      </c>
      <c r="BZ7" s="24">
        <v>35.96</v>
      </c>
      <c r="CA7" s="24">
        <v>39.89</v>
      </c>
      <c r="CB7" s="24" t="s">
        <v>102</v>
      </c>
      <c r="CC7" s="24">
        <v>313.67</v>
      </c>
      <c r="CD7" s="24">
        <v>333.82</v>
      </c>
      <c r="CE7" s="24">
        <v>383.65</v>
      </c>
      <c r="CF7" s="24">
        <v>358.48</v>
      </c>
      <c r="CG7" s="24" t="s">
        <v>102</v>
      </c>
      <c r="CH7" s="24">
        <v>449.72</v>
      </c>
      <c r="CI7" s="24">
        <v>437.27</v>
      </c>
      <c r="CJ7" s="24">
        <v>456.72</v>
      </c>
      <c r="CK7" s="24">
        <v>481.96</v>
      </c>
      <c r="CL7" s="24">
        <v>426.52</v>
      </c>
      <c r="CM7" s="24" t="s">
        <v>102</v>
      </c>
      <c r="CN7" s="24">
        <v>24.25</v>
      </c>
      <c r="CO7" s="24">
        <v>23.82</v>
      </c>
      <c r="CP7" s="24">
        <v>23.18</v>
      </c>
      <c r="CQ7" s="24">
        <v>22.85</v>
      </c>
      <c r="CR7" s="24" t="s">
        <v>102</v>
      </c>
      <c r="CS7" s="24">
        <v>30.19</v>
      </c>
      <c r="CT7" s="24">
        <v>28.77</v>
      </c>
      <c r="CU7" s="24">
        <v>26.22</v>
      </c>
      <c r="CV7" s="24">
        <v>26.12</v>
      </c>
      <c r="CW7" s="24">
        <v>28.16</v>
      </c>
      <c r="CX7" s="24" t="s">
        <v>102</v>
      </c>
      <c r="CY7" s="24">
        <v>62.1</v>
      </c>
      <c r="CZ7" s="24">
        <v>62.81</v>
      </c>
      <c r="DA7" s="24">
        <v>62.84</v>
      </c>
      <c r="DB7" s="24">
        <v>63.41</v>
      </c>
      <c r="DC7" s="24" t="s">
        <v>102</v>
      </c>
      <c r="DD7" s="24">
        <v>79.09</v>
      </c>
      <c r="DE7" s="24">
        <v>78.900000000000006</v>
      </c>
      <c r="DF7" s="24">
        <v>78.03</v>
      </c>
      <c r="DG7" s="24">
        <v>78.55</v>
      </c>
      <c r="DH7" s="24">
        <v>80.73</v>
      </c>
      <c r="DI7" s="24" t="s">
        <v>102</v>
      </c>
      <c r="DJ7" s="24">
        <v>3.45</v>
      </c>
      <c r="DK7" s="24">
        <v>6.8</v>
      </c>
      <c r="DL7" s="24">
        <v>10.07</v>
      </c>
      <c r="DM7" s="24">
        <v>13.3</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1.6</v>
      </c>
      <c r="EL7" s="24">
        <v>0.01</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