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684124F2-51A9-4EFB-9FA9-3A8EFDB22A4C}" xr6:coauthVersionLast="47" xr6:coauthVersionMax="47" xr10:uidLastSave="{00000000-0000-0000-0000-000000000000}"/>
  <workbookProtection workbookAlgorithmName="SHA-512" workbookHashValue="Dngx3zQmtwAmKLMmPaQTjj4aTsZNxL07WnMq0z7GXHDT0QGvuXmiukqhJT9aKaiEgJw2TuvHT95+7SwEOjdzbA==" workbookSaltValue="GEShHxsM2ge6EIUY8GuGI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<sst xmlns="http://schemas.openxmlformats.org/spreadsheetml/2006/main" count="253" uniqueCount="116">
  <si>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</si>
  <si>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</si>
  <si>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</si>
  <si>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</si>
  <si>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</si>
  <si>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</si>
  <si>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</si>
  <si>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</si>
  <si>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</si>
  <si>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</si>
  <si>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</si>
  <si>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</si>
  <si>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</si>
  <si>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</si>
  <si>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</si>
  <si>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</si>
  <si>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</si>
  <si>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</si>
  <si>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</si>
  <si>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</si>
  <si>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</si>
  <si>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</si>
  <si>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</si>
  <si>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</si>
  <si>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</si>
  <si>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</si>
  <si>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</si>
  <si>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</si>
  <si>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</si>
  <si>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</si>
  <si>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</si>
  <si>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</si>
  <si>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</si>
  <si>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</si>
  <si>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</si>
  <si>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</si>
  <si>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</si>
  <si>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</si>
  <si>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</si>
  <si>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</si>
  <si>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</si>
  <si>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</si>
  <si>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</si>
  <si>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</si>
  <si>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</si>
  <si>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</si>
  <si>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</si>
  <si>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</si>
  <si>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</si>
  <si>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</si>
  <si>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</si>
  <si>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</si>
  <si>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</si>
  <si>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</si>
  <si>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</si>
  <si>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</si>
  <si>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</si>
  <si>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</si>
  <si>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</si>
  <si>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</si>
  <si>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</si>
  <si>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</si>
  <si>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</si>
  <si>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</si>
  <si>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</si>
  <si>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</si>
  <si>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</si>
  <si>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</si>
  <si>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</si>
  <si>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</si>
  <si>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</si>
  <si>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</si>
  <si>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</si>
  <si>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</si>
  <si>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</si>
  <si>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</si>
  <si>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</si>
  <si>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</si>
  <si>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</si>
  <si>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</si>
  <si>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</si>
  <si>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</si>
  <si>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</si>
  <si>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</si>
  <si>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</si>
  <si>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</si>
  <si>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</si>
  <si>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</si>
  <si>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</si>
  <si>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</si>
  <si>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</si>
  <si>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</si>
  <si>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</si>
  <si>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</si>
  <si>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</si>
  <si>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</si>
  <si>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</si>
  <si>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</si>
  <si>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</si>
  <si>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</si>
  <si>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</si>
  <si>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</si>
  <si>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</si>
  <si>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</si>
  <si>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</si>
  <si>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</si>
  <si>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</si>
  <si>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</si>
  <si>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</si>
  <si>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</si>
  <si>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</si>
  <si>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</si>
  <si>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</si>
  <si>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
　令和4年度と5年度の2箇年において、移動式汚泥脱水乾燥設備の更新を行っており、また、令和6年度と7年度の2箇年では、2箇所の浄化センターの機械・電気設備を更新する。</t>
    <phoneticPr fontId="4"/>
  </si>
  <si>
    <t>　施設の経年劣化により、維持管理費用の増大が見込まれる。このため、計画的な点検・調査及び修繕・改築を行うことにより持続的な下水道機能の確保とライフサイクルコストの低減を図ることを目的に「志摩市下水道ストックマネジメント計画」を策定した。この計画に基づき、今後も効率的で効果的な事業を実施していく。
　また、下水道接続率向上のため、未接続世帯への啓発活動を継続するとともに、経費節減に努め、効率的な事業運営を目指す。具体的には、令和6年度から新たにスタートした水洗化補助金制度により、下水道への接続を促す。
　なお、本市は令和4年度に「志摩市下水道事業経営戦略」を改定しており、市ホームページにおいて掲載済みである。</t>
    <phoneticPr fontId="4"/>
  </si>
  <si>
    <t>　経費回収率について、汚水処理原価の減少により若干改善した。これは、汚水処理に係る経費のうち、動力費（電気代）の減額が主な要因である。
　企業債残高対事業規模比率については、新たな面整備を行っていないため、企業債の残高は減少している。令和6年度において新規借入を行うが、借入額以上の償還が進むため、今後も同様の傾向が続く見込みである。
　水洗化率についてはほぼ横ばいであり、施設利用率も低い状況が続いている。過去には期間を限定した接続補助金制度の創設や戸別訪問等を行い、接続率向上に取り組んできたが、効果は限定的である。今後、人口減少による処理水量の減少が予測される。
　汚水処理原価は、類似団体平均値と比べ依然高い数値である。引き続き新たな補助金等による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下水道使用料は、近隣市町と比較し非常に高額であるが、経費回収率は100％を下回っている。類似団体平均値と同程度の状況であるが、改善に向け、接続率の向上と経費の削減に努めていく。</t>
    <rPh sb="51" eb="54">
      <t>デンキダイ</t>
    </rPh>
    <rPh sb="204" eb="206">
      <t>カコ</t>
    </rPh>
    <rPh sb="318" eb="319">
      <t>アラ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</si>
</sst>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ECC-4E39-95EB-21B91D8B6A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3ECC-4E39-95EB-21B91D8B6A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23.59</c:v>
                </c:pt>
                <c:pt idx="2">
                  <c:v>25.99</c:v>
                </c:pt>
                <c:pt idx="3">
                  <c:v>24.9</c:v>
                </c:pt>
                <c:pt idx="4">
                  <c:v>24.71</c:v>
                </c:pt>
              </c:numCache>
            </c:numRef>
          </c:val>
          <c:extLst>
            <c:ext xmlns:c16="http://schemas.microsoft.com/office/drawing/2014/chart" uri="{C3380CC4-5D6E-409C-BE32-E72D297353CC}">
              <c16:uniqueId val="{00000000-FBE6-42EF-9D9D-2D21EA4E7F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FBE6-42EF-9D9D-2D21EA4E7F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54.89</c:v>
                </c:pt>
                <c:pt idx="2">
                  <c:v>54.9</c:v>
                </c:pt>
                <c:pt idx="3">
                  <c:v>55.86</c:v>
                </c:pt>
                <c:pt idx="4">
                  <c:v>55.66</c:v>
                </c:pt>
              </c:numCache>
            </c:numRef>
          </c:val>
          <c:extLst>
            <c:ext xmlns:c16="http://schemas.microsoft.com/office/drawing/2014/chart" uri="{C3380CC4-5D6E-409C-BE32-E72D297353CC}">
              <c16:uniqueId val="{00000000-6326-4F49-A42A-3268D4E964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6326-4F49-A42A-3268D4E964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102.79</c:v>
                </c:pt>
                <c:pt idx="2">
                  <c:v>113.02</c:v>
                </c:pt>
                <c:pt idx="3">
                  <c:v>110.92</c:v>
                </c:pt>
                <c:pt idx="4">
                  <c:v>108.02</c:v>
                </c:pt>
              </c:numCache>
            </c:numRef>
          </c:val>
          <c:extLst>
            <c:ext xmlns:c16="http://schemas.microsoft.com/office/drawing/2014/chart" uri="{C3380CC4-5D6E-409C-BE32-E72D297353CC}">
              <c16:uniqueId val="{00000000-A76F-4B50-90F4-1469256941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76F-4B50-90F4-1469256941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4.32</c:v>
                </c:pt>
                <c:pt idx="2">
                  <c:v>7.64</c:v>
                </c:pt>
                <c:pt idx="3">
                  <c:v>10.92</c:v>
                </c:pt>
                <c:pt idx="4">
                  <c:v>13.85</c:v>
                </c:pt>
              </c:numCache>
            </c:numRef>
          </c:val>
          <c:extLst>
            <c:ext xmlns:c16="http://schemas.microsoft.com/office/drawing/2014/chart" uri="{C3380CC4-5D6E-409C-BE32-E72D297353CC}">
              <c16:uniqueId val="{00000000-DE85-43BC-84E4-A5BDE66455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DE85-43BC-84E4-A5BDE66455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53C-43E2-9990-E146BA63F5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353C-43E2-9990-E146BA63F5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B83-4F03-8714-36DEBF170D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2B83-4F03-8714-36DEBF170D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25.35</c:v>
                </c:pt>
                <c:pt idx="2">
                  <c:v>27.44</c:v>
                </c:pt>
                <c:pt idx="3">
                  <c:v>30.65</c:v>
                </c:pt>
                <c:pt idx="4">
                  <c:v>25.43</c:v>
                </c:pt>
              </c:numCache>
            </c:numRef>
          </c:val>
          <c:extLst>
            <c:ext xmlns:c16="http://schemas.microsoft.com/office/drawing/2014/chart" uri="{C3380CC4-5D6E-409C-BE32-E72D297353CC}">
              <c16:uniqueId val="{00000000-E1E8-4414-BF85-EB07108614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E1E8-4414-BF85-EB07108614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185.23</c:v>
                </c:pt>
                <c:pt idx="2">
                  <c:v>164.19</c:v>
                </c:pt>
                <c:pt idx="3">
                  <c:v>157.72</c:v>
                </c:pt>
                <c:pt idx="4">
                  <c:v>131.72999999999999</c:v>
                </c:pt>
              </c:numCache>
            </c:numRef>
          </c:val>
          <c:extLst>
            <c:ext xmlns:c16="http://schemas.microsoft.com/office/drawing/2014/chart" uri="{C3380CC4-5D6E-409C-BE32-E72D297353CC}">
              <c16:uniqueId val="{00000000-3BE0-407B-A9D0-57D77171ED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3BE0-407B-A9D0-57D77171ED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67.5</c:v>
                </c:pt>
                <c:pt idx="2">
                  <c:v>79.41</c:v>
                </c:pt>
                <c:pt idx="3">
                  <c:v>65.77</c:v>
                </c:pt>
                <c:pt idx="4">
                  <c:v>70.83</c:v>
                </c:pt>
              </c:numCache>
            </c:numRef>
          </c:val>
          <c:extLst>
            <c:ext xmlns:c16="http://schemas.microsoft.com/office/drawing/2014/chart" uri="{C3380CC4-5D6E-409C-BE32-E72D297353CC}">
              <c16:uniqueId val="{00000000-4222-43F8-9C6A-755ED42F09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4222-43F8-9C6A-755ED42F09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332.26</c:v>
                </c:pt>
                <c:pt idx="2">
                  <c:v>292.92</c:v>
                </c:pt>
                <c:pt idx="3">
                  <c:v>357.63</c:v>
                </c:pt>
                <c:pt idx="4">
                  <c:v>324.26</c:v>
                </c:pt>
              </c:numCache>
            </c:numRef>
          </c:val>
          <c:extLst>
            <c:ext xmlns:c16="http://schemas.microsoft.com/office/drawing/2014/chart" uri="{C3380CC4-5D6E-409C-BE32-E72D297353CC}">
              <c16:uniqueId val="{00000000-8326-4A86-8725-086FCD0EFE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8326-4A86-8725-086FCD0EFE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志摩市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45114</v>
      </c>
      <c r="AM8" s="45"/>
      <c r="AN8" s="45"/>
      <c r="AO8" s="45"/>
      <c r="AP8" s="45"/>
      <c r="AQ8" s="45"/>
      <c r="AR8" s="45"/>
      <c r="AS8" s="45"/>
      <c r="AT8" s="44">
        <f>データ!T6</f>
        <v>178.93</v>
      </c>
      <c r="AU8" s="44"/>
      <c r="AV8" s="44"/>
      <c r="AW8" s="44"/>
      <c r="AX8" s="44"/>
      <c r="AY8" s="44"/>
      <c r="AZ8" s="44"/>
      <c r="BA8" s="44"/>
      <c r="BB8" s="44">
        <f>データ!U6</f>
        <v>252.13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77.91</v>
      </c>
      <c r="J10" s="44"/>
      <c r="K10" s="44"/>
      <c r="L10" s="44"/>
      <c r="M10" s="44"/>
      <c r="N10" s="44"/>
      <c r="O10" s="44"/>
      <c r="P10" s="44">
        <f>データ!P6</f>
        <v>11.25</v>
      </c>
      <c r="Q10" s="44"/>
      <c r="R10" s="44"/>
      <c r="S10" s="44"/>
      <c r="T10" s="44"/>
      <c r="U10" s="44"/>
      <c r="V10" s="44"/>
      <c r="W10" s="44">
        <f>データ!Q6</f>
        <v>98.41</v>
      </c>
      <c r="X10" s="44"/>
      <c r="Y10" s="44"/>
      <c r="Z10" s="44"/>
      <c r="AA10" s="44"/>
      <c r="AB10" s="44"/>
      <c r="AC10" s="44"/>
      <c r="AD10" s="45">
        <f>データ!R6</f>
        <v>4312</v>
      </c>
      <c r="AE10" s="45"/>
      <c r="AF10" s="45"/>
      <c r="AG10" s="45"/>
      <c r="AH10" s="45"/>
      <c r="AI10" s="45"/>
      <c r="AJ10" s="45"/>
      <c r="AK10" s="2"/>
      <c r="AL10" s="45">
        <f>データ!V6</f>
        <v>5036</v>
      </c>
      <c r="AM10" s="45"/>
      <c r="AN10" s="45"/>
      <c r="AO10" s="45"/>
      <c r="AP10" s="45"/>
      <c r="AQ10" s="45"/>
      <c r="AR10" s="45"/>
      <c r="AS10" s="45"/>
      <c r="AT10" s="44">
        <f>データ!W6</f>
        <v>2.17</v>
      </c>
      <c r="AU10" s="44"/>
      <c r="AV10" s="44"/>
      <c r="AW10" s="44"/>
      <c r="AX10" s="44"/>
      <c r="AY10" s="44"/>
      <c r="AZ10" s="44"/>
      <c r="BA10" s="44"/>
      <c r="BB10" s="44">
        <f>データ!X6</f>
        <v>2320.7399999999998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ndFs/dddQq3JDw2s4rbMEY99a/hsmp5cxOv6M7dubcLmNDDigIpM5GQ2nUXu6pFK9GkxSCio2qRCmEC/rerU6g==" saltValue="npoiCphwPKbCAMLhMydx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242152</v>
      </c>
      <c r="D6" s="19">
        <f t="shared" si="3"/>
        <v>46</v>
      </c>
      <c r="E6" s="19">
        <f t="shared" si="3"/>
        <v>17</v>
      </c>
      <c r="F6" s="19">
        <f t="shared" si="3"/>
        <v>4</v>
      </c>
      <c r="G6" s="19">
        <f t="shared" si="3"/>
        <v>0</v>
      </c>
      <c r="H6" s="19" t="str">
        <f t="shared" si="3"/>
        <v>三重県　志摩市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77.91</v>
      </c>
      <c r="P6" s="20">
        <f t="shared" si="3"/>
        <v>11.25</v>
      </c>
      <c r="Q6" s="20">
        <f t="shared" si="3"/>
        <v>98.41</v>
      </c>
      <c r="R6" s="20">
        <f t="shared" si="3"/>
        <v>4312</v>
      </c>
      <c r="S6" s="20">
        <f t="shared" si="3"/>
        <v>45114</v>
      </c>
      <c r="T6" s="20">
        <f t="shared" si="3"/>
        <v>178.93</v>
      </c>
      <c r="U6" s="20">
        <f t="shared" si="3"/>
        <v>252.13</v>
      </c>
      <c r="V6" s="20">
        <f t="shared" si="3"/>
        <v>5036</v>
      </c>
      <c r="W6" s="20">
        <f t="shared" si="3"/>
        <v>2.17</v>
      </c>
      <c r="X6" s="20">
        <f t="shared" si="3"/>
        <v>2320.7399999999998</v>
      </c>
      <c r="Y6" s="21" t="str">
        <f>IF(Y7="",NA(),Y7)</f>
        <v>-</v>
      </c>
      <c r="Z6" s="21">
        <f t="shared" ref="Z6:AH6" si="4">IF(Z7="",NA(),Z7)</f>
        <v>102.79</v>
      </c>
      <c r="AA6" s="21">
        <f t="shared" si="4"/>
        <v>113.02</v>
      </c>
      <c r="AB6" s="21">
        <f t="shared" si="4"/>
        <v>110.92</v>
      </c>
      <c r="AC6" s="21">
        <f t="shared" si="4"/>
        <v>108.02</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25.35</v>
      </c>
      <c r="AW6" s="21">
        <f t="shared" si="6"/>
        <v>27.44</v>
      </c>
      <c r="AX6" s="21">
        <f t="shared" si="6"/>
        <v>30.65</v>
      </c>
      <c r="AY6" s="21">
        <f t="shared" si="6"/>
        <v>25.43</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185.23</v>
      </c>
      <c r="BH6" s="21">
        <f t="shared" si="7"/>
        <v>164.19</v>
      </c>
      <c r="BI6" s="21">
        <f t="shared" si="7"/>
        <v>157.72</v>
      </c>
      <c r="BJ6" s="21">
        <f t="shared" si="7"/>
        <v>131.72999999999999</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67.5</v>
      </c>
      <c r="BS6" s="21">
        <f t="shared" si="8"/>
        <v>79.41</v>
      </c>
      <c r="BT6" s="21">
        <f t="shared" si="8"/>
        <v>65.77</v>
      </c>
      <c r="BU6" s="21">
        <f t="shared" si="8"/>
        <v>70.83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332.26</v>
      </c>
      <c r="CD6" s="21">
        <f t="shared" si="9"/>
        <v>292.92</v>
      </c>
      <c r="CE6" s="21">
        <f t="shared" si="9"/>
        <v>357.63</v>
      </c>
      <c r="CF6" s="21">
        <f t="shared" si="9"/>
        <v>324.26</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23.59</v>
      </c>
      <c r="CO6" s="21">
        <f t="shared" si="10"/>
        <v>25.99</v>
      </c>
      <c r="CP6" s="21">
        <f t="shared" si="10"/>
        <v>24.9</v>
      </c>
      <c r="CQ6" s="21">
        <f t="shared" si="10"/>
        <v>24.71</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54.89</v>
      </c>
      <c r="CZ6" s="21">
        <f t="shared" si="11"/>
        <v>54.9</v>
      </c>
      <c r="DA6" s="21">
        <f t="shared" si="11"/>
        <v>55.86</v>
      </c>
      <c r="DB6" s="21">
        <f t="shared" si="11"/>
        <v>55.66</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4.32</v>
      </c>
      <c r="DK6" s="21">
        <f t="shared" si="12"/>
        <v>7.64</v>
      </c>
      <c r="DL6" s="21">
        <f t="shared" si="12"/>
        <v>10.92</v>
      </c>
      <c r="DM6" s="21">
        <f t="shared" si="12"/>
        <v>13.85</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242152</v>
      </c>
      <c r="D7" s="23">
        <v>46</v>
      </c>
      <c r="E7" s="23">
        <v>17</v>
      </c>
      <c r="F7" s="23">
        <v>4</v>
      </c>
      <c r="G7" s="23">
        <v>0</v>
      </c>
      <c r="H7" s="23" t="s">
        <v>96</v>
      </c>
      <c r="I7" s="23" t="s">
        <v>97</v>
      </c>
      <c r="J7" s="23" t="s">
        <v>98</v>
      </c>
      <c r="K7" s="23" t="s">
        <v>99</v>
      </c>
      <c r="L7" s="23" t="s">
        <v>100</v>
      </c>
      <c r="M7" s="23" t="s">
        <v>101</v>
      </c>
      <c r="N7" s="24" t="s">
        <v>102</v>
      </c>
      <c r="O7" s="24">
        <v>77.91</v>
      </c>
      <c r="P7" s="24">
        <v>11.25</v>
      </c>
      <c r="Q7" s="24">
        <v>98.41</v>
      </c>
      <c r="R7" s="24">
        <v>4312</v>
      </c>
      <c r="S7" s="24">
        <v>45114</v>
      </c>
      <c r="T7" s="24">
        <v>178.93</v>
      </c>
      <c r="U7" s="24">
        <v>252.13</v>
      </c>
      <c r="V7" s="24">
        <v>5036</v>
      </c>
      <c r="W7" s="24">
        <v>2.17</v>
      </c>
      <c r="X7" s="24">
        <v>2320.7399999999998</v>
      </c>
      <c r="Y7" s="24" t="s">
        <v>102</v>
      </c>
      <c r="Z7" s="24">
        <v>102.79</v>
      </c>
      <c r="AA7" s="24">
        <v>113.02</v>
      </c>
      <c r="AB7" s="24">
        <v>110.92</v>
      </c>
      <c r="AC7" s="24">
        <v>108.02</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25.35</v>
      </c>
      <c r="AW7" s="24">
        <v>27.44</v>
      </c>
      <c r="AX7" s="24">
        <v>30.65</v>
      </c>
      <c r="AY7" s="24">
        <v>25.43</v>
      </c>
      <c r="AZ7" s="24" t="s">
        <v>102</v>
      </c>
      <c r="BA7" s="24">
        <v>44.24</v>
      </c>
      <c r="BB7" s="24">
        <v>43.07</v>
      </c>
      <c r="BC7" s="24">
        <v>45.42</v>
      </c>
      <c r="BD7" s="24">
        <v>50.63</v>
      </c>
      <c r="BE7" s="24">
        <v>48.91</v>
      </c>
      <c r="BF7" s="24" t="s">
        <v>102</v>
      </c>
      <c r="BG7" s="24">
        <v>185.23</v>
      </c>
      <c r="BH7" s="24">
        <v>164.19</v>
      </c>
      <c r="BI7" s="24">
        <v>157.72</v>
      </c>
      <c r="BJ7" s="24">
        <v>131.72999999999999</v>
      </c>
      <c r="BK7" s="24" t="s">
        <v>102</v>
      </c>
      <c r="BL7" s="24">
        <v>1258.43</v>
      </c>
      <c r="BM7" s="24">
        <v>1163.75</v>
      </c>
      <c r="BN7" s="24">
        <v>1195.47</v>
      </c>
      <c r="BO7" s="24">
        <v>1168.69</v>
      </c>
      <c r="BP7" s="24">
        <v>1156.82</v>
      </c>
      <c r="BQ7" s="24" t="s">
        <v>102</v>
      </c>
      <c r="BR7" s="24">
        <v>67.5</v>
      </c>
      <c r="BS7" s="24">
        <v>79.41</v>
      </c>
      <c r="BT7" s="24">
        <v>65.77</v>
      </c>
      <c r="BU7" s="24">
        <v>70.83</v>
      </c>
      <c r="BV7" s="24" t="s">
        <v>102</v>
      </c>
      <c r="BW7" s="24">
        <v>73.36</v>
      </c>
      <c r="BX7" s="24">
        <v>72.599999999999994</v>
      </c>
      <c r="BY7" s="24">
        <v>69.430000000000007</v>
      </c>
      <c r="BZ7" s="24">
        <v>70.709999999999994</v>
      </c>
      <c r="CA7" s="24">
        <v>75.33</v>
      </c>
      <c r="CB7" s="24" t="s">
        <v>102</v>
      </c>
      <c r="CC7" s="24">
        <v>332.26</v>
      </c>
      <c r="CD7" s="24">
        <v>292.92</v>
      </c>
      <c r="CE7" s="24">
        <v>357.63</v>
      </c>
      <c r="CF7" s="24">
        <v>324.26</v>
      </c>
      <c r="CG7" s="24" t="s">
        <v>102</v>
      </c>
      <c r="CH7" s="24">
        <v>224.88</v>
      </c>
      <c r="CI7" s="24">
        <v>228.64</v>
      </c>
      <c r="CJ7" s="24">
        <v>239.46</v>
      </c>
      <c r="CK7" s="24">
        <v>233.15</v>
      </c>
      <c r="CL7" s="24">
        <v>215.73</v>
      </c>
      <c r="CM7" s="24" t="s">
        <v>102</v>
      </c>
      <c r="CN7" s="24">
        <v>23.59</v>
      </c>
      <c r="CO7" s="24">
        <v>25.99</v>
      </c>
      <c r="CP7" s="24">
        <v>24.9</v>
      </c>
      <c r="CQ7" s="24">
        <v>24.71</v>
      </c>
      <c r="CR7" s="24" t="s">
        <v>102</v>
      </c>
      <c r="CS7" s="24">
        <v>42.4</v>
      </c>
      <c r="CT7" s="24">
        <v>42.28</v>
      </c>
      <c r="CU7" s="24">
        <v>41.06</v>
      </c>
      <c r="CV7" s="24">
        <v>42.09</v>
      </c>
      <c r="CW7" s="24">
        <v>43.28</v>
      </c>
      <c r="CX7" s="24" t="s">
        <v>102</v>
      </c>
      <c r="CY7" s="24">
        <v>54.89</v>
      </c>
      <c r="CZ7" s="24">
        <v>54.9</v>
      </c>
      <c r="DA7" s="24">
        <v>55.86</v>
      </c>
      <c r="DB7" s="24">
        <v>55.66</v>
      </c>
      <c r="DC7" s="24" t="s">
        <v>102</v>
      </c>
      <c r="DD7" s="24">
        <v>84.19</v>
      </c>
      <c r="DE7" s="24">
        <v>84.34</v>
      </c>
      <c r="DF7" s="24">
        <v>84.34</v>
      </c>
      <c r="DG7" s="24">
        <v>84.73</v>
      </c>
      <c r="DH7" s="24">
        <v>86.21</v>
      </c>
      <c r="DI7" s="24" t="s">
        <v>102</v>
      </c>
      <c r="DJ7" s="24">
        <v>4.32</v>
      </c>
      <c r="DK7" s="24">
        <v>7.64</v>
      </c>
      <c r="DL7" s="24">
        <v>10.92</v>
      </c>
      <c r="DM7" s="24">
        <v>13.85</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