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2_いなべ市\"/>
    </mc:Choice>
  </mc:AlternateContent>
  <xr:revisionPtr revIDLastSave="0" documentId="13_ncr:1_{09464CFF-4B55-4D48-BA2F-1C49529F492F}" xr6:coauthVersionLast="47" xr6:coauthVersionMax="47" xr10:uidLastSave="{00000000-0000-0000-0000-000000000000}"/>
  <workbookProtection workbookAlgorithmName="SHA-512" workbookHashValue="8PG8IIOUtYUo9mZhKJYaOlANMNhKxlEtINU8gYMtBlSMu/XA/5N/yxd5HT2YDh9iDSAhlV6bo8IymMBnc9QNZw==" workbookSaltValue="o43quHd/4lu6ijwq26TB1A=="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<sst xmlns="http://schemas.openxmlformats.org/spreadsheetml/2006/main" count="228" uniqueCount="112">
  <si>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</si>
  <si>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</si>
  <si>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</si>
  <si>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</si>
  <si>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</si>
  <si>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</si>
  <si>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</si>
  <si>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</si>
  <si>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</si>
  <si>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</si>
  <si>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</si>
  <si>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</si>
  <si>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</si>
  <si>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</si>
  <si>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</si>
  <si>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</si>
  <si>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</si>
  <si>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</si>
  <si>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</si>
  <si>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</si>
  <si>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</si>
  <si>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</si>
  <si>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</si>
  <si>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</si>
  <si>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</si>
  <si>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</si>
  <si>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</si>
  <si>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</si>
  <si>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</si>
  <si>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</si>
  <si>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</si>
  <si>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</si>
  <si>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</si>
  <si>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</si>
  <si>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</si>
  <si>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</si>
  <si>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</si>
  <si>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</si>
  <si>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</si>
  <si>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</si>
  <si>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</si>
  <si>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</si>
  <si>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</si>
  <si>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</si>
  <si>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</si>
  <si>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</si>
  <si>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</si>
  <si>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</si>
  <si>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</si>
  <si>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</si>
  <si>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</si>
  <si>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</si>
  <si>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</si>
  <si>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</si>
  <si>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</si>
  <si>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</si>
  <si>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</si>
  <si>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</si>
  <si>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</si>
  <si>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</si>
  <si>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</si>
  <si>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</si>
  <si>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</si>
  <si>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</si>
  <si>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</si>
  <si>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</si>
  <si>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</si>
  <si>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</si>
  <si>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</si>
  <si>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</si>
  <si>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</si>
  <si>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</si>
  <si>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</si>
  <si>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</si>
  <si>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</si>
  <si>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</si>
  <si>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</si>
  <si>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</si>
  <si>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</si>
  <si>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</si>
  <si>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</si>
  <si>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</si>
  <si>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</si>
  <si>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</si>
  <si>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</si>
  <si>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</si>
  <si>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</si>
  <si>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</si>
  <si>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</si>
  <si>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</si>
  <si>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</si>
  <si>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</si>
  <si>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</si>
  <si>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</si>
  <si>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</si>
  <si>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</si>
  <si>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</si>
  <si>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</si>
  <si>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</si>
  <si>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</si>
  <si>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</si>
  <si>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</si>
  <si>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</si>
  <si>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</si>
  <si>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</si>
  <si>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</si>
  <si>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</si>
  <si>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</si>
  <si>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</si>
  <si>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水道事業は人口減少に伴う給水人口の減少等から収益の増加が見込めない一方で、資産の老朽化や耐震化の実施に伴う多額の更新費用が必要となるなど経営環境が厳しさを増すことが予想されます。
　令和6年度に予定しているいなべ市水道事業経営戦略の改定では、中長期的な視点による料金体系の見直しや固定資産の更新整備計画の策定等を折り込み、経営の健全化・効率化が図れるよう取り組みを進めていきます。</t>
    <rPh sb="1" eb="3">
      <t>スイドウ</t>
    </rPh>
    <rPh sb="3" eb="5">
      <t>ジギョウ</t>
    </rPh>
    <rPh sb="6" eb="8">
      <t>ジンコウ</t>
    </rPh>
    <rPh sb="8" eb="10">
      <t>ゲンショウ</t>
    </rPh>
    <rPh sb="11" eb="12">
      <t>トモナ</t>
    </rPh>
    <rPh sb="13" eb="15">
      <t>キュウスイ</t>
    </rPh>
    <rPh sb="15" eb="17">
      <t>ジンコウ</t>
    </rPh>
    <rPh sb="18" eb="20">
      <t>ゲンショウ</t>
    </rPh>
    <rPh sb="20" eb="21">
      <t>トウ</t>
    </rPh>
    <rPh sb="23" eb="25">
      <t>シュウエキ</t>
    </rPh>
    <rPh sb="26" eb="28">
      <t>ゾウカ</t>
    </rPh>
    <rPh sb="29" eb="31">
      <t>ミコ</t>
    </rPh>
    <rPh sb="34" eb="36">
      <t>イッポウ</t>
    </rPh>
    <rPh sb="38" eb="40">
      <t>シサン</t>
    </rPh>
    <rPh sb="41" eb="44">
      <t>ロウキュウカ</t>
    </rPh>
    <rPh sb="45" eb="48">
      <t>タイシンカ</t>
    </rPh>
    <rPh sb="49" eb="51">
      <t>ジッシ</t>
    </rPh>
    <rPh sb="52" eb="53">
      <t>トモナ</t>
    </rPh>
    <rPh sb="54" eb="56">
      <t>タガク</t>
    </rPh>
    <rPh sb="57" eb="59">
      <t>コウシン</t>
    </rPh>
    <rPh sb="59" eb="61">
      <t>ヒヨウ</t>
    </rPh>
    <rPh sb="62" eb="64">
      <t>ヒツヨウ</t>
    </rPh>
    <rPh sb="69" eb="71">
      <t>ケイエイ</t>
    </rPh>
    <rPh sb="71" eb="73">
      <t>カンキョウ</t>
    </rPh>
    <rPh sb="74" eb="75">
      <t>キビ</t>
    </rPh>
    <rPh sb="78" eb="79">
      <t>マ</t>
    </rPh>
    <rPh sb="83" eb="85">
      <t>ヨソウ</t>
    </rPh>
    <rPh sb="92" eb="94">
      <t>レイワ</t>
    </rPh>
    <rPh sb="95" eb="97">
      <t>ネンド</t>
    </rPh>
    <rPh sb="98" eb="100">
      <t>ヨテイ</t>
    </rPh>
    <rPh sb="107" eb="108">
      <t>シ</t>
    </rPh>
    <rPh sb="108" eb="110">
      <t>スイドウ</t>
    </rPh>
    <rPh sb="110" eb="112">
      <t>ジギョウ</t>
    </rPh>
    <rPh sb="112" eb="114">
      <t>ケイエイ</t>
    </rPh>
    <rPh sb="114" eb="116">
      <t>センリャク</t>
    </rPh>
    <rPh sb="117" eb="119">
      <t>カイテイ</t>
    </rPh>
    <rPh sb="122" eb="126">
      <t>チュウチョウキテキ</t>
    </rPh>
    <rPh sb="127" eb="129">
      <t>シテン</t>
    </rPh>
    <rPh sb="132" eb="134">
      <t>リョウキン</t>
    </rPh>
    <rPh sb="134" eb="136">
      <t>タイケイ</t>
    </rPh>
    <rPh sb="137" eb="139">
      <t>ミナオ</t>
    </rPh>
    <rPh sb="141" eb="143">
      <t>コテイ</t>
    </rPh>
    <rPh sb="143" eb="145">
      <t>シサン</t>
    </rPh>
    <rPh sb="146" eb="148">
      <t>コウシン</t>
    </rPh>
    <rPh sb="148" eb="150">
      <t>セイビ</t>
    </rPh>
    <rPh sb="150" eb="152">
      <t>ケイカク</t>
    </rPh>
    <rPh sb="153" eb="155">
      <t>サクテイ</t>
    </rPh>
    <rPh sb="155" eb="156">
      <t>トウ</t>
    </rPh>
    <rPh sb="157" eb="158">
      <t>オ</t>
    </rPh>
    <rPh sb="159" eb="160">
      <t>コ</t>
    </rPh>
    <rPh sb="162" eb="164">
      <t>ケイエイ</t>
    </rPh>
    <rPh sb="165" eb="168">
      <t>ケンゼンカ</t>
    </rPh>
    <rPh sb="169" eb="172">
      <t>コウリツカ</t>
    </rPh>
    <rPh sb="173" eb="174">
      <t>ハカ</t>
    </rPh>
    <rPh sb="178" eb="179">
      <t>ト</t>
    </rPh>
    <rPh sb="180" eb="181">
      <t>ク</t>
    </rPh>
    <rPh sb="183" eb="184">
      <t>スス</t>
    </rPh>
    <phoneticPr fontId="4"/>
  </si>
  <si>
    <r>
      <t>　経常収支比率は100％を超えており、また累積欠損金も生じていないことから、経営の健全性は保たれていると言えます。
　流動比率は100％を超えており、短期的な債務に対する支払能力を有しています。
　企業債残高対給水収益比率は前年度よりも減少し、類似団体平均値を45.80ポイント下回っています。
　</t>
    </r>
    <r>
      <rPr>
        <sz val="11"/>
        <rFont val="ＭＳ ゴシック"/>
        <family val="3"/>
        <charset val="128"/>
      </rPr>
      <t>料金回収率は前年度より0.16ポイント上昇しましたが、100％を下回っており、給水に係る費用が給水収益以外の収入で賄われていることを示しています。給水原価が前年度より0.52円減少していることから、給水原価の増加を料金体系に反映するなど適正な料金収入の確保を図る必要があります。
　施設利用率は前年度より1.25ポイント減少しましたが、有収率は前年度より0.11ポイント上昇しました、有収率については、類似団体平均値を下回っています。数値が低い場合は、漏水等の原因で配水量が収益に結びついていないと考えられるため、有収率が向上するよう漏水調査や修繕工事等の対策を講じ</t>
    </r>
    <r>
      <rPr>
        <sz val="11"/>
        <color theme="1"/>
        <rFont val="ＭＳ ゴシック"/>
        <family val="3"/>
        <charset val="128"/>
      </rPr>
      <t>ていきます。</t>
    </r>
    <rPh sb="1" eb="3">
      <t>ケイジョウ</t>
    </rPh>
    <rPh sb="3" eb="5">
      <t>シュウシ</t>
    </rPh>
    <rPh sb="5" eb="7">
      <t>ヒリツ</t>
    </rPh>
    <rPh sb="13" eb="14">
      <t>コ</t>
    </rPh>
    <rPh sb="21" eb="23">
      <t>ルイセキ</t>
    </rPh>
    <rPh sb="23" eb="26">
      <t>ケッソンキン</t>
    </rPh>
    <rPh sb="27" eb="28">
      <t>ショウ</t>
    </rPh>
    <rPh sb="38" eb="40">
      <t>ケイエイ</t>
    </rPh>
    <rPh sb="41" eb="44">
      <t>ケンゼンセイ</t>
    </rPh>
    <rPh sb="45" eb="46">
      <t>タモ</t>
    </rPh>
    <rPh sb="52" eb="53">
      <t>イ</t>
    </rPh>
    <rPh sb="59" eb="61">
      <t>リュウドウ</t>
    </rPh>
    <rPh sb="61" eb="63">
      <t>ヒリツ</t>
    </rPh>
    <rPh sb="69" eb="70">
      <t>コ</t>
    </rPh>
    <rPh sb="75" eb="78">
      <t>タンキテキ</t>
    </rPh>
    <rPh sb="79" eb="81">
      <t>サイム</t>
    </rPh>
    <rPh sb="82" eb="83">
      <t>タイ</t>
    </rPh>
    <rPh sb="85" eb="87">
      <t>シハライ</t>
    </rPh>
    <rPh sb="87" eb="89">
      <t>ノウリョク</t>
    </rPh>
    <rPh sb="90" eb="91">
      <t>ユウ</t>
    </rPh>
    <rPh sb="99" eb="102">
      <t>キギョウサイ</t>
    </rPh>
    <rPh sb="102" eb="104">
      <t>ザンダカ</t>
    </rPh>
    <rPh sb="104" eb="105">
      <t>タイ</t>
    </rPh>
    <rPh sb="105" eb="107">
      <t>キュウスイ</t>
    </rPh>
    <rPh sb="107" eb="109">
      <t>シュウエキ</t>
    </rPh>
    <rPh sb="109" eb="111">
      <t>ヒリツ</t>
    </rPh>
    <rPh sb="112" eb="115">
      <t>ゼンネンド</t>
    </rPh>
    <rPh sb="118" eb="120">
      <t>ゲンショウ</t>
    </rPh>
    <rPh sb="122" eb="124">
      <t>ルイジ</t>
    </rPh>
    <rPh sb="124" eb="126">
      <t>ダンタイ</t>
    </rPh>
    <rPh sb="126" eb="129">
      <t>ヘイキンチ</t>
    </rPh>
    <rPh sb="139" eb="141">
      <t>シタマワ</t>
    </rPh>
    <rPh sb="149" eb="151">
      <t>リョウキン</t>
    </rPh>
    <rPh sb="151" eb="154">
      <t>カイシュウリツ</t>
    </rPh>
    <rPh sb="168" eb="170">
      <t>ジョウショウ</t>
    </rPh>
    <rPh sb="181" eb="183">
      <t>シタマワ</t>
    </rPh>
    <rPh sb="188" eb="190">
      <t>キュウスイ</t>
    </rPh>
    <rPh sb="191" eb="192">
      <t>カカ</t>
    </rPh>
    <rPh sb="193" eb="195">
      <t>ヒヨウ</t>
    </rPh>
    <rPh sb="196" eb="198">
      <t>キュウスイ</t>
    </rPh>
    <rPh sb="198" eb="200">
      <t>シュウエキ</t>
    </rPh>
    <rPh sb="200" eb="202">
      <t>イガイ</t>
    </rPh>
    <rPh sb="203" eb="205">
      <t>シュウニュウ</t>
    </rPh>
    <rPh sb="206" eb="207">
      <t>マカナ</t>
    </rPh>
    <rPh sb="215" eb="216">
      <t>シメ</t>
    </rPh>
    <rPh sb="237" eb="239">
      <t>ゲンショウ</t>
    </rPh>
    <rPh sb="248" eb="250">
      <t>キュウスイ</t>
    </rPh>
    <rPh sb="250" eb="252">
      <t>ゲンカ</t>
    </rPh>
    <rPh sb="253" eb="255">
      <t>ゾウカ</t>
    </rPh>
    <rPh sb="256" eb="258">
      <t>リョウキン</t>
    </rPh>
    <rPh sb="258" eb="260">
      <t>タイケイ</t>
    </rPh>
    <rPh sb="261" eb="263">
      <t>ハンエイ</t>
    </rPh>
    <rPh sb="267" eb="269">
      <t>テキセイ</t>
    </rPh>
    <rPh sb="270" eb="272">
      <t>リョウキン</t>
    </rPh>
    <rPh sb="272" eb="274">
      <t>シュウニュウ</t>
    </rPh>
    <rPh sb="275" eb="277">
      <t>カクホ</t>
    </rPh>
    <rPh sb="278" eb="279">
      <t>ハカ</t>
    </rPh>
    <rPh sb="280" eb="282">
      <t>ヒツヨウ</t>
    </rPh>
    <rPh sb="290" eb="292">
      <t>シセツ</t>
    </rPh>
    <rPh sb="292" eb="295">
      <t>リヨウリツ</t>
    </rPh>
    <rPh sb="296" eb="299">
      <t>ゼンネンド</t>
    </rPh>
    <rPh sb="309" eb="311">
      <t>ゲンショウ</t>
    </rPh>
    <rPh sb="317" eb="318">
      <t>ユウ</t>
    </rPh>
    <rPh sb="318" eb="320">
      <t>シュウリツ</t>
    </rPh>
    <rPh sb="321" eb="324">
      <t>ゼンネンド</t>
    </rPh>
    <rPh sb="334" eb="336">
      <t>ジョウショウ</t>
    </rPh>
    <rPh sb="341" eb="343">
      <t>ユウシュウ</t>
    </rPh>
    <rPh sb="343" eb="344">
      <t>リツ</t>
    </rPh>
    <rPh sb="350" eb="352">
      <t>ルイジ</t>
    </rPh>
    <rPh sb="352" eb="354">
      <t>ダンタイ</t>
    </rPh>
    <rPh sb="354" eb="357">
      <t>ヘイキンチ</t>
    </rPh>
    <rPh sb="358" eb="360">
      <t>シタマワ</t>
    </rPh>
    <rPh sb="366" eb="368">
      <t>スウチ</t>
    </rPh>
    <rPh sb="369" eb="370">
      <t>ヒク</t>
    </rPh>
    <rPh sb="371" eb="373">
      <t>バアイ</t>
    </rPh>
    <rPh sb="375" eb="377">
      <t>ロウスイ</t>
    </rPh>
    <rPh sb="377" eb="378">
      <t>トウ</t>
    </rPh>
    <rPh sb="379" eb="381">
      <t>ゲンイン</t>
    </rPh>
    <rPh sb="382" eb="384">
      <t>ハイスイ</t>
    </rPh>
    <rPh sb="384" eb="385">
      <t>リョウ</t>
    </rPh>
    <rPh sb="386" eb="388">
      <t>シュウエキ</t>
    </rPh>
    <rPh sb="389" eb="390">
      <t>ムス</t>
    </rPh>
    <rPh sb="398" eb="399">
      <t>カンガ</t>
    </rPh>
    <rPh sb="406" eb="407">
      <t>ユウ</t>
    </rPh>
    <rPh sb="407" eb="409">
      <t>シュウリツ</t>
    </rPh>
    <rPh sb="410" eb="412">
      <t>コウジョウ</t>
    </rPh>
    <rPh sb="416" eb="418">
      <t>ロウスイ</t>
    </rPh>
    <rPh sb="425" eb="426">
      <t>トウ</t>
    </rPh>
    <rPh sb="427" eb="429">
      <t>タイサク</t>
    </rPh>
    <rPh sb="430" eb="431">
      <t>コウ</t>
    </rPh>
    <phoneticPr fontId="4"/>
  </si>
  <si>
    <t>　有形固定資産減価償却率は、前年度より1.46ポイント増加し、類似団体平均値を4.78ポイント上回っています。類似団体と比較しても固定資産の老朽化が進行しており、更新が必要な資産の増加が今後見込まれるため、更新にかかる財源の確保が必要となります。
　令和5年度の管路更新率は0.09ポイントで、管路620mの更新を行いました。固定資産の老朽化が進行しており、管路更新率を高めていく必要があります。</t>
    <rPh sb="1" eb="3">
      <t>ユウケイ</t>
    </rPh>
    <rPh sb="3" eb="7">
      <t>コテイシサン</t>
    </rPh>
    <rPh sb="7" eb="9">
      <t>ゲンカ</t>
    </rPh>
    <rPh sb="9" eb="12">
      <t>ショウキャクリツ</t>
    </rPh>
    <rPh sb="14" eb="17">
      <t>ゼンネンド</t>
    </rPh>
    <rPh sb="27" eb="29">
      <t>ゾウカ</t>
    </rPh>
    <rPh sb="31" eb="38">
      <t>ルイジダンタイヘイキンチ</t>
    </rPh>
    <rPh sb="47" eb="49">
      <t>ウワマワ</t>
    </rPh>
    <rPh sb="55" eb="57">
      <t>ルイジ</t>
    </rPh>
    <rPh sb="57" eb="59">
      <t>ダンタイ</t>
    </rPh>
    <rPh sb="60" eb="62">
      <t>ヒカク</t>
    </rPh>
    <rPh sb="65" eb="69">
      <t>コテイシサン</t>
    </rPh>
    <rPh sb="70" eb="73">
      <t>ロウキュウカ</t>
    </rPh>
    <rPh sb="74" eb="76">
      <t>シンコウ</t>
    </rPh>
    <rPh sb="81" eb="83">
      <t>コウシン</t>
    </rPh>
    <rPh sb="84" eb="86">
      <t>ヒツヨウ</t>
    </rPh>
    <rPh sb="87" eb="89">
      <t>シサン</t>
    </rPh>
    <rPh sb="90" eb="92">
      <t>ゾウカ</t>
    </rPh>
    <rPh sb="93" eb="95">
      <t>コンゴ</t>
    </rPh>
    <rPh sb="95" eb="97">
      <t>ミコ</t>
    </rPh>
    <rPh sb="103" eb="105">
      <t>コウシン</t>
    </rPh>
    <rPh sb="109" eb="111">
      <t>ザイゲン</t>
    </rPh>
    <rPh sb="112" eb="114">
      <t>カクホ</t>
    </rPh>
    <rPh sb="115" eb="117">
      <t>ヒツヨウ</t>
    </rPh>
    <rPh sb="125" eb="127">
      <t>レイワ</t>
    </rPh>
    <rPh sb="128" eb="130">
      <t>ネンド</t>
    </rPh>
    <rPh sb="131" eb="133">
      <t>カンロ</t>
    </rPh>
    <rPh sb="133" eb="135">
      <t>コウシン</t>
    </rPh>
    <rPh sb="135" eb="136">
      <t>リツ</t>
    </rPh>
    <rPh sb="147" eb="149">
      <t>カンロ</t>
    </rPh>
    <rPh sb="154" eb="156">
      <t>コウシン</t>
    </rPh>
    <rPh sb="157" eb="158">
      <t>オコナ</t>
    </rPh>
    <rPh sb="163" eb="167">
      <t>コテイシサン</t>
    </rPh>
    <rPh sb="168" eb="171">
      <t>ロウキュウカ</t>
    </rPh>
    <rPh sb="172" eb="174">
      <t>シンコウ</t>
    </rPh>
    <rPh sb="179" eb="184">
      <t>カンロコウシンリツ</t>
    </rPh>
    <rPh sb="185" eb="186">
      <t>タカ</t>
    </rPh>
    <rPh sb="190" eb="19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</si>
</sst>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formatCode="#,##0.00;&quot;△&quot;#,##0.00;&quot;-&quot;">
                  <c:v>0.09</c:v>
                </c:pt>
              </c:numCache>
            </c:numRef>
          </c:val>
          <c:extLst>
            <c:ext xmlns:c16="http://schemas.microsoft.com/office/drawing/2014/chart" uri="{C3380CC4-5D6E-409C-BE32-E72D297353CC}">
              <c16:uniqueId val="{00000000-6D11-426C-9451-AFF04318F9F8}"/>
            </c:ext>
          </c:extLst>
        </c:ser>
        <c:dLbls>
          <c:showLegendKey val="0"/>
          <c:showVal val="0"/>
          <c:showCatName val="0"/>
          <c:showSerName val="0"/>
          <c:showPercent val="0"/>
          <c:showBubbleSize val="0"/>
        </c:dLbls>
        <c:gapWidth val="150"/>
        <c:axId val="396097392"/>
        <c:axId val="396098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6D11-426C-9451-AFF04318F9F8}"/>
            </c:ext>
          </c:extLst>
        </c:ser>
        <c:dLbls>
          <c:showLegendKey val="0"/>
          <c:showVal val="0"/>
          <c:showCatName val="0"/>
          <c:showSerName val="0"/>
          <c:showPercent val="0"/>
          <c:showBubbleSize val="0"/>
        </c:dLbls>
        <c:marker val="1"/>
        <c:smooth val="0"/>
        <c:axId val="396097392"/>
        <c:axId val="396098176"/>
      </c:lineChart>
      <c:dateAx>
        <c:axId val="396097392"/>
        <c:scaling>
          <c:orientation val="minMax"/>
        </c:scaling>
        <c:delete val="1"/>
        <c:axPos val="b"/>
        <c:numFmt formatCode="&quot;R&quot;yy" sourceLinked="1"/>
        <c:majorTickMark val="none"/>
        <c:minorTickMark val="none"/>
        <c:tickLblPos val="none"/>
        <c:crossAx val="396098176"/>
        <c:crosses val="autoZero"/>
        <c:auto val="1"/>
        <c:lblOffset val="100"/>
        <c:baseTimeUnit val="years"/>
      </c:dateAx>
      <c:valAx>
        <c:axId val="39609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09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58.44</c:v>
                </c:pt>
                <c:pt idx="1">
                  <c:v>61.36</c:v>
                </c:pt>
                <c:pt idx="2">
                  <c:v>62.02</c:v>
                </c:pt>
                <c:pt idx="3">
                  <c:v>62.63</c:v>
                </c:pt>
                <c:pt idx="4">
                  <c:v>61.38</c:v>
                </c:pt>
              </c:numCache>
            </c:numRef>
          </c:val>
          <c:extLst>
            <c:ext xmlns:c16="http://schemas.microsoft.com/office/drawing/2014/chart" uri="{C3380CC4-5D6E-409C-BE32-E72D297353CC}">
              <c16:uniqueId val="{00000000-1864-4285-BB07-F7519B74B278}"/>
            </c:ext>
          </c:extLst>
        </c:ser>
        <c:dLbls>
          <c:showLegendKey val="0"/>
          <c:showVal val="0"/>
          <c:showCatName val="0"/>
          <c:showSerName val="0"/>
          <c:showPercent val="0"/>
          <c:showBubbleSize val="0"/>
        </c:dLbls>
        <c:gapWidth val="150"/>
        <c:axId val="397843456"/>
        <c:axId val="39784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1864-4285-BB07-F7519B74B278}"/>
            </c:ext>
          </c:extLst>
        </c:ser>
        <c:dLbls>
          <c:showLegendKey val="0"/>
          <c:showVal val="0"/>
          <c:showCatName val="0"/>
          <c:showSerName val="0"/>
          <c:showPercent val="0"/>
          <c:showBubbleSize val="0"/>
        </c:dLbls>
        <c:marker val="1"/>
        <c:smooth val="0"/>
        <c:axId val="397843456"/>
        <c:axId val="397845808"/>
      </c:lineChart>
      <c:dateAx>
        <c:axId val="397843456"/>
        <c:scaling>
          <c:orientation val="minMax"/>
        </c:scaling>
        <c:delete val="1"/>
        <c:axPos val="b"/>
        <c:numFmt formatCode="&quot;R&quot;yy" sourceLinked="1"/>
        <c:majorTickMark val="none"/>
        <c:minorTickMark val="none"/>
        <c:tickLblPos val="none"/>
        <c:crossAx val="397845808"/>
        <c:crosses val="autoZero"/>
        <c:auto val="1"/>
        <c:lblOffset val="100"/>
        <c:baseTimeUnit val="years"/>
      </c:dateAx>
      <c:valAx>
        <c:axId val="39784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84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83.07</c:v>
                </c:pt>
                <c:pt idx="1">
                  <c:v>86.46</c:v>
                </c:pt>
                <c:pt idx="2">
                  <c:v>83.55</c:v>
                </c:pt>
                <c:pt idx="3">
                  <c:v>81.7</c:v>
                </c:pt>
                <c:pt idx="4">
                  <c:v>81.81</c:v>
                </c:pt>
              </c:numCache>
            </c:numRef>
          </c:val>
          <c:extLst>
            <c:ext xmlns:c16="http://schemas.microsoft.com/office/drawing/2014/chart" uri="{C3380CC4-5D6E-409C-BE32-E72D297353CC}">
              <c16:uniqueId val="{00000000-5A18-43D1-AF4C-929EC68886A5}"/>
            </c:ext>
          </c:extLst>
        </c:ser>
        <c:dLbls>
          <c:showLegendKey val="0"/>
          <c:showVal val="0"/>
          <c:showCatName val="0"/>
          <c:showSerName val="0"/>
          <c:showPercent val="0"/>
          <c:showBubbleSize val="0"/>
        </c:dLbls>
        <c:gapWidth val="150"/>
        <c:axId val="397839536"/>
        <c:axId val="397846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5A18-43D1-AF4C-929EC68886A5}"/>
            </c:ext>
          </c:extLst>
        </c:ser>
        <c:dLbls>
          <c:showLegendKey val="0"/>
          <c:showVal val="0"/>
          <c:showCatName val="0"/>
          <c:showSerName val="0"/>
          <c:showPercent val="0"/>
          <c:showBubbleSize val="0"/>
        </c:dLbls>
        <c:marker val="1"/>
        <c:smooth val="0"/>
        <c:axId val="397839536"/>
        <c:axId val="397846984"/>
      </c:lineChart>
      <c:dateAx>
        <c:axId val="397839536"/>
        <c:scaling>
          <c:orientation val="minMax"/>
        </c:scaling>
        <c:delete val="1"/>
        <c:axPos val="b"/>
        <c:numFmt formatCode="&quot;R&quot;yy" sourceLinked="1"/>
        <c:majorTickMark val="none"/>
        <c:minorTickMark val="none"/>
        <c:tickLblPos val="none"/>
        <c:crossAx val="397846984"/>
        <c:crosses val="autoZero"/>
        <c:auto val="1"/>
        <c:lblOffset val="100"/>
        <c:baseTimeUnit val="years"/>
      </c:dateAx>
      <c:valAx>
        <c:axId val="39784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83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104.48</c:v>
                </c:pt>
                <c:pt idx="1">
                  <c:v>110.24</c:v>
                </c:pt>
                <c:pt idx="2">
                  <c:v>107.53</c:v>
                </c:pt>
                <c:pt idx="3">
                  <c:v>105.5</c:v>
                </c:pt>
                <c:pt idx="4">
                  <c:v>102.4</c:v>
                </c:pt>
              </c:numCache>
            </c:numRef>
          </c:val>
          <c:extLst>
            <c:ext xmlns:c16="http://schemas.microsoft.com/office/drawing/2014/chart" uri="{C3380CC4-5D6E-409C-BE32-E72D297353CC}">
              <c16:uniqueId val="{00000000-D14A-4721-9846-F6A4A83B6A12}"/>
            </c:ext>
          </c:extLst>
        </c:ser>
        <c:dLbls>
          <c:showLegendKey val="0"/>
          <c:showVal val="0"/>
          <c:showCatName val="0"/>
          <c:showSerName val="0"/>
          <c:showPercent val="0"/>
          <c:showBubbleSize val="0"/>
        </c:dLbls>
        <c:gapWidth val="150"/>
        <c:axId val="396098568"/>
        <c:axId val="396099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D14A-4721-9846-F6A4A83B6A12}"/>
            </c:ext>
          </c:extLst>
        </c:ser>
        <c:dLbls>
          <c:showLegendKey val="0"/>
          <c:showVal val="0"/>
          <c:showCatName val="0"/>
          <c:showSerName val="0"/>
          <c:showPercent val="0"/>
          <c:showBubbleSize val="0"/>
        </c:dLbls>
        <c:marker val="1"/>
        <c:smooth val="0"/>
        <c:axId val="396098568"/>
        <c:axId val="396099352"/>
      </c:lineChart>
      <c:dateAx>
        <c:axId val="396098568"/>
        <c:scaling>
          <c:orientation val="minMax"/>
        </c:scaling>
        <c:delete val="1"/>
        <c:axPos val="b"/>
        <c:numFmt formatCode="&quot;R&quot;yy" sourceLinked="1"/>
        <c:majorTickMark val="none"/>
        <c:minorTickMark val="none"/>
        <c:tickLblPos val="none"/>
        <c:crossAx val="396099352"/>
        <c:crosses val="autoZero"/>
        <c:auto val="1"/>
        <c:lblOffset val="100"/>
        <c:baseTimeUnit val="years"/>
      </c:dateAx>
      <c:valAx>
        <c:axId val="396099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609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51.58</c:v>
                </c:pt>
                <c:pt idx="1">
                  <c:v>53.47</c:v>
                </c:pt>
                <c:pt idx="2">
                  <c:v>55.03</c:v>
                </c:pt>
                <c:pt idx="3">
                  <c:v>55.14</c:v>
                </c:pt>
                <c:pt idx="4">
                  <c:v>56.6</c:v>
                </c:pt>
              </c:numCache>
            </c:numRef>
          </c:val>
          <c:extLst>
            <c:ext xmlns:c16="http://schemas.microsoft.com/office/drawing/2014/chart" uri="{C3380CC4-5D6E-409C-BE32-E72D297353CC}">
              <c16:uniqueId val="{00000000-8F95-469C-827C-1838BB98EE81}"/>
            </c:ext>
          </c:extLst>
        </c:ser>
        <c:dLbls>
          <c:showLegendKey val="0"/>
          <c:showVal val="0"/>
          <c:showCatName val="0"/>
          <c:showSerName val="0"/>
          <c:showPercent val="0"/>
          <c:showBubbleSize val="0"/>
        </c:dLbls>
        <c:gapWidth val="150"/>
        <c:axId val="396100136"/>
        <c:axId val="39749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8F95-469C-827C-1838BB98EE81}"/>
            </c:ext>
          </c:extLst>
        </c:ser>
        <c:dLbls>
          <c:showLegendKey val="0"/>
          <c:showVal val="0"/>
          <c:showCatName val="0"/>
          <c:showSerName val="0"/>
          <c:showPercent val="0"/>
          <c:showBubbleSize val="0"/>
        </c:dLbls>
        <c:marker val="1"/>
        <c:smooth val="0"/>
        <c:axId val="396100136"/>
        <c:axId val="397494480"/>
      </c:lineChart>
      <c:dateAx>
        <c:axId val="396100136"/>
        <c:scaling>
          <c:orientation val="minMax"/>
        </c:scaling>
        <c:delete val="1"/>
        <c:axPos val="b"/>
        <c:numFmt formatCode="&quot;R&quot;yy" sourceLinked="1"/>
        <c:majorTickMark val="none"/>
        <c:minorTickMark val="none"/>
        <c:tickLblPos val="none"/>
        <c:crossAx val="397494480"/>
        <c:crosses val="autoZero"/>
        <c:auto val="1"/>
        <c:lblOffset val="100"/>
        <c:baseTimeUnit val="years"/>
      </c:dateAx>
      <c:valAx>
        <c:axId val="39749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10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formatCode="#,##0.00;&quot;△&quot;#,##0.00;&quot;-&quot;">
                  <c:v>9.26</c:v>
                </c:pt>
              </c:numCache>
            </c:numRef>
          </c:val>
          <c:extLst>
            <c:ext xmlns:c16="http://schemas.microsoft.com/office/drawing/2014/chart" uri="{C3380CC4-5D6E-409C-BE32-E72D297353CC}">
              <c16:uniqueId val="{00000000-7D93-453E-8E10-DEE61D0DF770}"/>
            </c:ext>
          </c:extLst>
        </c:ser>
        <c:dLbls>
          <c:showLegendKey val="0"/>
          <c:showVal val="0"/>
          <c:showCatName val="0"/>
          <c:showSerName val="0"/>
          <c:showPercent val="0"/>
          <c:showBubbleSize val="0"/>
        </c:dLbls>
        <c:gapWidth val="150"/>
        <c:axId val="397491736"/>
        <c:axId val="39749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7D93-453E-8E10-DEE61D0DF770}"/>
            </c:ext>
          </c:extLst>
        </c:ser>
        <c:dLbls>
          <c:showLegendKey val="0"/>
          <c:showVal val="0"/>
          <c:showCatName val="0"/>
          <c:showSerName val="0"/>
          <c:showPercent val="0"/>
          <c:showBubbleSize val="0"/>
        </c:dLbls>
        <c:marker val="1"/>
        <c:smooth val="0"/>
        <c:axId val="397491736"/>
        <c:axId val="397495264"/>
      </c:lineChart>
      <c:dateAx>
        <c:axId val="397491736"/>
        <c:scaling>
          <c:orientation val="minMax"/>
        </c:scaling>
        <c:delete val="1"/>
        <c:axPos val="b"/>
        <c:numFmt formatCode="&quot;R&quot;yy" sourceLinked="1"/>
        <c:majorTickMark val="none"/>
        <c:minorTickMark val="none"/>
        <c:tickLblPos val="none"/>
        <c:crossAx val="397495264"/>
        <c:crosses val="autoZero"/>
        <c:auto val="1"/>
        <c:lblOffset val="100"/>
        <c:baseTimeUnit val="years"/>
      </c:dateAx>
      <c:valAx>
        <c:axId val="39749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49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87-45EC-899F-CE44C7B9D6E3}"/>
            </c:ext>
          </c:extLst>
        </c:ser>
        <c:dLbls>
          <c:showLegendKey val="0"/>
          <c:showVal val="0"/>
          <c:showCatName val="0"/>
          <c:showSerName val="0"/>
          <c:showPercent val="0"/>
          <c:showBubbleSize val="0"/>
        </c:dLbls>
        <c:gapWidth val="150"/>
        <c:axId val="397491344"/>
        <c:axId val="397497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3087-45EC-899F-CE44C7B9D6E3}"/>
            </c:ext>
          </c:extLst>
        </c:ser>
        <c:dLbls>
          <c:showLegendKey val="0"/>
          <c:showVal val="0"/>
          <c:showCatName val="0"/>
          <c:showSerName val="0"/>
          <c:showPercent val="0"/>
          <c:showBubbleSize val="0"/>
        </c:dLbls>
        <c:marker val="1"/>
        <c:smooth val="0"/>
        <c:axId val="397491344"/>
        <c:axId val="397497224"/>
      </c:lineChart>
      <c:dateAx>
        <c:axId val="397491344"/>
        <c:scaling>
          <c:orientation val="minMax"/>
        </c:scaling>
        <c:delete val="1"/>
        <c:axPos val="b"/>
        <c:numFmt formatCode="&quot;R&quot;yy" sourceLinked="1"/>
        <c:majorTickMark val="none"/>
        <c:minorTickMark val="none"/>
        <c:tickLblPos val="none"/>
        <c:crossAx val="397497224"/>
        <c:crosses val="autoZero"/>
        <c:auto val="1"/>
        <c:lblOffset val="100"/>
        <c:baseTimeUnit val="years"/>
      </c:dateAx>
      <c:valAx>
        <c:axId val="397497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749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486.98</c:v>
                </c:pt>
                <c:pt idx="1">
                  <c:v>497.18</c:v>
                </c:pt>
                <c:pt idx="2">
                  <c:v>579.1</c:v>
                </c:pt>
                <c:pt idx="3">
                  <c:v>592.08000000000004</c:v>
                </c:pt>
                <c:pt idx="4">
                  <c:v>700.83</c:v>
                </c:pt>
              </c:numCache>
            </c:numRef>
          </c:val>
          <c:extLst>
            <c:ext xmlns:c16="http://schemas.microsoft.com/office/drawing/2014/chart" uri="{C3380CC4-5D6E-409C-BE32-E72D297353CC}">
              <c16:uniqueId val="{00000000-2CEB-4BCE-991B-85C3B7D38585}"/>
            </c:ext>
          </c:extLst>
        </c:ser>
        <c:dLbls>
          <c:showLegendKey val="0"/>
          <c:showVal val="0"/>
          <c:showCatName val="0"/>
          <c:showSerName val="0"/>
          <c:showPercent val="0"/>
          <c:showBubbleSize val="0"/>
        </c:dLbls>
        <c:gapWidth val="150"/>
        <c:axId val="397496440"/>
        <c:axId val="39749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2CEB-4BCE-991B-85C3B7D38585}"/>
            </c:ext>
          </c:extLst>
        </c:ser>
        <c:dLbls>
          <c:showLegendKey val="0"/>
          <c:showVal val="0"/>
          <c:showCatName val="0"/>
          <c:showSerName val="0"/>
          <c:showPercent val="0"/>
          <c:showBubbleSize val="0"/>
        </c:dLbls>
        <c:marker val="1"/>
        <c:smooth val="0"/>
        <c:axId val="397496440"/>
        <c:axId val="397496048"/>
      </c:lineChart>
      <c:dateAx>
        <c:axId val="397496440"/>
        <c:scaling>
          <c:orientation val="minMax"/>
        </c:scaling>
        <c:delete val="1"/>
        <c:axPos val="b"/>
        <c:numFmt formatCode="&quot;R&quot;yy" sourceLinked="1"/>
        <c:majorTickMark val="none"/>
        <c:minorTickMark val="none"/>
        <c:tickLblPos val="none"/>
        <c:crossAx val="397496048"/>
        <c:crosses val="autoZero"/>
        <c:auto val="1"/>
        <c:lblOffset val="100"/>
        <c:baseTimeUnit val="years"/>
      </c:dateAx>
      <c:valAx>
        <c:axId val="397496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749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381.54</c:v>
                </c:pt>
                <c:pt idx="1">
                  <c:v>351.39</c:v>
                </c:pt>
                <c:pt idx="2">
                  <c:v>328.4</c:v>
                </c:pt>
                <c:pt idx="3">
                  <c:v>340.68</c:v>
                </c:pt>
                <c:pt idx="4">
                  <c:v>335.76</c:v>
                </c:pt>
              </c:numCache>
            </c:numRef>
          </c:val>
          <c:extLst>
            <c:ext xmlns:c16="http://schemas.microsoft.com/office/drawing/2014/chart" uri="{C3380CC4-5D6E-409C-BE32-E72D297353CC}">
              <c16:uniqueId val="{00000000-FE7B-4FC8-B18D-48F38B90FE55}"/>
            </c:ext>
          </c:extLst>
        </c:ser>
        <c:dLbls>
          <c:showLegendKey val="0"/>
          <c:showVal val="0"/>
          <c:showCatName val="0"/>
          <c:showSerName val="0"/>
          <c:showPercent val="0"/>
          <c:showBubbleSize val="0"/>
        </c:dLbls>
        <c:gapWidth val="150"/>
        <c:axId val="397494088"/>
        <c:axId val="39749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FE7B-4FC8-B18D-48F38B90FE55}"/>
            </c:ext>
          </c:extLst>
        </c:ser>
        <c:dLbls>
          <c:showLegendKey val="0"/>
          <c:showVal val="0"/>
          <c:showCatName val="0"/>
          <c:showSerName val="0"/>
          <c:showPercent val="0"/>
          <c:showBubbleSize val="0"/>
        </c:dLbls>
        <c:marker val="1"/>
        <c:smooth val="0"/>
        <c:axId val="397494088"/>
        <c:axId val="397496832"/>
      </c:lineChart>
      <c:dateAx>
        <c:axId val="397494088"/>
        <c:scaling>
          <c:orientation val="minMax"/>
        </c:scaling>
        <c:delete val="1"/>
        <c:axPos val="b"/>
        <c:numFmt formatCode="&quot;R&quot;yy" sourceLinked="1"/>
        <c:majorTickMark val="none"/>
        <c:minorTickMark val="none"/>
        <c:tickLblPos val="none"/>
        <c:crossAx val="397496832"/>
        <c:crosses val="autoZero"/>
        <c:auto val="1"/>
        <c:lblOffset val="100"/>
        <c:baseTimeUnit val="years"/>
      </c:dateAx>
      <c:valAx>
        <c:axId val="397496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7494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97.07</c:v>
                </c:pt>
                <c:pt idx="1">
                  <c:v>103</c:v>
                </c:pt>
                <c:pt idx="2">
                  <c:v>99.55</c:v>
                </c:pt>
                <c:pt idx="3">
                  <c:v>94.52</c:v>
                </c:pt>
                <c:pt idx="4">
                  <c:v>94.68</c:v>
                </c:pt>
              </c:numCache>
            </c:numRef>
          </c:val>
          <c:extLst>
            <c:ext xmlns:c16="http://schemas.microsoft.com/office/drawing/2014/chart" uri="{C3380CC4-5D6E-409C-BE32-E72D297353CC}">
              <c16:uniqueId val="{00000000-4D7E-4A8F-B8EE-10152A384D7A}"/>
            </c:ext>
          </c:extLst>
        </c:ser>
        <c:dLbls>
          <c:showLegendKey val="0"/>
          <c:showVal val="0"/>
          <c:showCatName val="0"/>
          <c:showSerName val="0"/>
          <c:showPercent val="0"/>
          <c:showBubbleSize val="0"/>
        </c:dLbls>
        <c:gapWidth val="150"/>
        <c:axId val="397841888"/>
        <c:axId val="397843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4D7E-4A8F-B8EE-10152A384D7A}"/>
            </c:ext>
          </c:extLst>
        </c:ser>
        <c:dLbls>
          <c:showLegendKey val="0"/>
          <c:showVal val="0"/>
          <c:showCatName val="0"/>
          <c:showSerName val="0"/>
          <c:showPercent val="0"/>
          <c:showBubbleSize val="0"/>
        </c:dLbls>
        <c:marker val="1"/>
        <c:smooth val="0"/>
        <c:axId val="397841888"/>
        <c:axId val="397843064"/>
      </c:lineChart>
      <c:dateAx>
        <c:axId val="397841888"/>
        <c:scaling>
          <c:orientation val="minMax"/>
        </c:scaling>
        <c:delete val="1"/>
        <c:axPos val="b"/>
        <c:numFmt formatCode="&quot;R&quot;yy" sourceLinked="1"/>
        <c:majorTickMark val="none"/>
        <c:minorTickMark val="none"/>
        <c:tickLblPos val="none"/>
        <c:crossAx val="397843064"/>
        <c:crosses val="autoZero"/>
        <c:auto val="1"/>
        <c:lblOffset val="100"/>
        <c:baseTimeUnit val="years"/>
      </c:dateAx>
      <c:valAx>
        <c:axId val="39784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84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150.19999999999999</c:v>
                </c:pt>
                <c:pt idx="1">
                  <c:v>141.46</c:v>
                </c:pt>
                <c:pt idx="2">
                  <c:v>145.84</c:v>
                </c:pt>
                <c:pt idx="3">
                  <c:v>153.6</c:v>
                </c:pt>
                <c:pt idx="4">
                  <c:v>153.08000000000001</c:v>
                </c:pt>
              </c:numCache>
            </c:numRef>
          </c:val>
          <c:extLst>
            <c:ext xmlns:c16="http://schemas.microsoft.com/office/drawing/2014/chart" uri="{C3380CC4-5D6E-409C-BE32-E72D297353CC}">
              <c16:uniqueId val="{00000000-F478-494E-A50A-EFBE138744B0}"/>
            </c:ext>
          </c:extLst>
        </c:ser>
        <c:dLbls>
          <c:showLegendKey val="0"/>
          <c:showVal val="0"/>
          <c:showCatName val="0"/>
          <c:showSerName val="0"/>
          <c:showPercent val="0"/>
          <c:showBubbleSize val="0"/>
        </c:dLbls>
        <c:gapWidth val="150"/>
        <c:axId val="397842280"/>
        <c:axId val="39784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F478-494E-A50A-EFBE138744B0}"/>
            </c:ext>
          </c:extLst>
        </c:ser>
        <c:dLbls>
          <c:showLegendKey val="0"/>
          <c:showVal val="0"/>
          <c:showCatName val="0"/>
          <c:showSerName val="0"/>
          <c:showPercent val="0"/>
          <c:showBubbleSize val="0"/>
        </c:dLbls>
        <c:marker val="1"/>
        <c:smooth val="0"/>
        <c:axId val="397842280"/>
        <c:axId val="397846592"/>
      </c:lineChart>
      <c:dateAx>
        <c:axId val="397842280"/>
        <c:scaling>
          <c:orientation val="minMax"/>
        </c:scaling>
        <c:delete val="1"/>
        <c:axPos val="b"/>
        <c:numFmt formatCode="&quot;R&quot;yy" sourceLinked="1"/>
        <c:majorTickMark val="none"/>
        <c:minorTickMark val="none"/>
        <c:tickLblPos val="none"/>
        <c:crossAx val="397846592"/>
        <c:crosses val="autoZero"/>
        <c:auto val="1"/>
        <c:lblOffset val="100"/>
        <c:baseTimeUnit val="years"/>
      </c:dateAx>
      <c:valAx>
        <c:axId val="39784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842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三重県　いなべ市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44697</v>
      </c>
      <c r="AM8" s="44"/>
      <c r="AN8" s="44"/>
      <c r="AO8" s="44"/>
      <c r="AP8" s="44"/>
      <c r="AQ8" s="44"/>
      <c r="AR8" s="44"/>
      <c r="AS8" s="44"/>
      <c r="AT8" s="45">
        <f>データ!$S$6</f>
        <v>219.83</v>
      </c>
      <c r="AU8" s="46"/>
      <c r="AV8" s="46"/>
      <c r="AW8" s="46"/>
      <c r="AX8" s="46"/>
      <c r="AY8" s="46"/>
      <c r="AZ8" s="46"/>
      <c r="BA8" s="46"/>
      <c r="BB8" s="47">
        <f>データ!$T$6</f>
        <v>203.33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79.569999999999993</v>
      </c>
      <c r="J10" s="46"/>
      <c r="K10" s="46"/>
      <c r="L10" s="46"/>
      <c r="M10" s="46"/>
      <c r="N10" s="46"/>
      <c r="O10" s="80"/>
      <c r="P10" s="47">
        <f>データ!$P$6</f>
        <v>99.95</v>
      </c>
      <c r="Q10" s="47"/>
      <c r="R10" s="47"/>
      <c r="S10" s="47"/>
      <c r="T10" s="47"/>
      <c r="U10" s="47"/>
      <c r="V10" s="47"/>
      <c r="W10" s="44">
        <f>データ!$Q$6</f>
        <v>2640</v>
      </c>
      <c r="X10" s="44"/>
      <c r="Y10" s="44"/>
      <c r="Z10" s="44"/>
      <c r="AA10" s="44"/>
      <c r="AB10" s="44"/>
      <c r="AC10" s="44"/>
      <c r="AD10" s="2"/>
      <c r="AE10" s="2"/>
      <c r="AF10" s="2"/>
      <c r="AG10" s="2"/>
      <c r="AH10" s="2"/>
      <c r="AI10" s="2"/>
      <c r="AJ10" s="2"/>
      <c r="AK10" s="2"/>
      <c r="AL10" s="44">
        <f>データ!$U$6</f>
        <v>44552</v>
      </c>
      <c r="AM10" s="44"/>
      <c r="AN10" s="44"/>
      <c r="AO10" s="44"/>
      <c r="AP10" s="44"/>
      <c r="AQ10" s="44"/>
      <c r="AR10" s="44"/>
      <c r="AS10" s="44"/>
      <c r="AT10" s="45">
        <f>データ!$V$6</f>
        <v>119.56</v>
      </c>
      <c r="AU10" s="46"/>
      <c r="AV10" s="46"/>
      <c r="AW10" s="46"/>
      <c r="AX10" s="46"/>
      <c r="AY10" s="46"/>
      <c r="AZ10" s="46"/>
      <c r="BA10" s="46"/>
      <c r="BB10" s="47">
        <f>データ!$W$6</f>
        <v>372.63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zkwDtWn1KwWdEvPeqjpuM+ljhfrcY+/w4Ij5kFkSJK9feUQo4KyzmV9jWFZLjT5Vue+6PMBTk7Df7LSHmdR4DA==" saltValue="bkdbHxLReLmpJAC+V5MwX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242144</v>
      </c>
      <c r="D6" s="20">
        <f t="shared" si="3"/>
        <v>46</v>
      </c>
      <c r="E6" s="20">
        <f t="shared" si="3"/>
        <v>1</v>
      </c>
      <c r="F6" s="20">
        <f t="shared" si="3"/>
        <v>0</v>
      </c>
      <c r="G6" s="20">
        <f t="shared" si="3"/>
        <v>1</v>
      </c>
      <c r="H6" s="20" t="str">
        <f t="shared" si="3"/>
        <v>三重県　いなべ市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79.569999999999993</v>
      </c>
      <c r="P6" s="21">
        <f t="shared" si="3"/>
        <v>99.95</v>
      </c>
      <c r="Q6" s="21">
        <f t="shared" si="3"/>
        <v>2640</v>
      </c>
      <c r="R6" s="21">
        <f t="shared" si="3"/>
        <v>44697</v>
      </c>
      <c r="S6" s="21">
        <f t="shared" si="3"/>
        <v>219.83</v>
      </c>
      <c r="T6" s="21">
        <f t="shared" si="3"/>
        <v>203.33</v>
      </c>
      <c r="U6" s="21">
        <f t="shared" si="3"/>
        <v>44552</v>
      </c>
      <c r="V6" s="21">
        <f t="shared" si="3"/>
        <v>119.56</v>
      </c>
      <c r="W6" s="21">
        <f t="shared" si="3"/>
        <v>372.63</v>
      </c>
      <c r="X6" s="22">
        <f>IF(X7="",NA(),X7)</f>
        <v>104.48</v>
      </c>
      <c r="Y6" s="22">
        <f t="shared" ref="Y6:AG6" si="4">IF(Y7="",NA(),Y7)</f>
        <v>110.24</v>
      </c>
      <c r="Z6" s="22">
        <f t="shared" si="4"/>
        <v>107.53</v>
      </c>
      <c r="AA6" s="22">
        <f t="shared" si="4"/>
        <v>105.5</v>
      </c>
      <c r="AB6" s="22">
        <f t="shared" si="4"/>
        <v>102.4</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486.98</v>
      </c>
      <c r="AU6" s="22">
        <f t="shared" ref="AU6:BC6" si="6">IF(AU7="",NA(),AU7)</f>
        <v>497.18</v>
      </c>
      <c r="AV6" s="22">
        <f t="shared" si="6"/>
        <v>579.1</v>
      </c>
      <c r="AW6" s="22">
        <f t="shared" si="6"/>
        <v>592.08000000000004</v>
      </c>
      <c r="AX6" s="22">
        <f t="shared" si="6"/>
        <v>700.83</v>
      </c>
      <c r="AY6" s="22">
        <f t="shared" si="6"/>
        <v>365.18</v>
      </c>
      <c r="AZ6" s="22">
        <f t="shared" si="6"/>
        <v>327.77</v>
      </c>
      <c r="BA6" s="22">
        <f t="shared" si="6"/>
        <v>338.02</v>
      </c>
      <c r="BB6" s="22">
        <f t="shared" si="6"/>
        <v>345.94</v>
      </c>
      <c r="BC6" s="22">
        <f t="shared" si="6"/>
        <v>329.7</v>
      </c>
      <c r="BD6" s="21" t="str">
        <f>IF(BD7="","",IF(BD7="-","【-】","【"&amp;SUBSTITUTE(TEXT(BD7,"#,##0.00"),"-","△")&amp;"】"))</f>
        <v>【243.36】</v>
      </c>
      <c r="BE6" s="22">
        <f>IF(BE7="",NA(),BE7)</f>
        <v>381.54</v>
      </c>
      <c r="BF6" s="22">
        <f t="shared" ref="BF6:BN6" si="7">IF(BF7="",NA(),BF7)</f>
        <v>351.39</v>
      </c>
      <c r="BG6" s="22">
        <f t="shared" si="7"/>
        <v>328.4</v>
      </c>
      <c r="BH6" s="22">
        <f t="shared" si="7"/>
        <v>340.68</v>
      </c>
      <c r="BI6" s="22">
        <f t="shared" si="7"/>
        <v>335.76</v>
      </c>
      <c r="BJ6" s="22">
        <f t="shared" si="7"/>
        <v>371.65</v>
      </c>
      <c r="BK6" s="22">
        <f t="shared" si="7"/>
        <v>397.1</v>
      </c>
      <c r="BL6" s="22">
        <f t="shared" si="7"/>
        <v>379.91</v>
      </c>
      <c r="BM6" s="22">
        <f t="shared" si="7"/>
        <v>386.61</v>
      </c>
      <c r="BN6" s="22">
        <f t="shared" si="7"/>
        <v>381.56</v>
      </c>
      <c r="BO6" s="21" t="str">
        <f>IF(BO7="","",IF(BO7="-","【-】","【"&amp;SUBSTITUTE(TEXT(BO7,"#,##0.00"),"-","△")&amp;"】"))</f>
        <v>【265.93】</v>
      </c>
      <c r="BP6" s="22">
        <f>IF(BP7="",NA(),BP7)</f>
        <v>97.07</v>
      </c>
      <c r="BQ6" s="22">
        <f t="shared" ref="BQ6:BY6" si="8">IF(BQ7="",NA(),BQ7)</f>
        <v>103</v>
      </c>
      <c r="BR6" s="22">
        <f t="shared" si="8"/>
        <v>99.55</v>
      </c>
      <c r="BS6" s="22">
        <f t="shared" si="8"/>
        <v>94.52</v>
      </c>
      <c r="BT6" s="22">
        <f t="shared" si="8"/>
        <v>94.68</v>
      </c>
      <c r="BU6" s="22">
        <f t="shared" si="8"/>
        <v>98.77</v>
      </c>
      <c r="BV6" s="22">
        <f t="shared" si="8"/>
        <v>95.79</v>
      </c>
      <c r="BW6" s="22">
        <f t="shared" si="8"/>
        <v>98.3</v>
      </c>
      <c r="BX6" s="22">
        <f t="shared" si="8"/>
        <v>93.82</v>
      </c>
      <c r="BY6" s="22">
        <f t="shared" si="8"/>
        <v>95.04</v>
      </c>
      <c r="BZ6" s="21" t="str">
        <f>IF(BZ7="","",IF(BZ7="-","【-】","【"&amp;SUBSTITUTE(TEXT(BZ7,"#,##0.00"),"-","△")&amp;"】"))</f>
        <v>【97.82】</v>
      </c>
      <c r="CA6" s="22">
        <f>IF(CA7="",NA(),CA7)</f>
        <v>150.19999999999999</v>
      </c>
      <c r="CB6" s="22">
        <f t="shared" ref="CB6:CJ6" si="9">IF(CB7="",NA(),CB7)</f>
        <v>141.46</v>
      </c>
      <c r="CC6" s="22">
        <f t="shared" si="9"/>
        <v>145.84</v>
      </c>
      <c r="CD6" s="22">
        <f t="shared" si="9"/>
        <v>153.6</v>
      </c>
      <c r="CE6" s="22">
        <f t="shared" si="9"/>
        <v>153.08000000000001</v>
      </c>
      <c r="CF6" s="22">
        <f t="shared" si="9"/>
        <v>173.67</v>
      </c>
      <c r="CG6" s="22">
        <f t="shared" si="9"/>
        <v>171.13</v>
      </c>
      <c r="CH6" s="22">
        <f t="shared" si="9"/>
        <v>173.7</v>
      </c>
      <c r="CI6" s="22">
        <f t="shared" si="9"/>
        <v>178.94</v>
      </c>
      <c r="CJ6" s="22">
        <f t="shared" si="9"/>
        <v>180.19</v>
      </c>
      <c r="CK6" s="21" t="str">
        <f>IF(CK7="","",IF(CK7="-","【-】","【"&amp;SUBSTITUTE(TEXT(CK7,"#,##0.00"),"-","△")&amp;"】"))</f>
        <v>【177.56】</v>
      </c>
      <c r="CL6" s="22">
        <f>IF(CL7="",NA(),CL7)</f>
        <v>58.44</v>
      </c>
      <c r="CM6" s="22">
        <f t="shared" ref="CM6:CU6" si="10">IF(CM7="",NA(),CM7)</f>
        <v>61.36</v>
      </c>
      <c r="CN6" s="22">
        <f t="shared" si="10"/>
        <v>62.02</v>
      </c>
      <c r="CO6" s="22">
        <f t="shared" si="10"/>
        <v>62.63</v>
      </c>
      <c r="CP6" s="22">
        <f t="shared" si="10"/>
        <v>61.38</v>
      </c>
      <c r="CQ6" s="22">
        <f t="shared" si="10"/>
        <v>59.67</v>
      </c>
      <c r="CR6" s="22">
        <f t="shared" si="10"/>
        <v>60.12</v>
      </c>
      <c r="CS6" s="22">
        <f t="shared" si="10"/>
        <v>60.34</v>
      </c>
      <c r="CT6" s="22">
        <f t="shared" si="10"/>
        <v>59.54</v>
      </c>
      <c r="CU6" s="22">
        <f t="shared" si="10"/>
        <v>59.26</v>
      </c>
      <c r="CV6" s="21" t="str">
        <f>IF(CV7="","",IF(CV7="-","【-】","【"&amp;SUBSTITUTE(TEXT(CV7,"#,##0.00"),"-","△")&amp;"】"))</f>
        <v>【59.81】</v>
      </c>
      <c r="CW6" s="22">
        <f>IF(CW7="",NA(),CW7)</f>
        <v>83.07</v>
      </c>
      <c r="CX6" s="22">
        <f t="shared" ref="CX6:DF6" si="11">IF(CX7="",NA(),CX7)</f>
        <v>86.46</v>
      </c>
      <c r="CY6" s="22">
        <f t="shared" si="11"/>
        <v>83.55</v>
      </c>
      <c r="CZ6" s="22">
        <f t="shared" si="11"/>
        <v>81.7</v>
      </c>
      <c r="DA6" s="22">
        <f t="shared" si="11"/>
        <v>81.81</v>
      </c>
      <c r="DB6" s="22">
        <f t="shared" si="11"/>
        <v>84.6</v>
      </c>
      <c r="DC6" s="22">
        <f t="shared" si="11"/>
        <v>84.24</v>
      </c>
      <c r="DD6" s="22">
        <f t="shared" si="11"/>
        <v>84.19</v>
      </c>
      <c r="DE6" s="22">
        <f t="shared" si="11"/>
        <v>83.93</v>
      </c>
      <c r="DF6" s="22">
        <f t="shared" si="11"/>
        <v>83.84</v>
      </c>
      <c r="DG6" s="21" t="str">
        <f>IF(DG7="","",IF(DG7="-","【-】","【"&amp;SUBSTITUTE(TEXT(DG7,"#,##0.00"),"-","△")&amp;"】"))</f>
        <v>【89.42】</v>
      </c>
      <c r="DH6" s="22">
        <f>IF(DH7="",NA(),DH7)</f>
        <v>51.58</v>
      </c>
      <c r="DI6" s="22">
        <f t="shared" ref="DI6:DQ6" si="12">IF(DI7="",NA(),DI7)</f>
        <v>53.47</v>
      </c>
      <c r="DJ6" s="22">
        <f t="shared" si="12"/>
        <v>55.03</v>
      </c>
      <c r="DK6" s="22">
        <f t="shared" si="12"/>
        <v>55.14</v>
      </c>
      <c r="DL6" s="22">
        <f t="shared" si="12"/>
        <v>56.6</v>
      </c>
      <c r="DM6" s="22">
        <f t="shared" si="12"/>
        <v>48.17</v>
      </c>
      <c r="DN6" s="22">
        <f t="shared" si="12"/>
        <v>48.83</v>
      </c>
      <c r="DO6" s="22">
        <f t="shared" si="12"/>
        <v>49.96</v>
      </c>
      <c r="DP6" s="22">
        <f t="shared" si="12"/>
        <v>50.82</v>
      </c>
      <c r="DQ6" s="22">
        <f t="shared" si="12"/>
        <v>51.82</v>
      </c>
      <c r="DR6" s="21" t="str">
        <f>IF(DR7="","",IF(DR7="-","【-】","【"&amp;SUBSTITUTE(TEXT(DR7,"#,##0.00"),"-","△")&amp;"】"))</f>
        <v>【52.02】</v>
      </c>
      <c r="DS6" s="21">
        <f>IF(DS7="",NA(),DS7)</f>
        <v>0</v>
      </c>
      <c r="DT6" s="21">
        <f t="shared" ref="DT6:EB6" si="13">IF(DT7="",NA(),DT7)</f>
        <v>0</v>
      </c>
      <c r="DU6" s="21">
        <f t="shared" si="13"/>
        <v>0</v>
      </c>
      <c r="DV6" s="21">
        <f t="shared" si="13"/>
        <v>0</v>
      </c>
      <c r="DW6" s="22">
        <f t="shared" si="13"/>
        <v>9.26</v>
      </c>
      <c r="DX6" s="22">
        <f t="shared" si="13"/>
        <v>17.12</v>
      </c>
      <c r="DY6" s="22">
        <f t="shared" si="13"/>
        <v>18.18</v>
      </c>
      <c r="DZ6" s="22">
        <f t="shared" si="13"/>
        <v>19.32</v>
      </c>
      <c r="EA6" s="22">
        <f t="shared" si="13"/>
        <v>21.16</v>
      </c>
      <c r="EB6" s="22">
        <f t="shared" si="13"/>
        <v>22.72</v>
      </c>
      <c r="EC6" s="21" t="str">
        <f>IF(EC7="","",IF(EC7="-","【-】","【"&amp;SUBSTITUTE(TEXT(EC7,"#,##0.00"),"-","△")&amp;"】"))</f>
        <v>【25.37】</v>
      </c>
      <c r="ED6" s="21">
        <f>IF(ED7="",NA(),ED7)</f>
        <v>0</v>
      </c>
      <c r="EE6" s="21">
        <f t="shared" ref="EE6:EM6" si="14">IF(EE7="",NA(),EE7)</f>
        <v>0</v>
      </c>
      <c r="EF6" s="21">
        <f t="shared" si="14"/>
        <v>0</v>
      </c>
      <c r="EG6" s="21">
        <f t="shared" si="14"/>
        <v>0</v>
      </c>
      <c r="EH6" s="22">
        <f t="shared" si="14"/>
        <v>0.09</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242144</v>
      </c>
      <c r="D7" s="24">
        <v>46</v>
      </c>
      <c r="E7" s="24">
        <v>1</v>
      </c>
      <c r="F7" s="24">
        <v>0</v>
      </c>
      <c r="G7" s="24">
        <v>1</v>
      </c>
      <c r="H7" s="24" t="s">
        <v>93</v>
      </c>
      <c r="I7" s="24" t="s">
        <v>94</v>
      </c>
      <c r="J7" s="24" t="s">
        <v>95</v>
      </c>
      <c r="K7" s="24" t="s">
        <v>96</v>
      </c>
      <c r="L7" s="24" t="s">
        <v>97</v>
      </c>
      <c r="M7" s="24" t="s">
        <v>98</v>
      </c>
      <c r="N7" s="25" t="s">
        <v>99</v>
      </c>
      <c r="O7" s="25">
        <v>79.569999999999993</v>
      </c>
      <c r="P7" s="25">
        <v>99.95</v>
      </c>
      <c r="Q7" s="25">
        <v>2640</v>
      </c>
      <c r="R7" s="25">
        <v>44697</v>
      </c>
      <c r="S7" s="25">
        <v>219.83</v>
      </c>
      <c r="T7" s="25">
        <v>203.33</v>
      </c>
      <c r="U7" s="25">
        <v>44552</v>
      </c>
      <c r="V7" s="25">
        <v>119.56</v>
      </c>
      <c r="W7" s="25">
        <v>372.63</v>
      </c>
      <c r="X7" s="25">
        <v>104.48</v>
      </c>
      <c r="Y7" s="25">
        <v>110.24</v>
      </c>
      <c r="Z7" s="25">
        <v>107.53</v>
      </c>
      <c r="AA7" s="25">
        <v>105.5</v>
      </c>
      <c r="AB7" s="25">
        <v>102.4</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486.98</v>
      </c>
      <c r="AU7" s="25">
        <v>497.18</v>
      </c>
      <c r="AV7" s="25">
        <v>579.1</v>
      </c>
      <c r="AW7" s="25">
        <v>592.08000000000004</v>
      </c>
      <c r="AX7" s="25">
        <v>700.83</v>
      </c>
      <c r="AY7" s="25">
        <v>365.18</v>
      </c>
      <c r="AZ7" s="25">
        <v>327.77</v>
      </c>
      <c r="BA7" s="25">
        <v>338.02</v>
      </c>
      <c r="BB7" s="25">
        <v>345.94</v>
      </c>
      <c r="BC7" s="25">
        <v>329.7</v>
      </c>
      <c r="BD7" s="25">
        <v>243.36</v>
      </c>
      <c r="BE7" s="25">
        <v>381.54</v>
      </c>
      <c r="BF7" s="25">
        <v>351.39</v>
      </c>
      <c r="BG7" s="25">
        <v>328.4</v>
      </c>
      <c r="BH7" s="25">
        <v>340.68</v>
      </c>
      <c r="BI7" s="25">
        <v>335.76</v>
      </c>
      <c r="BJ7" s="25">
        <v>371.65</v>
      </c>
      <c r="BK7" s="25">
        <v>397.1</v>
      </c>
      <c r="BL7" s="25">
        <v>379.91</v>
      </c>
      <c r="BM7" s="25">
        <v>386.61</v>
      </c>
      <c r="BN7" s="25">
        <v>381.56</v>
      </c>
      <c r="BO7" s="25">
        <v>265.93</v>
      </c>
      <c r="BP7" s="25">
        <v>97.07</v>
      </c>
      <c r="BQ7" s="25">
        <v>103</v>
      </c>
      <c r="BR7" s="25">
        <v>99.55</v>
      </c>
      <c r="BS7" s="25">
        <v>94.52</v>
      </c>
      <c r="BT7" s="25">
        <v>94.68</v>
      </c>
      <c r="BU7" s="25">
        <v>98.77</v>
      </c>
      <c r="BV7" s="25">
        <v>95.79</v>
      </c>
      <c r="BW7" s="25">
        <v>98.3</v>
      </c>
      <c r="BX7" s="25">
        <v>93.82</v>
      </c>
      <c r="BY7" s="25">
        <v>95.04</v>
      </c>
      <c r="BZ7" s="25">
        <v>97.82</v>
      </c>
      <c r="CA7" s="25">
        <v>150.19999999999999</v>
      </c>
      <c r="CB7" s="25">
        <v>141.46</v>
      </c>
      <c r="CC7" s="25">
        <v>145.84</v>
      </c>
      <c r="CD7" s="25">
        <v>153.6</v>
      </c>
      <c r="CE7" s="25">
        <v>153.08000000000001</v>
      </c>
      <c r="CF7" s="25">
        <v>173.67</v>
      </c>
      <c r="CG7" s="25">
        <v>171.13</v>
      </c>
      <c r="CH7" s="25">
        <v>173.7</v>
      </c>
      <c r="CI7" s="25">
        <v>178.94</v>
      </c>
      <c r="CJ7" s="25">
        <v>180.19</v>
      </c>
      <c r="CK7" s="25">
        <v>177.56</v>
      </c>
      <c r="CL7" s="25">
        <v>58.44</v>
      </c>
      <c r="CM7" s="25">
        <v>61.36</v>
      </c>
      <c r="CN7" s="25">
        <v>62.02</v>
      </c>
      <c r="CO7" s="25">
        <v>62.63</v>
      </c>
      <c r="CP7" s="25">
        <v>61.38</v>
      </c>
      <c r="CQ7" s="25">
        <v>59.67</v>
      </c>
      <c r="CR7" s="25">
        <v>60.12</v>
      </c>
      <c r="CS7" s="25">
        <v>60.34</v>
      </c>
      <c r="CT7" s="25">
        <v>59.54</v>
      </c>
      <c r="CU7" s="25">
        <v>59.26</v>
      </c>
      <c r="CV7" s="25">
        <v>59.81</v>
      </c>
      <c r="CW7" s="25">
        <v>83.07</v>
      </c>
      <c r="CX7" s="25">
        <v>86.46</v>
      </c>
      <c r="CY7" s="25">
        <v>83.55</v>
      </c>
      <c r="CZ7" s="25">
        <v>81.7</v>
      </c>
      <c r="DA7" s="25">
        <v>81.81</v>
      </c>
      <c r="DB7" s="25">
        <v>84.6</v>
      </c>
      <c r="DC7" s="25">
        <v>84.24</v>
      </c>
      <c r="DD7" s="25">
        <v>84.19</v>
      </c>
      <c r="DE7" s="25">
        <v>83.93</v>
      </c>
      <c r="DF7" s="25">
        <v>83.84</v>
      </c>
      <c r="DG7" s="25">
        <v>89.42</v>
      </c>
      <c r="DH7" s="25">
        <v>51.58</v>
      </c>
      <c r="DI7" s="25">
        <v>53.47</v>
      </c>
      <c r="DJ7" s="25">
        <v>55.03</v>
      </c>
      <c r="DK7" s="25">
        <v>55.14</v>
      </c>
      <c r="DL7" s="25">
        <v>56.6</v>
      </c>
      <c r="DM7" s="25">
        <v>48.17</v>
      </c>
      <c r="DN7" s="25">
        <v>48.83</v>
      </c>
      <c r="DO7" s="25">
        <v>49.96</v>
      </c>
      <c r="DP7" s="25">
        <v>50.82</v>
      </c>
      <c r="DQ7" s="25">
        <v>51.82</v>
      </c>
      <c r="DR7" s="25">
        <v>52.02</v>
      </c>
      <c r="DS7" s="25">
        <v>0</v>
      </c>
      <c r="DT7" s="25">
        <v>0</v>
      </c>
      <c r="DU7" s="25">
        <v>0</v>
      </c>
      <c r="DV7" s="25">
        <v>0</v>
      </c>
      <c r="DW7" s="25">
        <v>9.26</v>
      </c>
      <c r="DX7" s="25">
        <v>17.12</v>
      </c>
      <c r="DY7" s="25">
        <v>18.18</v>
      </c>
      <c r="DZ7" s="25">
        <v>19.32</v>
      </c>
      <c r="EA7" s="25">
        <v>21.16</v>
      </c>
      <c r="EB7" s="25">
        <v>22.72</v>
      </c>
      <c r="EC7" s="25">
        <v>25.37</v>
      </c>
      <c r="ED7" s="25">
        <v>0</v>
      </c>
      <c r="EE7" s="25">
        <v>0</v>
      </c>
      <c r="EF7" s="25">
        <v>0</v>
      </c>
      <c r="EG7" s="25">
        <v>0</v>
      </c>
      <c r="EH7" s="25">
        <v>0.09</v>
      </c>
      <c r="EI7" s="25">
        <v>0.54</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