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07_名張市\"/>
    </mc:Choice>
  </mc:AlternateContent>
  <xr:revisionPtr revIDLastSave="0" documentId="13_ncr:1_{D59070A7-BBE8-4E46-85E7-5F36B2BB7163}" xr6:coauthVersionLast="47" xr6:coauthVersionMax="47" xr10:uidLastSave="{00000000-0000-0000-0000-000000000000}"/>
  <workbookProtection workbookAlgorithmName="SHA-512" workbookHashValue="Dulg8bWhwVnddPcwEjQBZHz9606mXDpdHd+Jx1jrRNfYFlDJ0XnNgNslJFLGGDZexRAJoj9ORktAfZ7RWhZFpQ==" workbookSaltValue="DFl4gET/j1oEUkuzXO2Vfw=="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J85" i="4"/>
  <c r="G85" i="4"/>
  <c r="F85" i="4"/>
  <c r="I8" i="4"/>
</calcChain>
</file>

<file path=xl/sharedStrings.xml><?xml version="1.0" encoding="utf-8"?>
<sst xmlns="http://schemas.openxmlformats.org/spreadsheetml/2006/main" count="253" uniqueCount="115">
  <si>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</si>
  <si>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</si>
  <si>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</si>
  <si>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</si>
  <si>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</si>
  <si>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</si>
  <si>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</si>
  <si>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</si>
  <si>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</si>
  <si>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</si>
  <si>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</si>
  <si>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</si>
  <si>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</si>
  <si>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</si>
  <si>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</si>
  <si>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</si>
  <si>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</si>
  <si>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</si>
  <si>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</si>
  <si>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</si>
  <si>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</si>
  <si>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</si>
  <si>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</si>
  <si>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</si>
  <si>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</si>
  <si>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</si>
  <si>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</si>
  <si>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</si>
  <si>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</si>
  <si>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</si>
  <si>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</si>
  <si>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</si>
  <si>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</si>
  <si>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</si>
  <si>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</si>
  <si>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</si>
  <si>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</si>
  <si>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</si>
  <si>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</si>
  <si>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</si>
  <si>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</si>
  <si>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</si>
  <si>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</si>
  <si>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</si>
  <si>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</si>
  <si>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</si>
  <si>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</si>
  <si>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</si>
  <si>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</si>
  <si>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</si>
  <si>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</si>
  <si>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</si>
  <si>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</si>
  <si>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</si>
  <si>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</si>
  <si>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</si>
  <si>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</si>
  <si>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</si>
  <si>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</si>
  <si>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</si>
  <si>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</si>
  <si>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</si>
  <si>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</si>
  <si>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</si>
  <si>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</si>
  <si>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</si>
  <si>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</si>
  <si>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</si>
  <si>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</si>
  <si>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</si>
  <si>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</si>
  <si>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</si>
  <si>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</si>
  <si>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</si>
  <si>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</si>
  <si>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</si>
  <si>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</si>
  <si>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</si>
  <si>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</si>
  <si>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</si>
  <si>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</si>
  <si>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</si>
  <si>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</si>
  <si>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</si>
  <si>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</si>
  <si>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</si>
  <si>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</si>
  <si>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</si>
  <si>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</si>
  <si>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</si>
  <si>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</si>
  <si>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</si>
  <si>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</si>
  <si>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</si>
  <si>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</si>
  <si>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</si>
  <si>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名張市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</si>
  <si>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</si>
  <si>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</si>
  <si>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</si>
  <si>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</si>
  <si>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</si>
  <si>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</si>
  <si>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</si>
  <si>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</si>
  <si>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</si>
  <si>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</si>
  <si>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</si>
  <si>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</si>
  <si>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</si>
  <si>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</si>
  <si>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</si>
  <si>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当市の農業集落排水事業では、最も古い地区での供用開始が平成3年となっており、管渠については耐用年数に達していないことから、②管渠老朽化率、③管渠改善率ともに0％である。しかしながら、処理施設の機器においては耐用年数が短いことから更新・修繕を行っている。そのため平成29年度に機能強化(対策)計画を策定しており、計画に基づき老朽化対策に取組んでいる。</t>
    <phoneticPr fontId="4"/>
  </si>
  <si>
    <t>　農業集落排水事業については、平成30年度に11処理区全ての整備を完了し供用を行っているが、20年以上経過した施設が多くあることから機能強化対策計画に基づき、改築更新事業に取り組んでいる。また旧使用料体系時に多くの施設の建設を終えていることから、現状の経営状況に施設規模が見合わなくなってきていることがうかがえるため、維持管理適正化計画の検討をすすめていく。
地方公営企業法としての決算数値を踏まえた経営状況の分析を行うとともに、令和5年度に改定した経営戦略を活用し経営改善に取り組んでいく。</t>
    <phoneticPr fontId="4"/>
  </si>
  <si>
    <t>令和2年度より地方公営企業法を適用したため、令和元年度の数値は全て0となっている。
①経常収支比率が100％を下回っている要因としては、平成24年度に使用料を公共下水道の使用料と合わせて一元化したことにより収益が減額となったことがあげられる。
②累積欠損金は使用料の改定以降の収入の減額により繰越欠損金からのスタートとなったこと、4年連続での純損失によるものである。
⑤経費回収理率は類似団体の数値を上回っているものの100％未満である。
⑧水洗化率は昨年度に比べ向上しているが⑥汚水処理原価及び⑦施設利用率は昨年度よりも低下し類似団体の数値を下回っていることから、継続して効率的な施設の維持管理を行うとともに、適正な施設の維持管理の検討に取り組みたい。
　農業集落排水事業の各指標をみると、農業集落排水使用者の使用料収入だけで維持管理を賄えない状況は明白だが、当市では公共下水道・農業集落排水事業・戸別浄化槽事業を含めた健全経営を考えており、市域全体での下水道事業決算においては4年連続で純利益を出すことができ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</si>
</sst>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976B-401C-8474-46192BE67B1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0.25</c:v>
                </c:pt>
                <c:pt idx="2">
                  <c:v>0.01</c:v>
                </c:pt>
                <c:pt idx="3">
                  <c:v>0.01</c:v>
                </c:pt>
                <c:pt idx="4">
                  <c:v>0.02</c:v>
                </c:pt>
              </c:numCache>
            </c:numRef>
          </c:val>
          <c:smooth val="0"/>
          <c:extLst>
            <c:ext xmlns:c16="http://schemas.microsoft.com/office/drawing/2014/chart" uri="{C3380CC4-5D6E-409C-BE32-E72D297353CC}">
              <c16:uniqueId val="{00000001-976B-401C-8474-46192BE67B1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44</c:v>
                </c:pt>
                <c:pt idx="2">
                  <c:v>42.31</c:v>
                </c:pt>
                <c:pt idx="3">
                  <c:v>41.06</c:v>
                </c:pt>
                <c:pt idx="4">
                  <c:v>40.43</c:v>
                </c:pt>
              </c:numCache>
            </c:numRef>
          </c:val>
          <c:extLst>
            <c:ext xmlns:c16="http://schemas.microsoft.com/office/drawing/2014/chart" uri="{C3380CC4-5D6E-409C-BE32-E72D297353CC}">
              <c16:uniqueId val="{00000000-83A3-4BA2-9D36-5D552DA30CA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54.83</c:v>
                </c:pt>
                <c:pt idx="2">
                  <c:v>54.54</c:v>
                </c:pt>
                <c:pt idx="3">
                  <c:v>52.9</c:v>
                </c:pt>
                <c:pt idx="4">
                  <c:v>52.63</c:v>
                </c:pt>
              </c:numCache>
            </c:numRef>
          </c:val>
          <c:smooth val="0"/>
          <c:extLst>
            <c:ext xmlns:c16="http://schemas.microsoft.com/office/drawing/2014/chart" uri="{C3380CC4-5D6E-409C-BE32-E72D297353CC}">
              <c16:uniqueId val="{00000001-83A3-4BA2-9D36-5D552DA30CA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64.56</c:v>
                </c:pt>
                <c:pt idx="2">
                  <c:v>64.95</c:v>
                </c:pt>
                <c:pt idx="3">
                  <c:v>65.95</c:v>
                </c:pt>
                <c:pt idx="4">
                  <c:v>67.569999999999993</c:v>
                </c:pt>
              </c:numCache>
            </c:numRef>
          </c:val>
          <c:extLst>
            <c:ext xmlns:c16="http://schemas.microsoft.com/office/drawing/2014/chart" uri="{C3380CC4-5D6E-409C-BE32-E72D297353CC}">
              <c16:uniqueId val="{00000000-A0A1-497F-B5B5-D176BECE76F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84.7</c:v>
                </c:pt>
                <c:pt idx="2">
                  <c:v>90.3</c:v>
                </c:pt>
                <c:pt idx="3">
                  <c:v>90.3</c:v>
                </c:pt>
                <c:pt idx="4">
                  <c:v>90.32</c:v>
                </c:pt>
              </c:numCache>
            </c:numRef>
          </c:val>
          <c:smooth val="0"/>
          <c:extLst>
            <c:ext xmlns:c16="http://schemas.microsoft.com/office/drawing/2014/chart" uri="{C3380CC4-5D6E-409C-BE32-E72D297353CC}">
              <c16:uniqueId val="{00000001-A0A1-497F-B5B5-D176BECE76F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93.84</c:v>
                </c:pt>
                <c:pt idx="2">
                  <c:v>92.45</c:v>
                </c:pt>
                <c:pt idx="3">
                  <c:v>89.95</c:v>
                </c:pt>
                <c:pt idx="4">
                  <c:v>91.26</c:v>
                </c:pt>
              </c:numCache>
            </c:numRef>
          </c:val>
          <c:extLst>
            <c:ext xmlns:c16="http://schemas.microsoft.com/office/drawing/2014/chart" uri="{C3380CC4-5D6E-409C-BE32-E72D297353CC}">
              <c16:uniqueId val="{00000000-2057-4FB3-9600-DDC4BB34626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106.37</c:v>
                </c:pt>
                <c:pt idx="2">
                  <c:v>102.11</c:v>
                </c:pt>
                <c:pt idx="3">
                  <c:v>101.91</c:v>
                </c:pt>
                <c:pt idx="4">
                  <c:v>103.07</c:v>
                </c:pt>
              </c:numCache>
            </c:numRef>
          </c:val>
          <c:smooth val="0"/>
          <c:extLst>
            <c:ext xmlns:c16="http://schemas.microsoft.com/office/drawing/2014/chart" uri="{C3380CC4-5D6E-409C-BE32-E72D297353CC}">
              <c16:uniqueId val="{00000001-2057-4FB3-9600-DDC4BB34626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3.81</c:v>
                </c:pt>
                <c:pt idx="2">
                  <c:v>7.08</c:v>
                </c:pt>
                <c:pt idx="3">
                  <c:v>10.39</c:v>
                </c:pt>
                <c:pt idx="4">
                  <c:v>13.65</c:v>
                </c:pt>
              </c:numCache>
            </c:numRef>
          </c:val>
          <c:extLst>
            <c:ext xmlns:c16="http://schemas.microsoft.com/office/drawing/2014/chart" uri="{C3380CC4-5D6E-409C-BE32-E72D297353CC}">
              <c16:uniqueId val="{00000000-5C06-4589-8BFC-3A19812BFD0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20.34</c:v>
                </c:pt>
                <c:pt idx="2">
                  <c:v>28.12</c:v>
                </c:pt>
                <c:pt idx="3">
                  <c:v>28.79</c:v>
                </c:pt>
                <c:pt idx="4">
                  <c:v>30.5</c:v>
                </c:pt>
              </c:numCache>
            </c:numRef>
          </c:val>
          <c:smooth val="0"/>
          <c:extLst>
            <c:ext xmlns:c16="http://schemas.microsoft.com/office/drawing/2014/chart" uri="{C3380CC4-5D6E-409C-BE32-E72D297353CC}">
              <c16:uniqueId val="{00000001-5C06-4589-8BFC-3A19812BFD0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10D3-4CEA-8FFD-9FFBB48C8DC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c:v>
                </c:pt>
                <c:pt idx="1">
                  <c:v>0</c:v>
                </c:pt>
                <c:pt idx="2">
                  <c:v>0</c:v>
                </c:pt>
                <c:pt idx="3">
                  <c:v>0</c:v>
                </c:pt>
                <c:pt idx="4">
                  <c:v>0</c:v>
                </c:pt>
              </c:numCache>
            </c:numRef>
          </c:val>
          <c:smooth val="0"/>
          <c:extLst>
            <c:ext xmlns:c16="http://schemas.microsoft.com/office/drawing/2014/chart" uri="{C3380CC4-5D6E-409C-BE32-E72D297353CC}">
              <c16:uniqueId val="{00000001-10D3-4CEA-8FFD-9FFBB48C8DC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28.57</c:v>
                </c:pt>
                <c:pt idx="2">
                  <c:v>64.95</c:v>
                </c:pt>
                <c:pt idx="3">
                  <c:v>111.8</c:v>
                </c:pt>
                <c:pt idx="4">
                  <c:v>153.32</c:v>
                </c:pt>
              </c:numCache>
            </c:numRef>
          </c:val>
          <c:extLst>
            <c:ext xmlns:c16="http://schemas.microsoft.com/office/drawing/2014/chart" uri="{C3380CC4-5D6E-409C-BE32-E72D297353CC}">
              <c16:uniqueId val="{00000000-207B-46EB-BD9C-6A9DFA92CEF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139.02000000000001</c:v>
                </c:pt>
                <c:pt idx="2">
                  <c:v>124.9</c:v>
                </c:pt>
                <c:pt idx="3">
                  <c:v>124.8</c:v>
                </c:pt>
                <c:pt idx="4">
                  <c:v>120.64</c:v>
                </c:pt>
              </c:numCache>
            </c:numRef>
          </c:val>
          <c:smooth val="0"/>
          <c:extLst>
            <c:ext xmlns:c16="http://schemas.microsoft.com/office/drawing/2014/chart" uri="{C3380CC4-5D6E-409C-BE32-E72D297353CC}">
              <c16:uniqueId val="{00000001-207B-46EB-BD9C-6A9DFA92CEF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17.010000000000002</c:v>
                </c:pt>
                <c:pt idx="2">
                  <c:v>0.51</c:v>
                </c:pt>
                <c:pt idx="3">
                  <c:v>-24.12</c:v>
                </c:pt>
                <c:pt idx="4">
                  <c:v>-47.8</c:v>
                </c:pt>
              </c:numCache>
            </c:numRef>
          </c:val>
          <c:extLst>
            <c:ext xmlns:c16="http://schemas.microsoft.com/office/drawing/2014/chart" uri="{C3380CC4-5D6E-409C-BE32-E72D297353CC}">
              <c16:uniqueId val="{00000000-A6DD-4F8B-9769-DE06E32169D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29.13</c:v>
                </c:pt>
                <c:pt idx="2">
                  <c:v>33.58</c:v>
                </c:pt>
                <c:pt idx="3">
                  <c:v>35.42</c:v>
                </c:pt>
                <c:pt idx="4">
                  <c:v>39.82</c:v>
                </c:pt>
              </c:numCache>
            </c:numRef>
          </c:val>
          <c:smooth val="0"/>
          <c:extLst>
            <c:ext xmlns:c16="http://schemas.microsoft.com/office/drawing/2014/chart" uri="{C3380CC4-5D6E-409C-BE32-E72D297353CC}">
              <c16:uniqueId val="{00000001-A6DD-4F8B-9769-DE06E32169D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2511.69</c:v>
                </c:pt>
                <c:pt idx="2">
                  <c:v>2823.16</c:v>
                </c:pt>
                <c:pt idx="3">
                  <c:v>2812.37</c:v>
                </c:pt>
                <c:pt idx="4">
                  <c:v>2785.76</c:v>
                </c:pt>
              </c:numCache>
            </c:numRef>
          </c:val>
          <c:extLst>
            <c:ext xmlns:c16="http://schemas.microsoft.com/office/drawing/2014/chart" uri="{C3380CC4-5D6E-409C-BE32-E72D297353CC}">
              <c16:uniqueId val="{00000000-BF3A-4137-A076-DD78E297131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867.83</c:v>
                </c:pt>
                <c:pt idx="2">
                  <c:v>778.81</c:v>
                </c:pt>
                <c:pt idx="3">
                  <c:v>718.49</c:v>
                </c:pt>
                <c:pt idx="4">
                  <c:v>743.31</c:v>
                </c:pt>
              </c:numCache>
            </c:numRef>
          </c:val>
          <c:smooth val="0"/>
          <c:extLst>
            <c:ext xmlns:c16="http://schemas.microsoft.com/office/drawing/2014/chart" uri="{C3380CC4-5D6E-409C-BE32-E72D297353CC}">
              <c16:uniqueId val="{00000001-BF3A-4137-A076-DD78E297131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67.47</c:v>
                </c:pt>
                <c:pt idx="2">
                  <c:v>68.88</c:v>
                </c:pt>
                <c:pt idx="3">
                  <c:v>66.59</c:v>
                </c:pt>
                <c:pt idx="4">
                  <c:v>68.64</c:v>
                </c:pt>
              </c:numCache>
            </c:numRef>
          </c:val>
          <c:extLst>
            <c:ext xmlns:c16="http://schemas.microsoft.com/office/drawing/2014/chart" uri="{C3380CC4-5D6E-409C-BE32-E72D297353CC}">
              <c16:uniqueId val="{00000000-BFCD-4A18-90D9-3E57D33CA1E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57.08</c:v>
                </c:pt>
                <c:pt idx="2">
                  <c:v>67.23</c:v>
                </c:pt>
                <c:pt idx="3">
                  <c:v>61.82</c:v>
                </c:pt>
                <c:pt idx="4">
                  <c:v>61.15</c:v>
                </c:pt>
              </c:numCache>
            </c:numRef>
          </c:val>
          <c:smooth val="0"/>
          <c:extLst>
            <c:ext xmlns:c16="http://schemas.microsoft.com/office/drawing/2014/chart" uri="{C3380CC4-5D6E-409C-BE32-E72D297353CC}">
              <c16:uniqueId val="{00000001-BFCD-4A18-90D9-3E57D33CA1E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255.26</c:v>
                </c:pt>
                <c:pt idx="2">
                  <c:v>251.01</c:v>
                </c:pt>
                <c:pt idx="3">
                  <c:v>260.64999999999998</c:v>
                </c:pt>
                <c:pt idx="4">
                  <c:v>253.92</c:v>
                </c:pt>
              </c:numCache>
            </c:numRef>
          </c:val>
          <c:extLst>
            <c:ext xmlns:c16="http://schemas.microsoft.com/office/drawing/2014/chart" uri="{C3380CC4-5D6E-409C-BE32-E72D297353CC}">
              <c16:uniqueId val="{00000000-5C2D-42B1-AE47-834846340F1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274.99</c:v>
                </c:pt>
                <c:pt idx="2">
                  <c:v>228.21</c:v>
                </c:pt>
                <c:pt idx="3">
                  <c:v>246.9</c:v>
                </c:pt>
                <c:pt idx="4">
                  <c:v>250.43</c:v>
                </c:pt>
              </c:numCache>
            </c:numRef>
          </c:val>
          <c:smooth val="0"/>
          <c:extLst>
            <c:ext xmlns:c16="http://schemas.microsoft.com/office/drawing/2014/chart" uri="{C3380CC4-5D6E-409C-BE32-E72D297353CC}">
              <c16:uniqueId val="{00000001-5C2D-42B1-AE47-834846340F1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【104.44】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【124.06】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【42.02】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三重県　名張市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4">
        <f>データ!S6</f>
        <v>75248</v>
      </c>
      <c r="AM8" s="44"/>
      <c r="AN8" s="44"/>
      <c r="AO8" s="44"/>
      <c r="AP8" s="44"/>
      <c r="AQ8" s="44"/>
      <c r="AR8" s="44"/>
      <c r="AS8" s="44"/>
      <c r="AT8" s="45">
        <f>データ!T6</f>
        <v>129.77000000000001</v>
      </c>
      <c r="AU8" s="45"/>
      <c r="AV8" s="45"/>
      <c r="AW8" s="45"/>
      <c r="AX8" s="45"/>
      <c r="AY8" s="45"/>
      <c r="AZ8" s="45"/>
      <c r="BA8" s="45"/>
      <c r="BB8" s="45">
        <f>データ!U6</f>
        <v>579.86</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57.22</v>
      </c>
      <c r="J10" s="45"/>
      <c r="K10" s="45"/>
      <c r="L10" s="45"/>
      <c r="M10" s="45"/>
      <c r="N10" s="45"/>
      <c r="O10" s="45"/>
      <c r="P10" s="45">
        <f>データ!P6</f>
        <v>11.89</v>
      </c>
      <c r="Q10" s="45"/>
      <c r="R10" s="45"/>
      <c r="S10" s="45"/>
      <c r="T10" s="45"/>
      <c r="U10" s="45"/>
      <c r="V10" s="45"/>
      <c r="W10" s="45">
        <f>データ!Q6</f>
        <v>97.31</v>
      </c>
      <c r="X10" s="45"/>
      <c r="Y10" s="45"/>
      <c r="Z10" s="45"/>
      <c r="AA10" s="45"/>
      <c r="AB10" s="45"/>
      <c r="AC10" s="45"/>
      <c r="AD10" s="44">
        <f>データ!R6</f>
        <v>3344</v>
      </c>
      <c r="AE10" s="44"/>
      <c r="AF10" s="44"/>
      <c r="AG10" s="44"/>
      <c r="AH10" s="44"/>
      <c r="AI10" s="44"/>
      <c r="AJ10" s="44"/>
      <c r="AK10" s="2"/>
      <c r="AL10" s="44">
        <f>データ!V6</f>
        <v>8891</v>
      </c>
      <c r="AM10" s="44"/>
      <c r="AN10" s="44"/>
      <c r="AO10" s="44"/>
      <c r="AP10" s="44"/>
      <c r="AQ10" s="44"/>
      <c r="AR10" s="44"/>
      <c r="AS10" s="44"/>
      <c r="AT10" s="45">
        <f>データ!W6</f>
        <v>5.48</v>
      </c>
      <c r="AU10" s="45"/>
      <c r="AV10" s="45"/>
      <c r="AW10" s="45"/>
      <c r="AX10" s="45"/>
      <c r="AY10" s="45"/>
      <c r="AZ10" s="45"/>
      <c r="BA10" s="45"/>
      <c r="BB10" s="45">
        <f>データ!X6</f>
        <v>1622.45</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【104.44】</v>
      </c>
      <c r="F85" s="12" t="str">
        <f>データ!AT6</f>
        <v>【124.06】</v>
      </c>
      <c r="G85" s="12" t="str">
        <f>データ!BE6</f>
        <v>【42.02】</v>
      </c>
      <c r="H85" s="12" t="str">
        <f>データ!BP6</f>
        <v>【785.10】</v>
      </c>
      <c r="I85" s="12" t="str">
        <f>データ!CA6</f>
        <v>【56.93】</v>
      </c>
      <c r="J85" s="12" t="str">
        <f>データ!CL6</f>
        <v>【271.15】</v>
      </c>
      <c r="K85" s="12" t="str">
        <f>データ!CW6</f>
        <v>【49.87】</v>
      </c>
      <c r="L85" s="12" t="str">
        <f>データ!DH6</f>
        <v>【87.54】</v>
      </c>
      <c r="M85" s="12" t="str">
        <f>データ!DS6</f>
        <v>【28.42】</v>
      </c>
      <c r="N85" s="12" t="str">
        <f>データ!ED6</f>
        <v>【0.08】</v>
      </c>
      <c r="O85" s="12" t="str">
        <f>データ!EO6</f>
        <v>【0.02】</v>
      </c>
    </row>
  </sheetData>
  <sheetProtection algorithmName="SHA-512" hashValue="sLq0bvdjFBep+71E9WNzlX9p8vf2C27ZJX9Ygp0lEEwVLrXcPbYzRTxuigHOqMvMtDLpY9rBxNRPgqaXFRnd4A==" saltValue="75mJ1wWTE3C/vcvkha327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242080</v>
      </c>
      <c r="D6" s="19">
        <f t="shared" si="3"/>
        <v>46</v>
      </c>
      <c r="E6" s="19">
        <f t="shared" si="3"/>
        <v>17</v>
      </c>
      <c r="F6" s="19">
        <f t="shared" si="3"/>
        <v>5</v>
      </c>
      <c r="G6" s="19">
        <f t="shared" si="3"/>
        <v>0</v>
      </c>
      <c r="H6" s="19" t="str">
        <f t="shared" si="3"/>
        <v>三重県　名張市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57.22</v>
      </c>
      <c r="P6" s="20">
        <f t="shared" si="3"/>
        <v>11.89</v>
      </c>
      <c r="Q6" s="20">
        <f t="shared" si="3"/>
        <v>97.31</v>
      </c>
      <c r="R6" s="20">
        <f t="shared" si="3"/>
        <v>3344</v>
      </c>
      <c r="S6" s="20">
        <f t="shared" si="3"/>
        <v>75248</v>
      </c>
      <c r="T6" s="20">
        <f t="shared" si="3"/>
        <v>129.77000000000001</v>
      </c>
      <c r="U6" s="20">
        <f t="shared" si="3"/>
        <v>579.86</v>
      </c>
      <c r="V6" s="20">
        <f t="shared" si="3"/>
        <v>8891</v>
      </c>
      <c r="W6" s="20">
        <f t="shared" si="3"/>
        <v>5.48</v>
      </c>
      <c r="X6" s="20">
        <f t="shared" si="3"/>
        <v>1622.45</v>
      </c>
      <c r="Y6" s="21" t="str">
        <f>IF(Y7="",NA(),Y7)</f>
        <v>-</v>
      </c>
      <c r="Z6" s="21">
        <f t="shared" ref="Z6:AH6" si="4">IF(Z7="",NA(),Z7)</f>
        <v>93.84</v>
      </c>
      <c r="AA6" s="21">
        <f t="shared" si="4"/>
        <v>92.45</v>
      </c>
      <c r="AB6" s="21">
        <f t="shared" si="4"/>
        <v>89.95</v>
      </c>
      <c r="AC6" s="21">
        <f t="shared" si="4"/>
        <v>91.26</v>
      </c>
      <c r="AD6" s="21" t="str">
        <f t="shared" si="4"/>
        <v>-</v>
      </c>
      <c r="AE6" s="21">
        <f t="shared" si="4"/>
        <v>106.37</v>
      </c>
      <c r="AF6" s="21">
        <f t="shared" si="4"/>
        <v>102.11</v>
      </c>
      <c r="AG6" s="21">
        <f t="shared" si="4"/>
        <v>101.91</v>
      </c>
      <c r="AH6" s="21">
        <f t="shared" si="4"/>
        <v>103.07</v>
      </c>
      <c r="AI6" s="20" t="str">
        <f>IF(AI7="","",IF(AI7="-","【-】","【"&amp;SUBSTITUTE(TEXT(AI7,"#,##0.00"),"-","△")&amp;"】"))</f>
        <v>【104.44】</v>
      </c>
      <c r="AJ6" s="21" t="str">
        <f>IF(AJ7="",NA(),AJ7)</f>
        <v>-</v>
      </c>
      <c r="AK6" s="21">
        <f t="shared" ref="AK6:AS6" si="5">IF(AK7="",NA(),AK7)</f>
        <v>28.57</v>
      </c>
      <c r="AL6" s="21">
        <f t="shared" si="5"/>
        <v>64.95</v>
      </c>
      <c r="AM6" s="21">
        <f t="shared" si="5"/>
        <v>111.8</v>
      </c>
      <c r="AN6" s="21">
        <f t="shared" si="5"/>
        <v>153.32</v>
      </c>
      <c r="AO6" s="21" t="str">
        <f t="shared" si="5"/>
        <v>-</v>
      </c>
      <c r="AP6" s="21">
        <f t="shared" si="5"/>
        <v>139.02000000000001</v>
      </c>
      <c r="AQ6" s="21">
        <f t="shared" si="5"/>
        <v>124.9</v>
      </c>
      <c r="AR6" s="21">
        <f t="shared" si="5"/>
        <v>124.8</v>
      </c>
      <c r="AS6" s="21">
        <f t="shared" si="5"/>
        <v>120.64</v>
      </c>
      <c r="AT6" s="20" t="str">
        <f>IF(AT7="","",IF(AT7="-","【-】","【"&amp;SUBSTITUTE(TEXT(AT7,"#,##0.00"),"-","△")&amp;"】"))</f>
        <v>【124.06】</v>
      </c>
      <c r="AU6" s="21" t="str">
        <f>IF(AU7="",NA(),AU7)</f>
        <v>-</v>
      </c>
      <c r="AV6" s="21">
        <f t="shared" ref="AV6:BD6" si="6">IF(AV7="",NA(),AV7)</f>
        <v>17.010000000000002</v>
      </c>
      <c r="AW6" s="21">
        <f t="shared" si="6"/>
        <v>0.51</v>
      </c>
      <c r="AX6" s="21">
        <f t="shared" si="6"/>
        <v>-24.12</v>
      </c>
      <c r="AY6" s="21">
        <f t="shared" si="6"/>
        <v>-47.8</v>
      </c>
      <c r="AZ6" s="21" t="str">
        <f t="shared" si="6"/>
        <v>-</v>
      </c>
      <c r="BA6" s="21">
        <f t="shared" si="6"/>
        <v>29.13</v>
      </c>
      <c r="BB6" s="21">
        <f t="shared" si="6"/>
        <v>33.58</v>
      </c>
      <c r="BC6" s="21">
        <f t="shared" si="6"/>
        <v>35.42</v>
      </c>
      <c r="BD6" s="21">
        <f t="shared" si="6"/>
        <v>39.82</v>
      </c>
      <c r="BE6" s="20" t="str">
        <f>IF(BE7="","",IF(BE7="-","【-】","【"&amp;SUBSTITUTE(TEXT(BE7,"#,##0.00"),"-","△")&amp;"】"))</f>
        <v>【42.02】</v>
      </c>
      <c r="BF6" s="21" t="str">
        <f>IF(BF7="",NA(),BF7)</f>
        <v>-</v>
      </c>
      <c r="BG6" s="21">
        <f t="shared" ref="BG6:BO6" si="7">IF(BG7="",NA(),BG7)</f>
        <v>2511.69</v>
      </c>
      <c r="BH6" s="21">
        <f t="shared" si="7"/>
        <v>2823.16</v>
      </c>
      <c r="BI6" s="21">
        <f t="shared" si="7"/>
        <v>2812.37</v>
      </c>
      <c r="BJ6" s="21">
        <f t="shared" si="7"/>
        <v>2785.76</v>
      </c>
      <c r="BK6" s="21" t="str">
        <f t="shared" si="7"/>
        <v>-</v>
      </c>
      <c r="BL6" s="21">
        <f t="shared" si="7"/>
        <v>867.83</v>
      </c>
      <c r="BM6" s="21">
        <f t="shared" si="7"/>
        <v>778.81</v>
      </c>
      <c r="BN6" s="21">
        <f t="shared" si="7"/>
        <v>718.49</v>
      </c>
      <c r="BO6" s="21">
        <f t="shared" si="7"/>
        <v>743.31</v>
      </c>
      <c r="BP6" s="20" t="str">
        <f>IF(BP7="","",IF(BP7="-","【-】","【"&amp;SUBSTITUTE(TEXT(BP7,"#,##0.00"),"-","△")&amp;"】"))</f>
        <v>【785.10】</v>
      </c>
      <c r="BQ6" s="21" t="str">
        <f>IF(BQ7="",NA(),BQ7)</f>
        <v>-</v>
      </c>
      <c r="BR6" s="21">
        <f t="shared" ref="BR6:BZ6" si="8">IF(BR7="",NA(),BR7)</f>
        <v>67.47</v>
      </c>
      <c r="BS6" s="21">
        <f t="shared" si="8"/>
        <v>68.88</v>
      </c>
      <c r="BT6" s="21">
        <f t="shared" si="8"/>
        <v>66.59</v>
      </c>
      <c r="BU6" s="21">
        <f t="shared" si="8"/>
        <v>68.64</v>
      </c>
      <c r="BV6" s="21" t="str">
        <f t="shared" si="8"/>
        <v>-</v>
      </c>
      <c r="BW6" s="21">
        <f t="shared" si="8"/>
        <v>57.08</v>
      </c>
      <c r="BX6" s="21">
        <f t="shared" si="8"/>
        <v>67.23</v>
      </c>
      <c r="BY6" s="21">
        <f t="shared" si="8"/>
        <v>61.82</v>
      </c>
      <c r="BZ6" s="21">
        <f t="shared" si="8"/>
        <v>61.15</v>
      </c>
      <c r="CA6" s="20" t="str">
        <f>IF(CA7="","",IF(CA7="-","【-】","【"&amp;SUBSTITUTE(TEXT(CA7,"#,##0.00"),"-","△")&amp;"】"))</f>
        <v>【56.93】</v>
      </c>
      <c r="CB6" s="21" t="str">
        <f>IF(CB7="",NA(),CB7)</f>
        <v>-</v>
      </c>
      <c r="CC6" s="21">
        <f t="shared" ref="CC6:CK6" si="9">IF(CC7="",NA(),CC7)</f>
        <v>255.26</v>
      </c>
      <c r="CD6" s="21">
        <f t="shared" si="9"/>
        <v>251.01</v>
      </c>
      <c r="CE6" s="21">
        <f t="shared" si="9"/>
        <v>260.64999999999998</v>
      </c>
      <c r="CF6" s="21">
        <f t="shared" si="9"/>
        <v>253.92</v>
      </c>
      <c r="CG6" s="21" t="str">
        <f t="shared" si="9"/>
        <v>-</v>
      </c>
      <c r="CH6" s="21">
        <f t="shared" si="9"/>
        <v>274.99</v>
      </c>
      <c r="CI6" s="21">
        <f t="shared" si="9"/>
        <v>228.21</v>
      </c>
      <c r="CJ6" s="21">
        <f t="shared" si="9"/>
        <v>246.9</v>
      </c>
      <c r="CK6" s="21">
        <f t="shared" si="9"/>
        <v>250.43</v>
      </c>
      <c r="CL6" s="20" t="str">
        <f>IF(CL7="","",IF(CL7="-","【-】","【"&amp;SUBSTITUTE(TEXT(CL7,"#,##0.00"),"-","△")&amp;"】"))</f>
        <v>【271.15】</v>
      </c>
      <c r="CM6" s="21" t="str">
        <f>IF(CM7="",NA(),CM7)</f>
        <v>-</v>
      </c>
      <c r="CN6" s="21">
        <f t="shared" ref="CN6:CV6" si="10">IF(CN7="",NA(),CN7)</f>
        <v>44</v>
      </c>
      <c r="CO6" s="21">
        <f t="shared" si="10"/>
        <v>42.31</v>
      </c>
      <c r="CP6" s="21">
        <f t="shared" si="10"/>
        <v>41.06</v>
      </c>
      <c r="CQ6" s="21">
        <f t="shared" si="10"/>
        <v>40.43</v>
      </c>
      <c r="CR6" s="21" t="str">
        <f t="shared" si="10"/>
        <v>-</v>
      </c>
      <c r="CS6" s="21">
        <f t="shared" si="10"/>
        <v>54.83</v>
      </c>
      <c r="CT6" s="21">
        <f t="shared" si="10"/>
        <v>54.54</v>
      </c>
      <c r="CU6" s="21">
        <f t="shared" si="10"/>
        <v>52.9</v>
      </c>
      <c r="CV6" s="21">
        <f t="shared" si="10"/>
        <v>52.63</v>
      </c>
      <c r="CW6" s="20" t="str">
        <f>IF(CW7="","",IF(CW7="-","【-】","【"&amp;SUBSTITUTE(TEXT(CW7,"#,##0.00"),"-","△")&amp;"】"))</f>
        <v>【49.87】</v>
      </c>
      <c r="CX6" s="21" t="str">
        <f>IF(CX7="",NA(),CX7)</f>
        <v>-</v>
      </c>
      <c r="CY6" s="21">
        <f t="shared" ref="CY6:DG6" si="11">IF(CY7="",NA(),CY7)</f>
        <v>64.56</v>
      </c>
      <c r="CZ6" s="21">
        <f t="shared" si="11"/>
        <v>64.95</v>
      </c>
      <c r="DA6" s="21">
        <f t="shared" si="11"/>
        <v>65.95</v>
      </c>
      <c r="DB6" s="21">
        <f t="shared" si="11"/>
        <v>67.569999999999993</v>
      </c>
      <c r="DC6" s="21" t="str">
        <f t="shared" si="11"/>
        <v>-</v>
      </c>
      <c r="DD6" s="21">
        <f t="shared" si="11"/>
        <v>84.7</v>
      </c>
      <c r="DE6" s="21">
        <f t="shared" si="11"/>
        <v>90.3</v>
      </c>
      <c r="DF6" s="21">
        <f t="shared" si="11"/>
        <v>90.3</v>
      </c>
      <c r="DG6" s="21">
        <f t="shared" si="11"/>
        <v>90.32</v>
      </c>
      <c r="DH6" s="20" t="str">
        <f>IF(DH7="","",IF(DH7="-","【-】","【"&amp;SUBSTITUTE(TEXT(DH7,"#,##0.00"),"-","△")&amp;"】"))</f>
        <v>【87.54】</v>
      </c>
      <c r="DI6" s="21" t="str">
        <f>IF(DI7="",NA(),DI7)</f>
        <v>-</v>
      </c>
      <c r="DJ6" s="21">
        <f t="shared" ref="DJ6:DR6" si="12">IF(DJ7="",NA(),DJ7)</f>
        <v>3.81</v>
      </c>
      <c r="DK6" s="21">
        <f t="shared" si="12"/>
        <v>7.08</v>
      </c>
      <c r="DL6" s="21">
        <f t="shared" si="12"/>
        <v>10.39</v>
      </c>
      <c r="DM6" s="21">
        <f t="shared" si="12"/>
        <v>13.65</v>
      </c>
      <c r="DN6" s="21" t="str">
        <f t="shared" si="12"/>
        <v>-</v>
      </c>
      <c r="DO6" s="21">
        <f t="shared" si="12"/>
        <v>20.34</v>
      </c>
      <c r="DP6" s="21">
        <f t="shared" si="12"/>
        <v>28.12</v>
      </c>
      <c r="DQ6" s="21">
        <f t="shared" si="12"/>
        <v>28.79</v>
      </c>
      <c r="DR6" s="21">
        <f t="shared" si="12"/>
        <v>30.5</v>
      </c>
      <c r="DS6" s="20" t="str">
        <f>IF(DS7="","",IF(DS7="-","【-】","【"&amp;SUBSTITUTE(TEXT(DS7,"#,##0.00"),"-","△")&amp;"】"))</f>
        <v>【28.42】</v>
      </c>
      <c r="DT6" s="21" t="str">
        <f>IF(DT7="",NA(),DT7)</f>
        <v>-</v>
      </c>
      <c r="DU6" s="20">
        <f t="shared" ref="DU6:EC6" si="13">IF(DU7="",NA(),DU7)</f>
        <v>0</v>
      </c>
      <c r="DV6" s="20">
        <f t="shared" si="13"/>
        <v>0</v>
      </c>
      <c r="DW6" s="20">
        <f t="shared" si="13"/>
        <v>0</v>
      </c>
      <c r="DX6" s="20">
        <f t="shared" si="13"/>
        <v>0</v>
      </c>
      <c r="DY6" s="21" t="str">
        <f t="shared" si="13"/>
        <v>-</v>
      </c>
      <c r="DZ6" s="20">
        <f t="shared" si="13"/>
        <v>0</v>
      </c>
      <c r="EA6" s="20">
        <f t="shared" si="13"/>
        <v>0</v>
      </c>
      <c r="EB6" s="20">
        <f t="shared" si="13"/>
        <v>0</v>
      </c>
      <c r="EC6" s="20">
        <f t="shared" si="13"/>
        <v>0</v>
      </c>
      <c r="ED6" s="20" t="str">
        <f>IF(ED7="","",IF(ED7="-","【-】","【"&amp;SUBSTITUTE(TEXT(ED7,"#,##0.00"),"-","△")&amp;"】"))</f>
        <v>【0.08】</v>
      </c>
      <c r="EE6" s="21" t="str">
        <f>IF(EE7="",NA(),EE7)</f>
        <v>-</v>
      </c>
      <c r="EF6" s="20">
        <f t="shared" ref="EF6:EN6" si="14">IF(EF7="",NA(),EF7)</f>
        <v>0</v>
      </c>
      <c r="EG6" s="20">
        <f t="shared" si="14"/>
        <v>0</v>
      </c>
      <c r="EH6" s="20">
        <f t="shared" si="14"/>
        <v>0</v>
      </c>
      <c r="EI6" s="20">
        <f t="shared" si="14"/>
        <v>0</v>
      </c>
      <c r="EJ6" s="21" t="str">
        <f t="shared" si="14"/>
        <v>-</v>
      </c>
      <c r="EK6" s="21">
        <f t="shared" si="14"/>
        <v>0.25</v>
      </c>
      <c r="EL6" s="21">
        <f t="shared" si="14"/>
        <v>0.01</v>
      </c>
      <c r="EM6" s="21">
        <f t="shared" si="14"/>
        <v>0.01</v>
      </c>
      <c r="EN6" s="21">
        <f t="shared" si="14"/>
        <v>0.02</v>
      </c>
      <c r="EO6" s="20" t="str">
        <f>IF(EO7="","",IF(EO7="-","【-】","【"&amp;SUBSTITUTE(TEXT(EO7,"#,##0.00"),"-","△")&amp;"】"))</f>
        <v>【0.02】</v>
      </c>
    </row>
    <row r="7" spans="1:148" s="22" customFormat="1" x14ac:dyDescent="0.2">
      <c r="A7" s="14"/>
      <c r="B7" s="23">
        <v>2023</v>
      </c>
      <c r="C7" s="23">
        <v>242080</v>
      </c>
      <c r="D7" s="23">
        <v>46</v>
      </c>
      <c r="E7" s="23">
        <v>17</v>
      </c>
      <c r="F7" s="23">
        <v>5</v>
      </c>
      <c r="G7" s="23">
        <v>0</v>
      </c>
      <c r="H7" s="23" t="s">
        <v>96</v>
      </c>
      <c r="I7" s="23" t="s">
        <v>97</v>
      </c>
      <c r="J7" s="23" t="s">
        <v>98</v>
      </c>
      <c r="K7" s="23" t="s">
        <v>99</v>
      </c>
      <c r="L7" s="23" t="s">
        <v>100</v>
      </c>
      <c r="M7" s="23" t="s">
        <v>101</v>
      </c>
      <c r="N7" s="24" t="s">
        <v>102</v>
      </c>
      <c r="O7" s="24">
        <v>57.22</v>
      </c>
      <c r="P7" s="24">
        <v>11.89</v>
      </c>
      <c r="Q7" s="24">
        <v>97.31</v>
      </c>
      <c r="R7" s="24">
        <v>3344</v>
      </c>
      <c r="S7" s="24">
        <v>75248</v>
      </c>
      <c r="T7" s="24">
        <v>129.77000000000001</v>
      </c>
      <c r="U7" s="24">
        <v>579.86</v>
      </c>
      <c r="V7" s="24">
        <v>8891</v>
      </c>
      <c r="W7" s="24">
        <v>5.48</v>
      </c>
      <c r="X7" s="24">
        <v>1622.45</v>
      </c>
      <c r="Y7" s="24" t="s">
        <v>102</v>
      </c>
      <c r="Z7" s="24">
        <v>93.84</v>
      </c>
      <c r="AA7" s="24">
        <v>92.45</v>
      </c>
      <c r="AB7" s="24">
        <v>89.95</v>
      </c>
      <c r="AC7" s="24">
        <v>91.26</v>
      </c>
      <c r="AD7" s="24" t="s">
        <v>102</v>
      </c>
      <c r="AE7" s="24">
        <v>106.37</v>
      </c>
      <c r="AF7" s="24">
        <v>102.11</v>
      </c>
      <c r="AG7" s="24">
        <v>101.91</v>
      </c>
      <c r="AH7" s="24">
        <v>103.07</v>
      </c>
      <c r="AI7" s="24">
        <v>104.44</v>
      </c>
      <c r="AJ7" s="24" t="s">
        <v>102</v>
      </c>
      <c r="AK7" s="24">
        <v>28.57</v>
      </c>
      <c r="AL7" s="24">
        <v>64.95</v>
      </c>
      <c r="AM7" s="24">
        <v>111.8</v>
      </c>
      <c r="AN7" s="24">
        <v>153.32</v>
      </c>
      <c r="AO7" s="24" t="s">
        <v>102</v>
      </c>
      <c r="AP7" s="24">
        <v>139.02000000000001</v>
      </c>
      <c r="AQ7" s="24">
        <v>124.9</v>
      </c>
      <c r="AR7" s="24">
        <v>124.8</v>
      </c>
      <c r="AS7" s="24">
        <v>120.64</v>
      </c>
      <c r="AT7" s="24">
        <v>124.06</v>
      </c>
      <c r="AU7" s="24" t="s">
        <v>102</v>
      </c>
      <c r="AV7" s="24">
        <v>17.010000000000002</v>
      </c>
      <c r="AW7" s="24">
        <v>0.51</v>
      </c>
      <c r="AX7" s="24">
        <v>-24.12</v>
      </c>
      <c r="AY7" s="24">
        <v>-47.8</v>
      </c>
      <c r="AZ7" s="24" t="s">
        <v>102</v>
      </c>
      <c r="BA7" s="24">
        <v>29.13</v>
      </c>
      <c r="BB7" s="24">
        <v>33.58</v>
      </c>
      <c r="BC7" s="24">
        <v>35.42</v>
      </c>
      <c r="BD7" s="24">
        <v>39.82</v>
      </c>
      <c r="BE7" s="24">
        <v>42.02</v>
      </c>
      <c r="BF7" s="24" t="s">
        <v>102</v>
      </c>
      <c r="BG7" s="24">
        <v>2511.69</v>
      </c>
      <c r="BH7" s="24">
        <v>2823.16</v>
      </c>
      <c r="BI7" s="24">
        <v>2812.37</v>
      </c>
      <c r="BJ7" s="24">
        <v>2785.76</v>
      </c>
      <c r="BK7" s="24" t="s">
        <v>102</v>
      </c>
      <c r="BL7" s="24">
        <v>867.83</v>
      </c>
      <c r="BM7" s="24">
        <v>778.81</v>
      </c>
      <c r="BN7" s="24">
        <v>718.49</v>
      </c>
      <c r="BO7" s="24">
        <v>743.31</v>
      </c>
      <c r="BP7" s="24">
        <v>785.1</v>
      </c>
      <c r="BQ7" s="24" t="s">
        <v>102</v>
      </c>
      <c r="BR7" s="24">
        <v>67.47</v>
      </c>
      <c r="BS7" s="24">
        <v>68.88</v>
      </c>
      <c r="BT7" s="24">
        <v>66.59</v>
      </c>
      <c r="BU7" s="24">
        <v>68.64</v>
      </c>
      <c r="BV7" s="24" t="s">
        <v>102</v>
      </c>
      <c r="BW7" s="24">
        <v>57.08</v>
      </c>
      <c r="BX7" s="24">
        <v>67.23</v>
      </c>
      <c r="BY7" s="24">
        <v>61.82</v>
      </c>
      <c r="BZ7" s="24">
        <v>61.15</v>
      </c>
      <c r="CA7" s="24">
        <v>56.93</v>
      </c>
      <c r="CB7" s="24" t="s">
        <v>102</v>
      </c>
      <c r="CC7" s="24">
        <v>255.26</v>
      </c>
      <c r="CD7" s="24">
        <v>251.01</v>
      </c>
      <c r="CE7" s="24">
        <v>260.64999999999998</v>
      </c>
      <c r="CF7" s="24">
        <v>253.92</v>
      </c>
      <c r="CG7" s="24" t="s">
        <v>102</v>
      </c>
      <c r="CH7" s="24">
        <v>274.99</v>
      </c>
      <c r="CI7" s="24">
        <v>228.21</v>
      </c>
      <c r="CJ7" s="24">
        <v>246.9</v>
      </c>
      <c r="CK7" s="24">
        <v>250.43</v>
      </c>
      <c r="CL7" s="24">
        <v>271.14999999999998</v>
      </c>
      <c r="CM7" s="24" t="s">
        <v>102</v>
      </c>
      <c r="CN7" s="24">
        <v>44</v>
      </c>
      <c r="CO7" s="24">
        <v>42.31</v>
      </c>
      <c r="CP7" s="24">
        <v>41.06</v>
      </c>
      <c r="CQ7" s="24">
        <v>40.43</v>
      </c>
      <c r="CR7" s="24" t="s">
        <v>102</v>
      </c>
      <c r="CS7" s="24">
        <v>54.83</v>
      </c>
      <c r="CT7" s="24">
        <v>54.54</v>
      </c>
      <c r="CU7" s="24">
        <v>52.9</v>
      </c>
      <c r="CV7" s="24">
        <v>52.63</v>
      </c>
      <c r="CW7" s="24">
        <v>49.87</v>
      </c>
      <c r="CX7" s="24" t="s">
        <v>102</v>
      </c>
      <c r="CY7" s="24">
        <v>64.56</v>
      </c>
      <c r="CZ7" s="24">
        <v>64.95</v>
      </c>
      <c r="DA7" s="24">
        <v>65.95</v>
      </c>
      <c r="DB7" s="24">
        <v>67.569999999999993</v>
      </c>
      <c r="DC7" s="24" t="s">
        <v>102</v>
      </c>
      <c r="DD7" s="24">
        <v>84.7</v>
      </c>
      <c r="DE7" s="24">
        <v>90.3</v>
      </c>
      <c r="DF7" s="24">
        <v>90.3</v>
      </c>
      <c r="DG7" s="24">
        <v>90.32</v>
      </c>
      <c r="DH7" s="24">
        <v>87.54</v>
      </c>
      <c r="DI7" s="24" t="s">
        <v>102</v>
      </c>
      <c r="DJ7" s="24">
        <v>3.81</v>
      </c>
      <c r="DK7" s="24">
        <v>7.08</v>
      </c>
      <c r="DL7" s="24">
        <v>10.39</v>
      </c>
      <c r="DM7" s="24">
        <v>13.65</v>
      </c>
      <c r="DN7" s="24" t="s">
        <v>102</v>
      </c>
      <c r="DO7" s="24">
        <v>20.34</v>
      </c>
      <c r="DP7" s="24">
        <v>28.12</v>
      </c>
      <c r="DQ7" s="24">
        <v>28.79</v>
      </c>
      <c r="DR7" s="24">
        <v>30.5</v>
      </c>
      <c r="DS7" s="24">
        <v>28.42</v>
      </c>
      <c r="DT7" s="24" t="s">
        <v>102</v>
      </c>
      <c r="DU7" s="24">
        <v>0</v>
      </c>
      <c r="DV7" s="24">
        <v>0</v>
      </c>
      <c r="DW7" s="24">
        <v>0</v>
      </c>
      <c r="DX7" s="24">
        <v>0</v>
      </c>
      <c r="DY7" s="24" t="s">
        <v>102</v>
      </c>
      <c r="DZ7" s="24">
        <v>0</v>
      </c>
      <c r="EA7" s="24">
        <v>0</v>
      </c>
      <c r="EB7" s="24">
        <v>0</v>
      </c>
      <c r="EC7" s="24">
        <v>0</v>
      </c>
      <c r="ED7" s="24">
        <v>0.08</v>
      </c>
      <c r="EE7" s="24" t="s">
        <v>102</v>
      </c>
      <c r="EF7" s="24">
        <v>0</v>
      </c>
      <c r="EG7" s="24">
        <v>0</v>
      </c>
      <c r="EH7" s="24">
        <v>0</v>
      </c>
      <c r="EI7" s="24">
        <v>0</v>
      </c>
      <c r="EJ7" s="24" t="s">
        <v>102</v>
      </c>
      <c r="EK7" s="24">
        <v>0.25</v>
      </c>
      <c r="EL7" s="24">
        <v>0.01</v>
      </c>
      <c r="EM7" s="24">
        <v>0.01</v>
      </c>
      <c r="EN7" s="24">
        <v>0.02</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