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7_名張市\"/>
    </mc:Choice>
  </mc:AlternateContent>
  <xr:revisionPtr revIDLastSave="0" documentId="13_ncr:1_{718E9BFE-07B2-4C91-8818-5A817922B7B0}" xr6:coauthVersionLast="47" xr6:coauthVersionMax="47" xr10:uidLastSave="{00000000-0000-0000-0000-000000000000}"/>
  <workbookProtection workbookAlgorithmName="SHA-512" workbookHashValue="dbi+hhDuCnHY0Z4vM5359T+spZQOG4aTqgl79oOo4IfmB7CTEKRW5xrz0T9DKGbCYsy5iZz9XgdgA3GB9q+goA==" workbookSaltValue="b5WXcLxeG/pUOen9tW6Xz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AT10" i="4"/>
  <c r="AL10"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<sst xmlns="http://schemas.openxmlformats.org/spreadsheetml/2006/main" count="253" uniqueCount="116">
  <si>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</si>
  <si>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</si>
  <si>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</si>
  <si>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</si>
  <si>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</si>
  <si>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</si>
  <si>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</si>
  <si>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</si>
  <si>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</si>
  <si>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</si>
  <si>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</si>
  <si>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</si>
  <si>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</si>
  <si>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</si>
  <si>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</si>
  <si>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</si>
  <si>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</si>
  <si>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</si>
  <si>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</si>
  <si>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</si>
  <si>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</si>
  <si>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</si>
  <si>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</si>
  <si>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</si>
  <si>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</si>
  <si>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</si>
  <si>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</si>
  <si>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</si>
  <si>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</si>
  <si>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</si>
  <si>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</si>
  <si>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</si>
  <si>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</si>
  <si>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</si>
  <si>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</si>
  <si>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</si>
  <si>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</si>
  <si>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</si>
  <si>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</si>
  <si>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</si>
  <si>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</si>
  <si>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</si>
  <si>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</si>
  <si>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</si>
  <si>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</si>
  <si>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</si>
  <si>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</si>
  <si>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</si>
  <si>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</si>
  <si>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</si>
  <si>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</si>
  <si>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</si>
  <si>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</si>
  <si>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</si>
  <si>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</si>
  <si>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</si>
  <si>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</si>
  <si>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</si>
  <si>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</si>
  <si>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</si>
  <si>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</si>
  <si>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</si>
  <si>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</si>
  <si>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</si>
  <si>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</si>
  <si>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</si>
  <si>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</si>
  <si>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</si>
  <si>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</si>
  <si>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</si>
  <si>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</si>
  <si>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</si>
  <si>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</si>
  <si>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</si>
  <si>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</si>
  <si>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</si>
  <si>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</si>
  <si>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</si>
  <si>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</si>
  <si>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</si>
  <si>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</si>
  <si>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</si>
  <si>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</si>
  <si>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</si>
  <si>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</si>
  <si>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</si>
  <si>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</si>
  <si>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</si>
  <si>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</si>
  <si>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</si>
  <si>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</si>
  <si>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</si>
  <si>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</si>
  <si>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</si>
  <si>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</si>
  <si>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</si>
  <si>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</si>
  <si>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</si>
  <si>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</si>
  <si>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</si>
  <si>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</si>
  <si>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</si>
  <si>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</si>
  <si>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</si>
  <si>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</si>
  <si>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</si>
  <si>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</si>
  <si>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</si>
  <si>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</si>
  <si>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</si>
  <si>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</si>
  <si>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</si>
  <si>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</si>
  <si>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令和２年度より地方公営企業法を適用したため、令和元年度の数値は全て０となっている。
①経常収支比率は、100％を超えており法適用以降連続黒字決算とすることができた。
②累積欠損金比率は０であった。当市の場合は開始貸借対照表の時点で負債・資本剰余金の合計が資産の合計を上回り繰越欠損金からのスタートとなっていた。これは企業債元金と減価償却費の差額により生じたものだが、法適用後3年連続で純利益となったことから改善され令和４年度で欠損金が０となり令和５年度においても維持することができた。
③流動比率は流動負債に占める企業債元金償還の割合が高いため低率となる傾向にあるが、令和5年度も100％を超えることができた。
④企業債残高対事業規模比率は、類似団体及び全国平均と比べても高い値となっている。これは建設事業を進めているためで今後の区域拡大後の使用料収入の伸びにより改善されるよう接続率促進に努める必要がある。
⑤経費回収率は97.65％となった。下水道使用料が減額となったものの、汚水処理費は増額となっており回収すべき経費を全て賄えない状態となった。維持管理費の削減や接続率の向上に努める必要がある。
⑥汚水処理原価は類似団体や全国平均と比較して高い値を示しており、また動力費の高騰などにより前年度と比較し増加となっている。今後、更なる維持管理費の削減に努める必要がある。
⑦施設利用率は中央浄化センターが区域拡大中であることから低い率となっている。
⑧水洗化率は大規模な住宅団地が公共下水道に認可されてから高い率となっている。</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9" eb="31">
      <t>スウチ</t>
    </rPh>
    <rPh sb="32" eb="33">
      <t>スベ</t>
    </rPh>
    <rPh sb="44" eb="50">
      <t>ケイジョウシュウシヒリツ</t>
    </rPh>
    <rPh sb="57" eb="58">
      <t>コ</t>
    </rPh>
    <rPh sb="67" eb="69">
      <t>レンゾク</t>
    </rPh>
    <rPh sb="69" eb="71">
      <t>クロジ</t>
    </rPh>
    <rPh sb="71" eb="73">
      <t>ケッサン</t>
    </rPh>
    <rPh sb="86" eb="88">
      <t>トウシ</t>
    </rPh>
    <rPh sb="89" eb="91">
      <t>バアイ</t>
    </rPh>
    <rPh sb="99" eb="102">
      <t>ジョウヨキン</t>
    </rPh>
    <rPh sb="103" eb="105">
      <t>ゴウケイ</t>
    </rPh>
    <rPh sb="106" eb="108">
      <t>シサン</t>
    </rPh>
    <rPh sb="109" eb="111">
      <t>ゴウケイ</t>
    </rPh>
    <rPh sb="112" eb="114">
      <t>ウワマワ</t>
    </rPh>
    <rPh sb="115" eb="117">
      <t>クリコシ</t>
    </rPh>
    <rPh sb="117" eb="120">
      <t>ケッソンキン</t>
    </rPh>
    <rPh sb="137" eb="139">
      <t>キギョウ</t>
    </rPh>
    <rPh sb="139" eb="140">
      <t>サイ</t>
    </rPh>
    <rPh sb="140" eb="142">
      <t>ガンキン</t>
    </rPh>
    <rPh sb="143" eb="148">
      <t>ゲンカショウキャクヒ</t>
    </rPh>
    <rPh sb="149" eb="151">
      <t>サガク</t>
    </rPh>
    <rPh sb="154" eb="155">
      <t>ショウ</t>
    </rPh>
    <rPh sb="162" eb="163">
      <t>ホウ</t>
    </rPh>
    <rPh sb="163" eb="165">
      <t>テキヨウ</t>
    </rPh>
    <rPh sb="165" eb="166">
      <t>ゴ</t>
    </rPh>
    <rPh sb="171" eb="174">
      <t>ジュンリエキ</t>
    </rPh>
    <rPh sb="182" eb="184">
      <t>カイゼン</t>
    </rPh>
    <rPh sb="192" eb="195">
      <t>ケッソンキン</t>
    </rPh>
    <rPh sb="200" eb="202">
      <t>レイワ</t>
    </rPh>
    <rPh sb="203" eb="205">
      <t>ネンド</t>
    </rPh>
    <rPh sb="210" eb="212">
      <t>イジ</t>
    </rPh>
    <rPh sb="223" eb="225">
      <t>リュウドウ</t>
    </rPh>
    <rPh sb="225" eb="227">
      <t>ヒリツ</t>
    </rPh>
    <rPh sb="228" eb="230">
      <t>リュウドウ</t>
    </rPh>
    <rPh sb="230" eb="232">
      <t>フサイ</t>
    </rPh>
    <rPh sb="233" eb="234">
      <t>シ</t>
    </rPh>
    <rPh sb="236" eb="238">
      <t>キギョウ</t>
    </rPh>
    <rPh sb="238" eb="239">
      <t>サイ</t>
    </rPh>
    <rPh sb="239" eb="241">
      <t>ガンキン</t>
    </rPh>
    <rPh sb="241" eb="243">
      <t>ショウカン</t>
    </rPh>
    <rPh sb="244" eb="246">
      <t>ワリアイ</t>
    </rPh>
    <rPh sb="247" eb="248">
      <t>タカ</t>
    </rPh>
    <rPh sb="251" eb="252">
      <t>ヒク</t>
    </rPh>
    <rPh sb="252" eb="253">
      <t>リツ</t>
    </rPh>
    <rPh sb="256" eb="258">
      <t>ケイコウ</t>
    </rPh>
    <rPh sb="263" eb="265">
      <t>レイワ</t>
    </rPh>
    <rPh sb="266" eb="268">
      <t>ネンド</t>
    </rPh>
    <rPh sb="274" eb="275">
      <t>コ</t>
    </rPh>
    <rPh sb="288" eb="289">
      <t>サイ</t>
    </rPh>
    <rPh sb="289" eb="291">
      <t>ザンダカ</t>
    </rPh>
    <rPh sb="291" eb="292">
      <t>タイ</t>
    </rPh>
    <rPh sb="292" eb="294">
      <t>ジギョウ</t>
    </rPh>
    <rPh sb="294" eb="296">
      <t>キボ</t>
    </rPh>
    <rPh sb="296" eb="298">
      <t>ヒリツ</t>
    </rPh>
    <rPh sb="300" eb="302">
      <t>ルイジ</t>
    </rPh>
    <rPh sb="302" eb="304">
      <t>ダンタイ</t>
    </rPh>
    <rPh sb="304" eb="305">
      <t>オヨ</t>
    </rPh>
    <rPh sb="306" eb="308">
      <t>ゼンコク</t>
    </rPh>
    <rPh sb="308" eb="310">
      <t>ヘイキン</t>
    </rPh>
    <rPh sb="311" eb="312">
      <t>クラ</t>
    </rPh>
    <rPh sb="315" eb="316">
      <t>タカ</t>
    </rPh>
    <rPh sb="317" eb="318">
      <t>アタイ</t>
    </rPh>
    <rPh sb="328" eb="330">
      <t>ケンセツ</t>
    </rPh>
    <rPh sb="330" eb="332">
      <t>ジギョウ</t>
    </rPh>
    <rPh sb="333" eb="334">
      <t>スス</t>
    </rPh>
    <rPh sb="341" eb="343">
      <t>コンゴ</t>
    </rPh>
    <rPh sb="344" eb="346">
      <t>クイキ</t>
    </rPh>
    <rPh sb="346" eb="348">
      <t>カクダイ</t>
    </rPh>
    <rPh sb="348" eb="349">
      <t>ゴ</t>
    </rPh>
    <rPh sb="350" eb="353">
      <t>シヨウリョウ</t>
    </rPh>
    <rPh sb="353" eb="355">
      <t>シュウニュウ</t>
    </rPh>
    <rPh sb="356" eb="357">
      <t>ノ</t>
    </rPh>
    <rPh sb="361" eb="363">
      <t>カイゼン</t>
    </rPh>
    <rPh sb="368" eb="370">
      <t>セツゾク</t>
    </rPh>
    <rPh sb="370" eb="371">
      <t>リツ</t>
    </rPh>
    <rPh sb="371" eb="373">
      <t>ソクシン</t>
    </rPh>
    <rPh sb="374" eb="375">
      <t>ツト</t>
    </rPh>
    <rPh sb="377" eb="379">
      <t>ヒツヨウ</t>
    </rPh>
    <rPh sb="431" eb="433">
      <t>ゲンガク</t>
    </rPh>
    <rPh sb="441" eb="443">
      <t>オスイ</t>
    </rPh>
    <rPh sb="443" eb="445">
      <t>ショリ</t>
    </rPh>
    <rPh sb="445" eb="446">
      <t>ヒ</t>
    </rPh>
    <rPh sb="447" eb="449">
      <t>ゾウガク</t>
    </rPh>
    <rPh sb="476" eb="478">
      <t>イジ</t>
    </rPh>
    <rPh sb="478" eb="481">
      <t>カンリヒ</t>
    </rPh>
    <rPh sb="482" eb="484">
      <t>サクゲン</t>
    </rPh>
    <rPh sb="485" eb="487">
      <t>セツゾク</t>
    </rPh>
    <rPh sb="487" eb="488">
      <t>リツ</t>
    </rPh>
    <rPh sb="489" eb="491">
      <t>コウジョウ</t>
    </rPh>
    <rPh sb="492" eb="493">
      <t>ツト</t>
    </rPh>
    <rPh sb="495" eb="497">
      <t>ヒツヨウ</t>
    </rPh>
    <rPh sb="502" eb="503">
      <t>タカ</t>
    </rPh>
    <rPh sb="504" eb="505">
      <t>アタイ</t>
    </rPh>
    <rPh sb="506" eb="507">
      <t>シメ</t>
    </rPh>
    <rPh sb="514" eb="516">
      <t>ドウリョク</t>
    </rPh>
    <rPh sb="516" eb="517">
      <t>ヒ</t>
    </rPh>
    <rPh sb="518" eb="520">
      <t>コウトウ</t>
    </rPh>
    <rPh sb="525" eb="528">
      <t>ゼンネンド</t>
    </rPh>
    <rPh sb="529" eb="531">
      <t>ヒカク</t>
    </rPh>
    <rPh sb="532" eb="534">
      <t>ゾウカ</t>
    </rPh>
    <rPh sb="541" eb="543">
      <t>コンゴ</t>
    </rPh>
    <rPh sb="544" eb="545">
      <t>サラ</t>
    </rPh>
    <rPh sb="547" eb="549">
      <t>イジ</t>
    </rPh>
    <rPh sb="549" eb="552">
      <t>カンリヒ</t>
    </rPh>
    <rPh sb="553" eb="555">
      <t>サクゲン</t>
    </rPh>
    <rPh sb="556" eb="558">
      <t>セツゾク</t>
    </rPh>
    <rPh sb="558" eb="559">
      <t>リツ</t>
    </rPh>
    <rPh sb="560" eb="562">
      <t>コウジョウ</t>
    </rPh>
    <rPh sb="563" eb="564">
      <t>ツト</t>
    </rPh>
    <rPh sb="566" eb="568">
      <t>ヒツヨウ</t>
    </rPh>
    <rPh sb="582" eb="584">
      <t>クイキ</t>
    </rPh>
    <rPh sb="584" eb="587">
      <t>カクダイチュウ</t>
    </rPh>
    <rPh sb="594" eb="595">
      <t>ヒク</t>
    </rPh>
    <rPh sb="596" eb="597">
      <t>リツ</t>
    </rPh>
    <rPh sb="604" eb="607">
      <t>ゼンネンド</t>
    </rPh>
    <rPh sb="610" eb="612">
      <t>カイゼン</t>
    </rPh>
    <rPh sb="626" eb="628">
      <t>ニンカ</t>
    </rPh>
    <rPh sb="633" eb="634">
      <t>タカ</t>
    </rPh>
    <rPh sb="635" eb="636">
      <t>リツ</t>
    </rPh>
    <phoneticPr fontId="4"/>
  </si>
  <si>
    <t>当市の公共下水道は、供用開始が平成18年で比較的新しく、新設管渠については、古いものでも十数年程度の経過であったが、民間から市に移管された大規模住宅地施設が公共下水道となったことから令和5年度老朽化率18.78％と類似団体や全国平均と比較しても割合が高くなっている。③管渠改善率は令和4年度は0.27％と更新が進んでいる。
「名張市公共下水道ストックマネジメント計画」をに基づき、管路のみならず、汚水処理場やマンホールポンプ施設も含め老朽化対策に取り組んでいる。
※表中、令和2年度管渠老朽化率は精査の結果12.80％であった。</t>
    <rPh sb="58" eb="60">
      <t>ミンカン</t>
    </rPh>
    <rPh sb="62" eb="63">
      <t>シ</t>
    </rPh>
    <rPh sb="64" eb="66">
      <t>イカン</t>
    </rPh>
    <rPh sb="69" eb="72">
      <t>ダイキボ</t>
    </rPh>
    <rPh sb="72" eb="75">
      <t>ジュウタクチ</t>
    </rPh>
    <rPh sb="75" eb="77">
      <t>シセツ</t>
    </rPh>
    <rPh sb="78" eb="80">
      <t>コウキョウ</t>
    </rPh>
    <rPh sb="80" eb="83">
      <t>ゲスイドウ</t>
    </rPh>
    <rPh sb="91" eb="93">
      <t>レイワ</t>
    </rPh>
    <rPh sb="94" eb="96">
      <t>ネンド</t>
    </rPh>
    <rPh sb="96" eb="99">
      <t>ロウキュウカ</t>
    </rPh>
    <rPh sb="99" eb="100">
      <t>リツ</t>
    </rPh>
    <rPh sb="107" eb="109">
      <t>ルイジ</t>
    </rPh>
    <rPh sb="109" eb="111">
      <t>ダンタイ</t>
    </rPh>
    <rPh sb="112" eb="114">
      <t>ゼンコク</t>
    </rPh>
    <rPh sb="114" eb="116">
      <t>ヘイキン</t>
    </rPh>
    <rPh sb="117" eb="119">
      <t>ヒカク</t>
    </rPh>
    <rPh sb="122" eb="124">
      <t>ワリアイ</t>
    </rPh>
    <rPh sb="125" eb="126">
      <t>タカ</t>
    </rPh>
    <rPh sb="140" eb="142">
      <t>レイワ</t>
    </rPh>
    <rPh sb="143" eb="145">
      <t>ネンド</t>
    </rPh>
    <rPh sb="152" eb="154">
      <t>コウシン</t>
    </rPh>
    <rPh sb="155" eb="156">
      <t>スス</t>
    </rPh>
    <rPh sb="163" eb="165">
      <t>ネンド</t>
    </rPh>
    <rPh sb="186" eb="187">
      <t>モト</t>
    </rPh>
    <rPh sb="194" eb="196">
      <t>ケイカク</t>
    </rPh>
    <rPh sb="208" eb="210">
      <t>レイワ</t>
    </rPh>
    <rPh sb="224" eb="226">
      <t>メンセキ</t>
    </rPh>
    <rPh sb="238" eb="239">
      <t>ヒョウ</t>
    </rPh>
    <rPh sb="239" eb="240">
      <t>チュウ</t>
    </rPh>
    <rPh sb="241" eb="243">
      <t>レイワ</t>
    </rPh>
    <rPh sb="244" eb="245">
      <t>ネン</t>
    </rPh>
    <rPh sb="245" eb="246">
      <t>ド</t>
    </rPh>
    <rPh sb="246" eb="248">
      <t>カンキョ</t>
    </rPh>
    <rPh sb="248" eb="251">
      <t>ロウキュウカ</t>
    </rPh>
    <rPh sb="251" eb="252">
      <t>リツ</t>
    </rPh>
    <rPh sb="253" eb="255">
      <t>セイサ</t>
    </rPh>
    <rPh sb="256" eb="258">
      <t>ケッカ</t>
    </rPh>
    <phoneticPr fontId="17"/>
  </si>
  <si>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令和2年度には住宅地の大型汚水処理施設の区域が公共下水道の認可をうけることとなり、公共下水道事業の処理水量、維持管理対象施設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
　また地方公営企業法としての決算数値を踏まえた経営状況の分析を行うとともに、公共下水道事業全体計画、ストックマネジメント計画で算出された事業費の情報を盛り込んだ経営戦略は令和5年度に改定された。改定後の経営戦略を活用し経営改善に取り組んでいるところである。</t>
    <rPh sb="129" eb="131">
      <t>クイキ</t>
    </rPh>
    <rPh sb="138" eb="140">
      <t>ニンカ</t>
    </rPh>
    <rPh sb="150" eb="152">
      <t>コウキョウ</t>
    </rPh>
    <rPh sb="152" eb="155">
      <t>ゲスイドウ</t>
    </rPh>
    <rPh sb="155" eb="157">
      <t>ジギョウ</t>
    </rPh>
    <rPh sb="299" eb="301">
      <t>チホウ</t>
    </rPh>
    <rPh sb="301" eb="303">
      <t>コウエイ</t>
    </rPh>
    <rPh sb="303" eb="305">
      <t>キギョウ</t>
    </rPh>
    <rPh sb="305" eb="306">
      <t>ホウ</t>
    </rPh>
    <rPh sb="310" eb="312">
      <t>ケッサン</t>
    </rPh>
    <rPh sb="312" eb="314">
      <t>スウチ</t>
    </rPh>
    <rPh sb="315" eb="316">
      <t>フ</t>
    </rPh>
    <rPh sb="319" eb="321">
      <t>ケイエイ</t>
    </rPh>
    <rPh sb="321" eb="323">
      <t>ジョウキョウ</t>
    </rPh>
    <rPh sb="324" eb="326">
      <t>ブンセキ</t>
    </rPh>
    <rPh sb="327" eb="328">
      <t>オコナ</t>
    </rPh>
    <rPh sb="334" eb="336">
      <t>コウキョウ</t>
    </rPh>
    <rPh sb="336" eb="339">
      <t>ゲスイドウ</t>
    </rPh>
    <rPh sb="339" eb="341">
      <t>ジギョウ</t>
    </rPh>
    <rPh sb="341" eb="343">
      <t>ゼンタイ</t>
    </rPh>
    <rPh sb="343" eb="345">
      <t>ケイカク</t>
    </rPh>
    <rPh sb="356" eb="358">
      <t>ケイカク</t>
    </rPh>
    <rPh sb="359" eb="361">
      <t>サンシュツ</t>
    </rPh>
    <rPh sb="364" eb="367">
      <t>ジギョウヒ</t>
    </rPh>
    <rPh sb="368" eb="370">
      <t>ジョウホウ</t>
    </rPh>
    <rPh sb="371" eb="372">
      <t>モ</t>
    </rPh>
    <rPh sb="373" eb="374">
      <t>コ</t>
    </rPh>
    <rPh sb="376" eb="378">
      <t>ケイエイ</t>
    </rPh>
    <rPh sb="378" eb="380">
      <t>センリャク</t>
    </rPh>
    <rPh sb="381" eb="383">
      <t>レイワ</t>
    </rPh>
    <rPh sb="384" eb="386">
      <t>ネンド</t>
    </rPh>
    <rPh sb="387" eb="389">
      <t>カイテイ</t>
    </rPh>
    <rPh sb="393" eb="395">
      <t>カイテイ</t>
    </rPh>
    <rPh sb="395" eb="396">
      <t>ゴ</t>
    </rPh>
    <rPh sb="397" eb="399">
      <t>ケイエイ</t>
    </rPh>
    <rPh sb="399" eb="401">
      <t>センリャク</t>
    </rPh>
    <rPh sb="402" eb="404">
      <t>カツヨウ</t>
    </rPh>
    <rPh sb="405" eb="407">
      <t>ケイエイ</t>
    </rPh>
    <rPh sb="407" eb="409">
      <t>カイゼン</t>
    </rPh>
    <rPh sb="410" eb="411">
      <t>ト</t>
    </rPh>
    <rPh sb="412" eb="413">
      <t>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</si>
</sst>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
      <b/>
      <sz val="15"/>
      <color theme="3"/>
      <name val="ＭＳ 明朝"/>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0.52</c:v>
                </c:pt>
                <c:pt idx="4" formatCode="#,##0.00;&quot;△&quot;#,##0.00;&quot;-&quot;">
                  <c:v>0.27</c:v>
                </c:pt>
              </c:numCache>
            </c:numRef>
          </c:val>
          <c:extLst>
            <c:ext xmlns:c16="http://schemas.microsoft.com/office/drawing/2014/chart" uri="{C3380CC4-5D6E-409C-BE32-E72D297353CC}">
              <c16:uniqueId val="{00000000-154C-413F-B249-D902EC5754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0.06</c:v>
                </c:pt>
                <c:pt idx="3">
                  <c:v>0.09</c:v>
                </c:pt>
                <c:pt idx="4">
                  <c:v>0.16</c:v>
                </c:pt>
              </c:numCache>
            </c:numRef>
          </c:val>
          <c:smooth val="0"/>
          <c:extLst>
            <c:ext xmlns:c16="http://schemas.microsoft.com/office/drawing/2014/chart" uri="{C3380CC4-5D6E-409C-BE32-E72D297353CC}">
              <c16:uniqueId val="{00000001-154C-413F-B249-D902EC5754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35.549999999999997</c:v>
                </c:pt>
                <c:pt idx="2">
                  <c:v>34.96</c:v>
                </c:pt>
                <c:pt idx="3">
                  <c:v>35.159999999999997</c:v>
                </c:pt>
                <c:pt idx="4">
                  <c:v>34.61</c:v>
                </c:pt>
              </c:numCache>
            </c:numRef>
          </c:val>
          <c:extLst>
            <c:ext xmlns:c16="http://schemas.microsoft.com/office/drawing/2014/chart" uri="{C3380CC4-5D6E-409C-BE32-E72D297353CC}">
              <c16:uniqueId val="{00000000-CE9F-4703-B57C-E19B9888E9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61.51</c:v>
                </c:pt>
                <c:pt idx="2">
                  <c:v>51.2</c:v>
                </c:pt>
                <c:pt idx="3">
                  <c:v>57.32</c:v>
                </c:pt>
                <c:pt idx="4">
                  <c:v>51.61</c:v>
                </c:pt>
              </c:numCache>
            </c:numRef>
          </c:val>
          <c:smooth val="0"/>
          <c:extLst>
            <c:ext xmlns:c16="http://schemas.microsoft.com/office/drawing/2014/chart" uri="{C3380CC4-5D6E-409C-BE32-E72D297353CC}">
              <c16:uniqueId val="{00000001-CE9F-4703-B57C-E19B9888E9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96.75</c:v>
                </c:pt>
                <c:pt idx="2">
                  <c:v>95.43</c:v>
                </c:pt>
                <c:pt idx="3">
                  <c:v>95.3</c:v>
                </c:pt>
                <c:pt idx="4">
                  <c:v>95.65</c:v>
                </c:pt>
              </c:numCache>
            </c:numRef>
          </c:val>
          <c:extLst>
            <c:ext xmlns:c16="http://schemas.microsoft.com/office/drawing/2014/chart" uri="{C3380CC4-5D6E-409C-BE32-E72D297353CC}">
              <c16:uniqueId val="{00000000-193B-4F3A-BC99-4341AD0BDD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85.82</c:v>
                </c:pt>
                <c:pt idx="2">
                  <c:v>85.03</c:v>
                </c:pt>
                <c:pt idx="3">
                  <c:v>85.96</c:v>
                </c:pt>
                <c:pt idx="4">
                  <c:v>85.14</c:v>
                </c:pt>
              </c:numCache>
            </c:numRef>
          </c:val>
          <c:smooth val="0"/>
          <c:extLst>
            <c:ext xmlns:c16="http://schemas.microsoft.com/office/drawing/2014/chart" uri="{C3380CC4-5D6E-409C-BE32-E72D297353CC}">
              <c16:uniqueId val="{00000001-193B-4F3A-BC99-4341AD0BDD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107.81</c:v>
                </c:pt>
                <c:pt idx="2">
                  <c:v>108.81</c:v>
                </c:pt>
                <c:pt idx="3">
                  <c:v>105.7</c:v>
                </c:pt>
                <c:pt idx="4">
                  <c:v>105.34</c:v>
                </c:pt>
              </c:numCache>
            </c:numRef>
          </c:val>
          <c:extLst>
            <c:ext xmlns:c16="http://schemas.microsoft.com/office/drawing/2014/chart" uri="{C3380CC4-5D6E-409C-BE32-E72D297353CC}">
              <c16:uniqueId val="{00000000-7357-449F-9BFC-AC6FB3E401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109.91</c:v>
                </c:pt>
                <c:pt idx="2">
                  <c:v>108.61</c:v>
                </c:pt>
                <c:pt idx="3">
                  <c:v>109.58</c:v>
                </c:pt>
                <c:pt idx="4">
                  <c:v>107.74</c:v>
                </c:pt>
              </c:numCache>
            </c:numRef>
          </c:val>
          <c:smooth val="0"/>
          <c:extLst>
            <c:ext xmlns:c16="http://schemas.microsoft.com/office/drawing/2014/chart" uri="{C3380CC4-5D6E-409C-BE32-E72D297353CC}">
              <c16:uniqueId val="{00000001-7357-449F-9BFC-AC6FB3E401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4.99</c:v>
                </c:pt>
                <c:pt idx="2">
                  <c:v>8.8699999999999992</c:v>
                </c:pt>
                <c:pt idx="3">
                  <c:v>12.5</c:v>
                </c:pt>
                <c:pt idx="4">
                  <c:v>13.99</c:v>
                </c:pt>
              </c:numCache>
            </c:numRef>
          </c:val>
          <c:extLst>
            <c:ext xmlns:c16="http://schemas.microsoft.com/office/drawing/2014/chart" uri="{C3380CC4-5D6E-409C-BE32-E72D297353CC}">
              <c16:uniqueId val="{00000000-7C74-4651-A8AA-0A1B85279B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15.29</c:v>
                </c:pt>
                <c:pt idx="2">
                  <c:v>17.809999999999999</c:v>
                </c:pt>
                <c:pt idx="3">
                  <c:v>19.96</c:v>
                </c:pt>
                <c:pt idx="4">
                  <c:v>19.12</c:v>
                </c:pt>
              </c:numCache>
            </c:numRef>
          </c:val>
          <c:smooth val="0"/>
          <c:extLst>
            <c:ext xmlns:c16="http://schemas.microsoft.com/office/drawing/2014/chart" uri="{C3380CC4-5D6E-409C-BE32-E72D297353CC}">
              <c16:uniqueId val="{00000001-7C74-4651-A8AA-0A1B85279B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formatCode="#,##0.00;&quot;△&quot;#,##0.00;&quot;-&quot;">
                  <c:v>12.71</c:v>
                </c:pt>
                <c:pt idx="3" formatCode="#,##0.00;&quot;△&quot;#,##0.00;&quot;-&quot;">
                  <c:v>15.72</c:v>
                </c:pt>
                <c:pt idx="4" formatCode="#,##0.00;&quot;△&quot;#,##0.00;&quot;-&quot;">
                  <c:v>18.78</c:v>
                </c:pt>
              </c:numCache>
            </c:numRef>
          </c:val>
          <c:extLst>
            <c:ext xmlns:c16="http://schemas.microsoft.com/office/drawing/2014/chart" uri="{C3380CC4-5D6E-409C-BE32-E72D297353CC}">
              <c16:uniqueId val="{00000000-D069-4560-96F7-F64F575E82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0.11</c:v>
                </c:pt>
                <c:pt idx="2">
                  <c:v>0.64</c:v>
                </c:pt>
                <c:pt idx="3">
                  <c:v>0.83</c:v>
                </c:pt>
                <c:pt idx="4">
                  <c:v>1.54</c:v>
                </c:pt>
              </c:numCache>
            </c:numRef>
          </c:val>
          <c:smooth val="0"/>
          <c:extLst>
            <c:ext xmlns:c16="http://schemas.microsoft.com/office/drawing/2014/chart" uri="{C3380CC4-5D6E-409C-BE32-E72D297353CC}">
              <c16:uniqueId val="{00000001-D069-4560-96F7-F64F575E82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24.26</c:v>
                </c:pt>
                <c:pt idx="2">
                  <c:v>4.53</c:v>
                </c:pt>
                <c:pt idx="3" formatCode="#,##0.00;&quot;△&quot;#,##0.00">
                  <c:v>0</c:v>
                </c:pt>
                <c:pt idx="4" formatCode="#,##0.00;&quot;△&quot;#,##0.00">
                  <c:v>0</c:v>
                </c:pt>
              </c:numCache>
            </c:numRef>
          </c:val>
          <c:extLst>
            <c:ext xmlns:c16="http://schemas.microsoft.com/office/drawing/2014/chart" uri="{C3380CC4-5D6E-409C-BE32-E72D297353CC}">
              <c16:uniqueId val="{00000000-9F83-4EC8-9863-38D2730723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9.42</c:v>
                </c:pt>
                <c:pt idx="2">
                  <c:v>11.49</c:v>
                </c:pt>
                <c:pt idx="3">
                  <c:v>5.35</c:v>
                </c:pt>
                <c:pt idx="4">
                  <c:v>6.17</c:v>
                </c:pt>
              </c:numCache>
            </c:numRef>
          </c:val>
          <c:smooth val="0"/>
          <c:extLst>
            <c:ext xmlns:c16="http://schemas.microsoft.com/office/drawing/2014/chart" uri="{C3380CC4-5D6E-409C-BE32-E72D297353CC}">
              <c16:uniqueId val="{00000001-9F83-4EC8-9863-38D2730723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98.3</c:v>
                </c:pt>
                <c:pt idx="2">
                  <c:v>119.95</c:v>
                </c:pt>
                <c:pt idx="3">
                  <c:v>117.83</c:v>
                </c:pt>
                <c:pt idx="4">
                  <c:v>122.45</c:v>
                </c:pt>
              </c:numCache>
            </c:numRef>
          </c:val>
          <c:extLst>
            <c:ext xmlns:c16="http://schemas.microsoft.com/office/drawing/2014/chart" uri="{C3380CC4-5D6E-409C-BE32-E72D297353CC}">
              <c16:uniqueId val="{00000000-8645-462C-B9AF-AC9C595FBC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47.61</c:v>
                </c:pt>
                <c:pt idx="2">
                  <c:v>52.69</c:v>
                </c:pt>
                <c:pt idx="3">
                  <c:v>59.45</c:v>
                </c:pt>
                <c:pt idx="4">
                  <c:v>68.13</c:v>
                </c:pt>
              </c:numCache>
            </c:numRef>
          </c:val>
          <c:smooth val="0"/>
          <c:extLst>
            <c:ext xmlns:c16="http://schemas.microsoft.com/office/drawing/2014/chart" uri="{C3380CC4-5D6E-409C-BE32-E72D297353CC}">
              <c16:uniqueId val="{00000001-8645-462C-B9AF-AC9C595FBC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1199.19</c:v>
                </c:pt>
                <c:pt idx="2">
                  <c:v>1274.4100000000001</c:v>
                </c:pt>
                <c:pt idx="3">
                  <c:v>1383.03</c:v>
                </c:pt>
                <c:pt idx="4">
                  <c:v>1513.48</c:v>
                </c:pt>
              </c:numCache>
            </c:numRef>
          </c:val>
          <c:extLst>
            <c:ext xmlns:c16="http://schemas.microsoft.com/office/drawing/2014/chart" uri="{C3380CC4-5D6E-409C-BE32-E72D297353CC}">
              <c16:uniqueId val="{00000000-5F36-4CE1-AC84-99FF9191C9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1092.22</c:v>
                </c:pt>
                <c:pt idx="2">
                  <c:v>998.38</c:v>
                </c:pt>
                <c:pt idx="3">
                  <c:v>925.32</c:v>
                </c:pt>
                <c:pt idx="4">
                  <c:v>932.94</c:v>
                </c:pt>
              </c:numCache>
            </c:numRef>
          </c:val>
          <c:smooth val="0"/>
          <c:extLst>
            <c:ext xmlns:c16="http://schemas.microsoft.com/office/drawing/2014/chart" uri="{C3380CC4-5D6E-409C-BE32-E72D297353CC}">
              <c16:uniqueId val="{00000001-5F36-4CE1-AC84-99FF9191C9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100.6</c:v>
                </c:pt>
                <c:pt idx="3">
                  <c:v>100</c:v>
                </c:pt>
                <c:pt idx="4">
                  <c:v>97.65</c:v>
                </c:pt>
              </c:numCache>
            </c:numRef>
          </c:val>
          <c:extLst>
            <c:ext xmlns:c16="http://schemas.microsoft.com/office/drawing/2014/chart" uri="{C3380CC4-5D6E-409C-BE32-E72D297353CC}">
              <c16:uniqueId val="{00000000-6B0E-4CCD-A225-E0DB89DB64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97.53</c:v>
                </c:pt>
                <c:pt idx="2">
                  <c:v>95.92</c:v>
                </c:pt>
                <c:pt idx="3">
                  <c:v>96.98</c:v>
                </c:pt>
                <c:pt idx="4">
                  <c:v>103.51</c:v>
                </c:pt>
              </c:numCache>
            </c:numRef>
          </c:val>
          <c:smooth val="0"/>
          <c:extLst>
            <c:ext xmlns:c16="http://schemas.microsoft.com/office/drawing/2014/chart" uri="{C3380CC4-5D6E-409C-BE32-E72D297353CC}">
              <c16:uniqueId val="{00000001-6B0E-4CCD-A225-E0DB89DB64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172.43</c:v>
                </c:pt>
                <c:pt idx="2">
                  <c:v>171.91</c:v>
                </c:pt>
                <c:pt idx="3">
                  <c:v>173.47</c:v>
                </c:pt>
                <c:pt idx="4">
                  <c:v>178.1</c:v>
                </c:pt>
              </c:numCache>
            </c:numRef>
          </c:val>
          <c:extLst>
            <c:ext xmlns:c16="http://schemas.microsoft.com/office/drawing/2014/chart" uri="{C3380CC4-5D6E-409C-BE32-E72D297353CC}">
              <c16:uniqueId val="{00000000-3B35-456D-A85E-78CBD4CE40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155.83000000000001</c:v>
                </c:pt>
                <c:pt idx="2">
                  <c:v>156.75</c:v>
                </c:pt>
                <c:pt idx="3">
                  <c:v>153.54</c:v>
                </c:pt>
                <c:pt idx="4">
                  <c:v>151.82</c:v>
                </c:pt>
              </c:numCache>
            </c:numRef>
          </c:val>
          <c:smooth val="0"/>
          <c:extLst>
            <c:ext xmlns:c16="http://schemas.microsoft.com/office/drawing/2014/chart" uri="{C3380CC4-5D6E-409C-BE32-E72D297353CC}">
              <c16:uniqueId val="{00000001-3B35-456D-A85E-78CBD4CE40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名張市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Bd2</v>
      </c>
      <c r="X8" s="34"/>
      <c r="Y8" s="34"/>
      <c r="Z8" s="34"/>
      <c r="AA8" s="34"/>
      <c r="AB8" s="34"/>
      <c r="AC8" s="34"/>
      <c r="AD8" s="35" t="str">
        <f>データ!$M$6</f>
        <v>非設置</v>
      </c>
      <c r="AE8" s="35"/>
      <c r="AF8" s="35"/>
      <c r="AG8" s="35"/>
      <c r="AH8" s="35"/>
      <c r="AI8" s="35"/>
      <c r="AJ8" s="35"/>
      <c r="AK8" s="3"/>
      <c r="AL8" s="36">
        <f>データ!S6</f>
        <v>75248</v>
      </c>
      <c r="AM8" s="36"/>
      <c r="AN8" s="36"/>
      <c r="AO8" s="36"/>
      <c r="AP8" s="36"/>
      <c r="AQ8" s="36"/>
      <c r="AR8" s="36"/>
      <c r="AS8" s="36"/>
      <c r="AT8" s="37">
        <f>データ!T6</f>
        <v>129.77000000000001</v>
      </c>
      <c r="AU8" s="37"/>
      <c r="AV8" s="37"/>
      <c r="AW8" s="37"/>
      <c r="AX8" s="37"/>
      <c r="AY8" s="37"/>
      <c r="AZ8" s="37"/>
      <c r="BA8" s="37"/>
      <c r="BB8" s="37">
        <f>データ!U6</f>
        <v>579.86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56.32</v>
      </c>
      <c r="J10" s="37"/>
      <c r="K10" s="37"/>
      <c r="L10" s="37"/>
      <c r="M10" s="37"/>
      <c r="N10" s="37"/>
      <c r="O10" s="37"/>
      <c r="P10" s="37">
        <f>データ!P6</f>
        <v>58.21</v>
      </c>
      <c r="Q10" s="37"/>
      <c r="R10" s="37"/>
      <c r="S10" s="37"/>
      <c r="T10" s="37"/>
      <c r="U10" s="37"/>
      <c r="V10" s="37"/>
      <c r="W10" s="37">
        <f>データ!Q6</f>
        <v>88.37</v>
      </c>
      <c r="X10" s="37"/>
      <c r="Y10" s="37"/>
      <c r="Z10" s="37"/>
      <c r="AA10" s="37"/>
      <c r="AB10" s="37"/>
      <c r="AC10" s="37"/>
      <c r="AD10" s="36">
        <f>データ!R6</f>
        <v>3344</v>
      </c>
      <c r="AE10" s="36"/>
      <c r="AF10" s="36"/>
      <c r="AG10" s="36"/>
      <c r="AH10" s="36"/>
      <c r="AI10" s="36"/>
      <c r="AJ10" s="36"/>
      <c r="AK10" s="2"/>
      <c r="AL10" s="36">
        <f>データ!V6</f>
        <v>43533</v>
      </c>
      <c r="AM10" s="36"/>
      <c r="AN10" s="36"/>
      <c r="AO10" s="36"/>
      <c r="AP10" s="36"/>
      <c r="AQ10" s="36"/>
      <c r="AR10" s="36"/>
      <c r="AS10" s="36"/>
      <c r="AT10" s="37">
        <f>データ!W6</f>
        <v>10.66</v>
      </c>
      <c r="AU10" s="37"/>
      <c r="AV10" s="37"/>
      <c r="AW10" s="37"/>
      <c r="AX10" s="37"/>
      <c r="AY10" s="37"/>
      <c r="AZ10" s="37"/>
      <c r="BA10" s="37"/>
      <c r="BB10" s="37">
        <f>データ!X6</f>
        <v>4083.77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6LaBnZIOsw01KuOOlEz3WwJQqIuPJShY+qYXS+KANz9fXnya+RqRrOmGZg/hnDN4X6fJBrIW+HTS5TRNLg/CxQ==" saltValue="bhPRm5iWQNum1+HXhpXBk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242080</v>
      </c>
      <c r="D6" s="19">
        <f t="shared" si="3"/>
        <v>46</v>
      </c>
      <c r="E6" s="19">
        <f t="shared" si="3"/>
        <v>17</v>
      </c>
      <c r="F6" s="19">
        <f t="shared" si="3"/>
        <v>1</v>
      </c>
      <c r="G6" s="19">
        <f t="shared" si="3"/>
        <v>0</v>
      </c>
      <c r="H6" s="19" t="str">
        <f t="shared" si="3"/>
        <v>三重県　名張市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56.32</v>
      </c>
      <c r="P6" s="20">
        <f t="shared" si="3"/>
        <v>58.21</v>
      </c>
      <c r="Q6" s="20">
        <f t="shared" si="3"/>
        <v>88.37</v>
      </c>
      <c r="R6" s="20">
        <f t="shared" si="3"/>
        <v>3344</v>
      </c>
      <c r="S6" s="20">
        <f t="shared" si="3"/>
        <v>75248</v>
      </c>
      <c r="T6" s="20">
        <f t="shared" si="3"/>
        <v>129.77000000000001</v>
      </c>
      <c r="U6" s="20">
        <f t="shared" si="3"/>
        <v>579.86</v>
      </c>
      <c r="V6" s="20">
        <f t="shared" si="3"/>
        <v>43533</v>
      </c>
      <c r="W6" s="20">
        <f t="shared" si="3"/>
        <v>10.66</v>
      </c>
      <c r="X6" s="20">
        <f t="shared" si="3"/>
        <v>4083.77</v>
      </c>
      <c r="Y6" s="21" t="str">
        <f>IF(Y7="",NA(),Y7)</f>
        <v>-</v>
      </c>
      <c r="Z6" s="21">
        <f t="shared" ref="Z6:AH6" si="4">IF(Z7="",NA(),Z7)</f>
        <v>107.81</v>
      </c>
      <c r="AA6" s="21">
        <f t="shared" si="4"/>
        <v>108.81</v>
      </c>
      <c r="AB6" s="21">
        <f t="shared" si="4"/>
        <v>105.7</v>
      </c>
      <c r="AC6" s="21">
        <f t="shared" si="4"/>
        <v>105.34</v>
      </c>
      <c r="AD6" s="21" t="str">
        <f t="shared" si="4"/>
        <v>-</v>
      </c>
      <c r="AE6" s="21">
        <f t="shared" si="4"/>
        <v>109.91</v>
      </c>
      <c r="AF6" s="21">
        <f t="shared" si="4"/>
        <v>108.61</v>
      </c>
      <c r="AG6" s="21">
        <f t="shared" si="4"/>
        <v>109.58</v>
      </c>
      <c r="AH6" s="21">
        <f t="shared" si="4"/>
        <v>107.74</v>
      </c>
      <c r="AI6" s="20" t="str">
        <f>IF(AI7="","",IF(AI7="-","【-】","【"&amp;SUBSTITUTE(TEXT(AI7,"#,##0.00"),"-","△")&amp;"】"))</f>
        <v>【105.91】</v>
      </c>
      <c r="AJ6" s="21" t="str">
        <f>IF(AJ7="",NA(),AJ7)</f>
        <v>-</v>
      </c>
      <c r="AK6" s="21">
        <f t="shared" ref="AK6:AS6" si="5">IF(AK7="",NA(),AK7)</f>
        <v>24.26</v>
      </c>
      <c r="AL6" s="21">
        <f t="shared" si="5"/>
        <v>4.53</v>
      </c>
      <c r="AM6" s="20">
        <f t="shared" si="5"/>
        <v>0</v>
      </c>
      <c r="AN6" s="20">
        <f t="shared" si="5"/>
        <v>0</v>
      </c>
      <c r="AO6" s="21" t="str">
        <f t="shared" si="5"/>
        <v>-</v>
      </c>
      <c r="AP6" s="21">
        <f t="shared" si="5"/>
        <v>9.42</v>
      </c>
      <c r="AQ6" s="21">
        <f t="shared" si="5"/>
        <v>11.49</v>
      </c>
      <c r="AR6" s="21">
        <f t="shared" si="5"/>
        <v>5.35</v>
      </c>
      <c r="AS6" s="21">
        <f t="shared" si="5"/>
        <v>6.17</v>
      </c>
      <c r="AT6" s="20" t="str">
        <f>IF(AT7="","",IF(AT7="-","【-】","【"&amp;SUBSTITUTE(TEXT(AT7,"#,##0.00"),"-","△")&amp;"】"))</f>
        <v>【3.03】</v>
      </c>
      <c r="AU6" s="21" t="str">
        <f>IF(AU7="",NA(),AU7)</f>
        <v>-</v>
      </c>
      <c r="AV6" s="21">
        <f t="shared" ref="AV6:BD6" si="6">IF(AV7="",NA(),AV7)</f>
        <v>98.3</v>
      </c>
      <c r="AW6" s="21">
        <f t="shared" si="6"/>
        <v>119.95</v>
      </c>
      <c r="AX6" s="21">
        <f t="shared" si="6"/>
        <v>117.83</v>
      </c>
      <c r="AY6" s="21">
        <f t="shared" si="6"/>
        <v>122.45</v>
      </c>
      <c r="AZ6" s="21" t="str">
        <f t="shared" si="6"/>
        <v>-</v>
      </c>
      <c r="BA6" s="21">
        <f t="shared" si="6"/>
        <v>47.61</v>
      </c>
      <c r="BB6" s="21">
        <f t="shared" si="6"/>
        <v>52.69</v>
      </c>
      <c r="BC6" s="21">
        <f t="shared" si="6"/>
        <v>59.45</v>
      </c>
      <c r="BD6" s="21">
        <f t="shared" si="6"/>
        <v>68.13</v>
      </c>
      <c r="BE6" s="20" t="str">
        <f>IF(BE7="","",IF(BE7="-","【-】","【"&amp;SUBSTITUTE(TEXT(BE7,"#,##0.00"),"-","△")&amp;"】"))</f>
        <v>【78.43】</v>
      </c>
      <c r="BF6" s="21" t="str">
        <f>IF(BF7="",NA(),BF7)</f>
        <v>-</v>
      </c>
      <c r="BG6" s="21">
        <f t="shared" ref="BG6:BO6" si="7">IF(BG7="",NA(),BG7)</f>
        <v>1199.19</v>
      </c>
      <c r="BH6" s="21">
        <f t="shared" si="7"/>
        <v>1274.4100000000001</v>
      </c>
      <c r="BI6" s="21">
        <f t="shared" si="7"/>
        <v>1383.03</v>
      </c>
      <c r="BJ6" s="21">
        <f t="shared" si="7"/>
        <v>1513.48</v>
      </c>
      <c r="BK6" s="21" t="str">
        <f t="shared" si="7"/>
        <v>-</v>
      </c>
      <c r="BL6" s="21">
        <f t="shared" si="7"/>
        <v>1092.22</v>
      </c>
      <c r="BM6" s="21">
        <f t="shared" si="7"/>
        <v>998.38</v>
      </c>
      <c r="BN6" s="21">
        <f t="shared" si="7"/>
        <v>925.32</v>
      </c>
      <c r="BO6" s="21">
        <f t="shared" si="7"/>
        <v>932.94</v>
      </c>
      <c r="BP6" s="20" t="str">
        <f>IF(BP7="","",IF(BP7="-","【-】","【"&amp;SUBSTITUTE(TEXT(BP7,"#,##0.00"),"-","△")&amp;"】"))</f>
        <v>【630.82】</v>
      </c>
      <c r="BQ6" s="21" t="str">
        <f>IF(BQ7="",NA(),BQ7)</f>
        <v>-</v>
      </c>
      <c r="BR6" s="21">
        <f t="shared" ref="BR6:BZ6" si="8">IF(BR7="",NA(),BR7)</f>
        <v>100</v>
      </c>
      <c r="BS6" s="21">
        <f t="shared" si="8"/>
        <v>100.6</v>
      </c>
      <c r="BT6" s="21">
        <f t="shared" si="8"/>
        <v>100</v>
      </c>
      <c r="BU6" s="21">
        <f t="shared" si="8"/>
        <v>97.65</v>
      </c>
      <c r="BV6" s="21" t="str">
        <f t="shared" si="8"/>
        <v>-</v>
      </c>
      <c r="BW6" s="21">
        <f t="shared" si="8"/>
        <v>97.53</v>
      </c>
      <c r="BX6" s="21">
        <f t="shared" si="8"/>
        <v>95.92</v>
      </c>
      <c r="BY6" s="21">
        <f t="shared" si="8"/>
        <v>96.98</v>
      </c>
      <c r="BZ6" s="21">
        <f t="shared" si="8"/>
        <v>103.51</v>
      </c>
      <c r="CA6" s="20" t="str">
        <f>IF(CA7="","",IF(CA7="-","【-】","【"&amp;SUBSTITUTE(TEXT(CA7,"#,##0.00"),"-","△")&amp;"】"))</f>
        <v>【97.81】</v>
      </c>
      <c r="CB6" s="21" t="str">
        <f>IF(CB7="",NA(),CB7)</f>
        <v>-</v>
      </c>
      <c r="CC6" s="21">
        <f t="shared" ref="CC6:CK6" si="9">IF(CC7="",NA(),CC7)</f>
        <v>172.43</v>
      </c>
      <c r="CD6" s="21">
        <f t="shared" si="9"/>
        <v>171.91</v>
      </c>
      <c r="CE6" s="21">
        <f t="shared" si="9"/>
        <v>173.47</v>
      </c>
      <c r="CF6" s="21">
        <f t="shared" si="9"/>
        <v>178.1</v>
      </c>
      <c r="CG6" s="21" t="str">
        <f t="shared" si="9"/>
        <v>-</v>
      </c>
      <c r="CH6" s="21">
        <f t="shared" si="9"/>
        <v>155.83000000000001</v>
      </c>
      <c r="CI6" s="21">
        <f t="shared" si="9"/>
        <v>156.75</v>
      </c>
      <c r="CJ6" s="21">
        <f t="shared" si="9"/>
        <v>153.54</v>
      </c>
      <c r="CK6" s="21">
        <f t="shared" si="9"/>
        <v>151.82</v>
      </c>
      <c r="CL6" s="20" t="str">
        <f>IF(CL7="","",IF(CL7="-","【-】","【"&amp;SUBSTITUTE(TEXT(CL7,"#,##0.00"),"-","△")&amp;"】"))</f>
        <v>【138.75】</v>
      </c>
      <c r="CM6" s="21" t="str">
        <f>IF(CM7="",NA(),CM7)</f>
        <v>-</v>
      </c>
      <c r="CN6" s="21">
        <f t="shared" ref="CN6:CV6" si="10">IF(CN7="",NA(),CN7)</f>
        <v>35.549999999999997</v>
      </c>
      <c r="CO6" s="21">
        <f t="shared" si="10"/>
        <v>34.96</v>
      </c>
      <c r="CP6" s="21">
        <f t="shared" si="10"/>
        <v>35.159999999999997</v>
      </c>
      <c r="CQ6" s="21">
        <f t="shared" si="10"/>
        <v>34.61</v>
      </c>
      <c r="CR6" s="21" t="str">
        <f t="shared" si="10"/>
        <v>-</v>
      </c>
      <c r="CS6" s="21">
        <f t="shared" si="10"/>
        <v>61.51</v>
      </c>
      <c r="CT6" s="21">
        <f t="shared" si="10"/>
        <v>51.2</v>
      </c>
      <c r="CU6" s="21">
        <f t="shared" si="10"/>
        <v>57.32</v>
      </c>
      <c r="CV6" s="21">
        <f t="shared" si="10"/>
        <v>51.61</v>
      </c>
      <c r="CW6" s="20" t="str">
        <f>IF(CW7="","",IF(CW7="-","【-】","【"&amp;SUBSTITUTE(TEXT(CW7,"#,##0.00"),"-","△")&amp;"】"))</f>
        <v>【58.94】</v>
      </c>
      <c r="CX6" s="21" t="str">
        <f>IF(CX7="",NA(),CX7)</f>
        <v>-</v>
      </c>
      <c r="CY6" s="21">
        <f t="shared" ref="CY6:DG6" si="11">IF(CY7="",NA(),CY7)</f>
        <v>96.75</v>
      </c>
      <c r="CZ6" s="21">
        <f t="shared" si="11"/>
        <v>95.43</v>
      </c>
      <c r="DA6" s="21">
        <f t="shared" si="11"/>
        <v>95.3</v>
      </c>
      <c r="DB6" s="21">
        <f t="shared" si="11"/>
        <v>95.65</v>
      </c>
      <c r="DC6" s="21" t="str">
        <f t="shared" si="11"/>
        <v>-</v>
      </c>
      <c r="DD6" s="21">
        <f t="shared" si="11"/>
        <v>85.82</v>
      </c>
      <c r="DE6" s="21">
        <f t="shared" si="11"/>
        <v>85.03</v>
      </c>
      <c r="DF6" s="21">
        <f t="shared" si="11"/>
        <v>85.96</v>
      </c>
      <c r="DG6" s="21">
        <f t="shared" si="11"/>
        <v>85.14</v>
      </c>
      <c r="DH6" s="20" t="str">
        <f>IF(DH7="","",IF(DH7="-","【-】","【"&amp;SUBSTITUTE(TEXT(DH7,"#,##0.00"),"-","△")&amp;"】"))</f>
        <v>【95.91】</v>
      </c>
      <c r="DI6" s="21" t="str">
        <f>IF(DI7="",NA(),DI7)</f>
        <v>-</v>
      </c>
      <c r="DJ6" s="21">
        <f t="shared" ref="DJ6:DR6" si="12">IF(DJ7="",NA(),DJ7)</f>
        <v>4.99</v>
      </c>
      <c r="DK6" s="21">
        <f t="shared" si="12"/>
        <v>8.8699999999999992</v>
      </c>
      <c r="DL6" s="21">
        <f t="shared" si="12"/>
        <v>12.5</v>
      </c>
      <c r="DM6" s="21">
        <f t="shared" si="12"/>
        <v>13.99</v>
      </c>
      <c r="DN6" s="21" t="str">
        <f t="shared" si="12"/>
        <v>-</v>
      </c>
      <c r="DO6" s="21">
        <f t="shared" si="12"/>
        <v>15.29</v>
      </c>
      <c r="DP6" s="21">
        <f t="shared" si="12"/>
        <v>17.809999999999999</v>
      </c>
      <c r="DQ6" s="21">
        <f t="shared" si="12"/>
        <v>19.96</v>
      </c>
      <c r="DR6" s="21">
        <f t="shared" si="12"/>
        <v>19.12</v>
      </c>
      <c r="DS6" s="20" t="str">
        <f>IF(DS7="","",IF(DS7="-","【-】","【"&amp;SUBSTITUTE(TEXT(DS7,"#,##0.00"),"-","△")&amp;"】"))</f>
        <v>【41.09】</v>
      </c>
      <c r="DT6" s="21" t="str">
        <f>IF(DT7="",NA(),DT7)</f>
        <v>-</v>
      </c>
      <c r="DU6" s="20">
        <f t="shared" ref="DU6:EC6" si="13">IF(DU7="",NA(),DU7)</f>
        <v>0</v>
      </c>
      <c r="DV6" s="21">
        <f t="shared" si="13"/>
        <v>12.71</v>
      </c>
      <c r="DW6" s="21">
        <f t="shared" si="13"/>
        <v>15.72</v>
      </c>
      <c r="DX6" s="21">
        <f t="shared" si="13"/>
        <v>18.78</v>
      </c>
      <c r="DY6" s="21" t="str">
        <f t="shared" si="13"/>
        <v>-</v>
      </c>
      <c r="DZ6" s="21">
        <f t="shared" si="13"/>
        <v>0.11</v>
      </c>
      <c r="EA6" s="21">
        <f t="shared" si="13"/>
        <v>0.64</v>
      </c>
      <c r="EB6" s="21">
        <f t="shared" si="13"/>
        <v>0.83</v>
      </c>
      <c r="EC6" s="21">
        <f t="shared" si="13"/>
        <v>1.54</v>
      </c>
      <c r="ED6" s="20" t="str">
        <f>IF(ED7="","",IF(ED7="-","【-】","【"&amp;SUBSTITUTE(TEXT(ED7,"#,##0.00"),"-","△")&amp;"】"))</f>
        <v>【8.68】</v>
      </c>
      <c r="EE6" s="21" t="str">
        <f>IF(EE7="",NA(),EE7)</f>
        <v>-</v>
      </c>
      <c r="EF6" s="20">
        <f t="shared" ref="EF6:EN6" si="14">IF(EF7="",NA(),EF7)</f>
        <v>0</v>
      </c>
      <c r="EG6" s="20">
        <f t="shared" si="14"/>
        <v>0</v>
      </c>
      <c r="EH6" s="21">
        <f t="shared" si="14"/>
        <v>0.52</v>
      </c>
      <c r="EI6" s="21">
        <f t="shared" si="14"/>
        <v>0.27</v>
      </c>
      <c r="EJ6" s="21" t="str">
        <f t="shared" si="14"/>
        <v>-</v>
      </c>
      <c r="EK6" s="21">
        <f t="shared" si="14"/>
        <v>0.15</v>
      </c>
      <c r="EL6" s="21">
        <f t="shared" si="14"/>
        <v>0.06</v>
      </c>
      <c r="EM6" s="21">
        <f t="shared" si="14"/>
        <v>0.09</v>
      </c>
      <c r="EN6" s="21">
        <f t="shared" si="14"/>
        <v>0.16</v>
      </c>
      <c r="EO6" s="20" t="str">
        <f>IF(EO7="","",IF(EO7="-","【-】","【"&amp;SUBSTITUTE(TEXT(EO7,"#,##0.00"),"-","△")&amp;"】"))</f>
        <v>【0.22】</v>
      </c>
    </row>
    <row r="7" spans="1:148" s="22" customFormat="1" x14ac:dyDescent="0.2">
      <c r="A7" s="14"/>
      <c r="B7" s="23">
        <v>2023</v>
      </c>
      <c r="C7" s="23">
        <v>242080</v>
      </c>
      <c r="D7" s="23">
        <v>46</v>
      </c>
      <c r="E7" s="23">
        <v>17</v>
      </c>
      <c r="F7" s="23">
        <v>1</v>
      </c>
      <c r="G7" s="23">
        <v>0</v>
      </c>
      <c r="H7" s="23" t="s">
        <v>96</v>
      </c>
      <c r="I7" s="23" t="s">
        <v>97</v>
      </c>
      <c r="J7" s="23" t="s">
        <v>98</v>
      </c>
      <c r="K7" s="23" t="s">
        <v>99</v>
      </c>
      <c r="L7" s="23" t="s">
        <v>100</v>
      </c>
      <c r="M7" s="23" t="s">
        <v>101</v>
      </c>
      <c r="N7" s="24" t="s">
        <v>102</v>
      </c>
      <c r="O7" s="24">
        <v>56.32</v>
      </c>
      <c r="P7" s="24">
        <v>58.21</v>
      </c>
      <c r="Q7" s="24">
        <v>88.37</v>
      </c>
      <c r="R7" s="24">
        <v>3344</v>
      </c>
      <c r="S7" s="24">
        <v>75248</v>
      </c>
      <c r="T7" s="24">
        <v>129.77000000000001</v>
      </c>
      <c r="U7" s="24">
        <v>579.86</v>
      </c>
      <c r="V7" s="24">
        <v>43533</v>
      </c>
      <c r="W7" s="24">
        <v>10.66</v>
      </c>
      <c r="X7" s="24">
        <v>4083.77</v>
      </c>
      <c r="Y7" s="24" t="s">
        <v>102</v>
      </c>
      <c r="Z7" s="24">
        <v>107.81</v>
      </c>
      <c r="AA7" s="24">
        <v>108.81</v>
      </c>
      <c r="AB7" s="24">
        <v>105.7</v>
      </c>
      <c r="AC7" s="24">
        <v>105.34</v>
      </c>
      <c r="AD7" s="24" t="s">
        <v>102</v>
      </c>
      <c r="AE7" s="24">
        <v>109.91</v>
      </c>
      <c r="AF7" s="24">
        <v>108.61</v>
      </c>
      <c r="AG7" s="24">
        <v>109.58</v>
      </c>
      <c r="AH7" s="24">
        <v>107.74</v>
      </c>
      <c r="AI7" s="24">
        <v>105.91</v>
      </c>
      <c r="AJ7" s="24" t="s">
        <v>102</v>
      </c>
      <c r="AK7" s="24">
        <v>24.26</v>
      </c>
      <c r="AL7" s="24">
        <v>4.53</v>
      </c>
      <c r="AM7" s="24">
        <v>0</v>
      </c>
      <c r="AN7" s="24">
        <v>0</v>
      </c>
      <c r="AO7" s="24" t="s">
        <v>102</v>
      </c>
      <c r="AP7" s="24">
        <v>9.42</v>
      </c>
      <c r="AQ7" s="24">
        <v>11.49</v>
      </c>
      <c r="AR7" s="24">
        <v>5.35</v>
      </c>
      <c r="AS7" s="24">
        <v>6.17</v>
      </c>
      <c r="AT7" s="24">
        <v>3.03</v>
      </c>
      <c r="AU7" s="24" t="s">
        <v>102</v>
      </c>
      <c r="AV7" s="24">
        <v>98.3</v>
      </c>
      <c r="AW7" s="24">
        <v>119.95</v>
      </c>
      <c r="AX7" s="24">
        <v>117.83</v>
      </c>
      <c r="AY7" s="24">
        <v>122.45</v>
      </c>
      <c r="AZ7" s="24" t="s">
        <v>102</v>
      </c>
      <c r="BA7" s="24">
        <v>47.61</v>
      </c>
      <c r="BB7" s="24">
        <v>52.69</v>
      </c>
      <c r="BC7" s="24">
        <v>59.45</v>
      </c>
      <c r="BD7" s="24">
        <v>68.13</v>
      </c>
      <c r="BE7" s="24">
        <v>78.430000000000007</v>
      </c>
      <c r="BF7" s="24" t="s">
        <v>102</v>
      </c>
      <c r="BG7" s="24">
        <v>1199.19</v>
      </c>
      <c r="BH7" s="24">
        <v>1274.4100000000001</v>
      </c>
      <c r="BI7" s="24">
        <v>1383.03</v>
      </c>
      <c r="BJ7" s="24">
        <v>1513.48</v>
      </c>
      <c r="BK7" s="24" t="s">
        <v>102</v>
      </c>
      <c r="BL7" s="24">
        <v>1092.22</v>
      </c>
      <c r="BM7" s="24">
        <v>998.38</v>
      </c>
      <c r="BN7" s="24">
        <v>925.32</v>
      </c>
      <c r="BO7" s="24">
        <v>932.94</v>
      </c>
      <c r="BP7" s="24">
        <v>630.82000000000005</v>
      </c>
      <c r="BQ7" s="24" t="s">
        <v>102</v>
      </c>
      <c r="BR7" s="24">
        <v>100</v>
      </c>
      <c r="BS7" s="24">
        <v>100.6</v>
      </c>
      <c r="BT7" s="24">
        <v>100</v>
      </c>
      <c r="BU7" s="24">
        <v>97.65</v>
      </c>
      <c r="BV7" s="24" t="s">
        <v>102</v>
      </c>
      <c r="BW7" s="24">
        <v>97.53</v>
      </c>
      <c r="BX7" s="24">
        <v>95.92</v>
      </c>
      <c r="BY7" s="24">
        <v>96.98</v>
      </c>
      <c r="BZ7" s="24">
        <v>103.51</v>
      </c>
      <c r="CA7" s="24">
        <v>97.81</v>
      </c>
      <c r="CB7" s="24" t="s">
        <v>102</v>
      </c>
      <c r="CC7" s="24">
        <v>172.43</v>
      </c>
      <c r="CD7" s="24">
        <v>171.91</v>
      </c>
      <c r="CE7" s="24">
        <v>173.47</v>
      </c>
      <c r="CF7" s="24">
        <v>178.1</v>
      </c>
      <c r="CG7" s="24" t="s">
        <v>102</v>
      </c>
      <c r="CH7" s="24">
        <v>155.83000000000001</v>
      </c>
      <c r="CI7" s="24">
        <v>156.75</v>
      </c>
      <c r="CJ7" s="24">
        <v>153.54</v>
      </c>
      <c r="CK7" s="24">
        <v>151.82</v>
      </c>
      <c r="CL7" s="24">
        <v>138.75</v>
      </c>
      <c r="CM7" s="24" t="s">
        <v>102</v>
      </c>
      <c r="CN7" s="24">
        <v>35.549999999999997</v>
      </c>
      <c r="CO7" s="24">
        <v>34.96</v>
      </c>
      <c r="CP7" s="24">
        <v>35.159999999999997</v>
      </c>
      <c r="CQ7" s="24">
        <v>34.61</v>
      </c>
      <c r="CR7" s="24" t="s">
        <v>102</v>
      </c>
      <c r="CS7" s="24">
        <v>61.51</v>
      </c>
      <c r="CT7" s="24">
        <v>51.2</v>
      </c>
      <c r="CU7" s="24">
        <v>57.32</v>
      </c>
      <c r="CV7" s="24">
        <v>51.61</v>
      </c>
      <c r="CW7" s="24">
        <v>58.94</v>
      </c>
      <c r="CX7" s="24" t="s">
        <v>102</v>
      </c>
      <c r="CY7" s="24">
        <v>96.75</v>
      </c>
      <c r="CZ7" s="24">
        <v>95.43</v>
      </c>
      <c r="DA7" s="24">
        <v>95.3</v>
      </c>
      <c r="DB7" s="24">
        <v>95.65</v>
      </c>
      <c r="DC7" s="24" t="s">
        <v>102</v>
      </c>
      <c r="DD7" s="24">
        <v>85.82</v>
      </c>
      <c r="DE7" s="24">
        <v>85.03</v>
      </c>
      <c r="DF7" s="24">
        <v>85.96</v>
      </c>
      <c r="DG7" s="24">
        <v>85.14</v>
      </c>
      <c r="DH7" s="24">
        <v>95.91</v>
      </c>
      <c r="DI7" s="24" t="s">
        <v>102</v>
      </c>
      <c r="DJ7" s="24">
        <v>4.99</v>
      </c>
      <c r="DK7" s="24">
        <v>8.8699999999999992</v>
      </c>
      <c r="DL7" s="24">
        <v>12.5</v>
      </c>
      <c r="DM7" s="24">
        <v>13.99</v>
      </c>
      <c r="DN7" s="24" t="s">
        <v>102</v>
      </c>
      <c r="DO7" s="24">
        <v>15.29</v>
      </c>
      <c r="DP7" s="24">
        <v>17.809999999999999</v>
      </c>
      <c r="DQ7" s="24">
        <v>19.96</v>
      </c>
      <c r="DR7" s="24">
        <v>19.12</v>
      </c>
      <c r="DS7" s="24">
        <v>41.09</v>
      </c>
      <c r="DT7" s="24" t="s">
        <v>102</v>
      </c>
      <c r="DU7" s="24">
        <v>0</v>
      </c>
      <c r="DV7" s="24">
        <v>12.71</v>
      </c>
      <c r="DW7" s="24">
        <v>15.72</v>
      </c>
      <c r="DX7" s="24">
        <v>18.78</v>
      </c>
      <c r="DY7" s="24" t="s">
        <v>102</v>
      </c>
      <c r="DZ7" s="24">
        <v>0.11</v>
      </c>
      <c r="EA7" s="24">
        <v>0.64</v>
      </c>
      <c r="EB7" s="24">
        <v>0.83</v>
      </c>
      <c r="EC7" s="24">
        <v>1.54</v>
      </c>
      <c r="ED7" s="24">
        <v>8.68</v>
      </c>
      <c r="EE7" s="24" t="s">
        <v>102</v>
      </c>
      <c r="EF7" s="24">
        <v>0</v>
      </c>
      <c r="EG7" s="24">
        <v>0</v>
      </c>
      <c r="EH7" s="24">
        <v>0.52</v>
      </c>
      <c r="EI7" s="24">
        <v>0.27</v>
      </c>
      <c r="EJ7" s="24" t="s">
        <v>102</v>
      </c>
      <c r="EK7" s="24">
        <v>0.15</v>
      </c>
      <c r="EL7" s="24">
        <v>0.06</v>
      </c>
      <c r="EM7" s="24">
        <v>0.09</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