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6_鈴鹿市\"/>
    </mc:Choice>
  </mc:AlternateContent>
  <xr:revisionPtr revIDLastSave="0" documentId="13_ncr:1_{7E4E0F67-87F9-4D79-906B-408A33A1A7AF}" xr6:coauthVersionLast="47" xr6:coauthVersionMax="47" xr10:uidLastSave="{00000000-0000-0000-0000-000000000000}"/>
  <workbookProtection workbookAlgorithmName="SHA-512" workbookHashValue="A7d2Y8RH4BJZp9XNe7l/TpQns4borySdTCq12Ct0BF0BQE6X1sNEwHwXsLyh2b8mdOKgzbJn/cUgwshCjZbiHg==" workbookSaltValue="0WZXxMOk5LbTk08Da9HC/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D10" i="4"/>
  <c r="P10" i="4"/>
  <c r="W8" i="4"/>
  <c r="B8" i="4"/>
  <c r="B6"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<sst xmlns="http://schemas.openxmlformats.org/spreadsheetml/2006/main" count="231" uniqueCount="115">
  <si>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</si>
  <si>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</si>
  <si>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</si>
  <si>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</si>
  <si>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</si>
  <si>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</si>
  <si>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</si>
  <si>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</si>
  <si>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</si>
  <si>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</si>
  <si>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</si>
  <si>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</si>
  <si>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</si>
  <si>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</si>
  <si>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</si>
  <si>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</si>
  <si>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</si>
  <si>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</si>
  <si>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</si>
  <si>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</si>
  <si>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</si>
  <si>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</si>
  <si>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</si>
  <si>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</si>
  <si>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</si>
  <si>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</si>
  <si>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</si>
  <si>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</si>
  <si>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</si>
  <si>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</si>
  <si>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</si>
  <si>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</si>
  <si>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</si>
  <si>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</si>
  <si>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</si>
  <si>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</si>
  <si>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</si>
  <si>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</si>
  <si>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</si>
  <si>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</si>
  <si>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</si>
  <si>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</si>
  <si>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</si>
  <si>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</si>
  <si>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</si>
  <si>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</si>
  <si>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</si>
  <si>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</si>
  <si>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</si>
  <si>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</si>
  <si>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</si>
  <si>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</si>
  <si>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</si>
  <si>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</si>
  <si>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</si>
  <si>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</si>
  <si>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</si>
  <si>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</si>
  <si>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</si>
  <si>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</si>
  <si>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</si>
  <si>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</si>
  <si>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</si>
  <si>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</si>
  <si>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</si>
  <si>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</si>
  <si>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</si>
  <si>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</si>
  <si>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</si>
  <si>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</si>
  <si>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</si>
  <si>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</si>
  <si>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</si>
  <si>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</si>
  <si>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</si>
  <si>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</si>
  <si>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</si>
  <si>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</si>
  <si>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</si>
  <si>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</si>
  <si>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</si>
  <si>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</si>
  <si>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</si>
  <si>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</si>
  <si>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</si>
  <si>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</si>
  <si>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</si>
  <si>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</si>
  <si>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</si>
  <si>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</si>
  <si>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</si>
  <si>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</si>
  <si>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</si>
  <si>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</si>
  <si>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</si>
  <si>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</si>
  <si>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</si>
  <si>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</si>
  <si>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</si>
  <si>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</si>
  <si>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</si>
  <si>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</si>
  <si>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</si>
  <si>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</si>
  <si>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</si>
  <si>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</si>
  <si>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</si>
  <si>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</si>
  <si>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</si>
  <si>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</si>
  <si>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</si>
  <si>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</si>
  <si>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の供用開始時期は、平成６年４月のため、施設の耐用年数は当面到来しないが、施設内にある機械・電気設備については徐々に耐用年数を迎えており、設備の更新による費用の増加が懸念される。</t>
    <phoneticPr fontId="4"/>
  </si>
  <si>
    <t>　農業集落排水事業は、既に施設整備が完了していることと、農村地域の人口減少が市街地と比べて加速していることから、使用料収入は今後更に減少するものと予想される。
　また、耐用年数を経過した設備の修繕や更新による費用の増加も見込まれるため、ストックマネジメントの導入により、効率的な維持管理を図るとともに、投資の平準化を行う必要がある。
　今後も、人口減少の加速といった社会情勢の変化に対応するため、経営基盤の強化や投資の合理化を図り、安定した経営を継続できるよう取り組んでいく。</t>
    <phoneticPr fontId="4"/>
  </si>
  <si>
    <r>
      <t xml:space="preserve">  経常収支比率は黒字であり、累積欠損金が発生していないため経営の健全性は保たれているが、流動比率は、100％を下回っていることから支払能力の改善が必要である。
　企業債残高対事業規模比率は、施設整備が完了しているため企業債残高が減少しており前年度に比べて減少している。
　経費回収率は、100％を下回っていることから使用料収入だけでは資本費はもとより、維持管理費も賄えない状況であり、一般会計からの繰入金に依存する経営となっている。
　汚水処理原価は、前年度に比べ10.11円減少しているが、これは</t>
    </r>
    <r>
      <rPr>
        <sz val="11"/>
        <rFont val="ＭＳ ゴシック"/>
        <family val="3"/>
        <charset val="128"/>
      </rPr>
      <t>維持管理費の減少</t>
    </r>
    <r>
      <rPr>
        <sz val="11"/>
        <color theme="1"/>
        <rFont val="ＭＳ ゴシック"/>
        <family val="3"/>
        <charset val="128"/>
      </rPr>
      <t>によるところが主な要因である。
　施設利用率については、</t>
    </r>
    <r>
      <rPr>
        <sz val="11"/>
        <rFont val="ＭＳ ゴシック"/>
        <family val="3"/>
        <charset val="128"/>
      </rPr>
      <t>人口減少に伴う汚水処理水量の減少により</t>
    </r>
    <r>
      <rPr>
        <sz val="11"/>
        <color theme="1"/>
        <rFont val="ＭＳ ゴシック"/>
        <family val="3"/>
        <charset val="128"/>
      </rPr>
      <t>、前年度に比べて0.53ポイント減少している。
　水洗化率は、右肩上がりに推移し類似団体平均値を上回っているが、地域の特性により人口減少が加速しているため、今後は横ばいとなる見込みである。</t>
    </r>
    <rPh sb="2" eb="4">
      <t>ケイジョウ</t>
    </rPh>
    <rPh sb="9" eb="11">
      <t>クロジ</t>
    </rPh>
    <rPh sb="128" eb="130">
      <t>ゲンショウ</t>
    </rPh>
    <rPh sb="239" eb="241">
      <t>ゲンショウ</t>
    </rPh>
    <rPh sb="256" eb="25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</si>
</sst>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88-4BA6-B872-61EB8DB125F2}"/>
            </c:ext>
          </c:extLst>
        </c:ser>
        <c:dLbls>
          <c:showLegendKey val="0"/>
          <c:showVal val="0"/>
          <c:showCatName val="0"/>
          <c:showSerName val="0"/>
          <c:showPercent val="0"/>
          <c:showBubbleSize val="0"/>
        </c:dLbls>
        <c:gapWidth val="150"/>
        <c:axId val="133961544"/>
        <c:axId val="13396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FF88-4BA6-B872-61EB8DB125F2}"/>
            </c:ext>
          </c:extLst>
        </c:ser>
        <c:dLbls>
          <c:showLegendKey val="0"/>
          <c:showVal val="0"/>
          <c:showCatName val="0"/>
          <c:showSerName val="0"/>
          <c:showPercent val="0"/>
          <c:showBubbleSize val="0"/>
        </c:dLbls>
        <c:marker val="1"/>
        <c:smooth val="0"/>
        <c:axId val="133961544"/>
        <c:axId val="133960368"/>
      </c:lineChart>
      <c:dateAx>
        <c:axId val="133961544"/>
        <c:scaling>
          <c:orientation val="minMax"/>
        </c:scaling>
        <c:delete val="1"/>
        <c:axPos val="b"/>
        <c:numFmt formatCode="&quot;R&quot;yy" sourceLinked="1"/>
        <c:majorTickMark val="none"/>
        <c:minorTickMark val="none"/>
        <c:tickLblPos val="none"/>
        <c:crossAx val="133960368"/>
        <c:crosses val="autoZero"/>
        <c:auto val="1"/>
        <c:lblOffset val="100"/>
        <c:baseTimeUnit val="years"/>
      </c:dateAx>
      <c:valAx>
        <c:axId val="13396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6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59.5</c:v>
                </c:pt>
                <c:pt idx="1">
                  <c:v>61.24</c:v>
                </c:pt>
                <c:pt idx="2">
                  <c:v>59.33</c:v>
                </c:pt>
                <c:pt idx="3">
                  <c:v>57.95</c:v>
                </c:pt>
                <c:pt idx="4">
                  <c:v>57.42</c:v>
                </c:pt>
              </c:numCache>
            </c:numRef>
          </c:val>
          <c:extLst>
            <c:ext xmlns:c16="http://schemas.microsoft.com/office/drawing/2014/chart" uri="{C3380CC4-5D6E-409C-BE32-E72D297353CC}">
              <c16:uniqueId val="{00000000-3A6A-4761-BB5F-5D73BF11D34E}"/>
            </c:ext>
          </c:extLst>
        </c:ser>
        <c:dLbls>
          <c:showLegendKey val="0"/>
          <c:showVal val="0"/>
          <c:showCatName val="0"/>
          <c:showSerName val="0"/>
          <c:showPercent val="0"/>
          <c:showBubbleSize val="0"/>
        </c:dLbls>
        <c:gapWidth val="150"/>
        <c:axId val="135737256"/>
        <c:axId val="135738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A6A-4761-BB5F-5D73BF11D34E}"/>
            </c:ext>
          </c:extLst>
        </c:ser>
        <c:dLbls>
          <c:showLegendKey val="0"/>
          <c:showVal val="0"/>
          <c:showCatName val="0"/>
          <c:showSerName val="0"/>
          <c:showPercent val="0"/>
          <c:showBubbleSize val="0"/>
        </c:dLbls>
        <c:marker val="1"/>
        <c:smooth val="0"/>
        <c:axId val="135737256"/>
        <c:axId val="135738040"/>
      </c:lineChart>
      <c:dateAx>
        <c:axId val="135737256"/>
        <c:scaling>
          <c:orientation val="minMax"/>
        </c:scaling>
        <c:delete val="1"/>
        <c:axPos val="b"/>
        <c:numFmt formatCode="&quot;R&quot;yy" sourceLinked="1"/>
        <c:majorTickMark val="none"/>
        <c:minorTickMark val="none"/>
        <c:tickLblPos val="none"/>
        <c:crossAx val="135738040"/>
        <c:crosses val="autoZero"/>
        <c:auto val="1"/>
        <c:lblOffset val="100"/>
        <c:baseTimeUnit val="years"/>
      </c:dateAx>
      <c:valAx>
        <c:axId val="13573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3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c:v>
                </c:pt>
                <c:pt idx="1">
                  <c:v>91.78</c:v>
                </c:pt>
                <c:pt idx="2">
                  <c:v>91.87</c:v>
                </c:pt>
                <c:pt idx="3">
                  <c:v>91.96</c:v>
                </c:pt>
                <c:pt idx="4">
                  <c:v>92.45</c:v>
                </c:pt>
              </c:numCache>
            </c:numRef>
          </c:val>
          <c:extLst>
            <c:ext xmlns:c16="http://schemas.microsoft.com/office/drawing/2014/chart" uri="{C3380CC4-5D6E-409C-BE32-E72D297353CC}">
              <c16:uniqueId val="{00000000-2F1B-4CCF-8F3D-0610AE3B774B}"/>
            </c:ext>
          </c:extLst>
        </c:ser>
        <c:dLbls>
          <c:showLegendKey val="0"/>
          <c:showVal val="0"/>
          <c:showCatName val="0"/>
          <c:showSerName val="0"/>
          <c:showPercent val="0"/>
          <c:showBubbleSize val="0"/>
        </c:dLbls>
        <c:gapWidth val="150"/>
        <c:axId val="135738824"/>
        <c:axId val="13573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2F1B-4CCF-8F3D-0610AE3B774B}"/>
            </c:ext>
          </c:extLst>
        </c:ser>
        <c:dLbls>
          <c:showLegendKey val="0"/>
          <c:showVal val="0"/>
          <c:showCatName val="0"/>
          <c:showSerName val="0"/>
          <c:showPercent val="0"/>
          <c:showBubbleSize val="0"/>
        </c:dLbls>
        <c:marker val="1"/>
        <c:smooth val="0"/>
        <c:axId val="135738824"/>
        <c:axId val="135739608"/>
      </c:lineChart>
      <c:dateAx>
        <c:axId val="135738824"/>
        <c:scaling>
          <c:orientation val="minMax"/>
        </c:scaling>
        <c:delete val="1"/>
        <c:axPos val="b"/>
        <c:numFmt formatCode="&quot;R&quot;yy" sourceLinked="1"/>
        <c:majorTickMark val="none"/>
        <c:minorTickMark val="none"/>
        <c:tickLblPos val="none"/>
        <c:crossAx val="135739608"/>
        <c:crosses val="autoZero"/>
        <c:auto val="1"/>
        <c:lblOffset val="100"/>
        <c:baseTimeUnit val="years"/>
      </c:dateAx>
      <c:valAx>
        <c:axId val="13573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3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103.4</c:v>
                </c:pt>
                <c:pt idx="1">
                  <c:v>103.27</c:v>
                </c:pt>
                <c:pt idx="2">
                  <c:v>103.44</c:v>
                </c:pt>
                <c:pt idx="3">
                  <c:v>103.26</c:v>
                </c:pt>
                <c:pt idx="4">
                  <c:v>103.56</c:v>
                </c:pt>
              </c:numCache>
            </c:numRef>
          </c:val>
          <c:extLst>
            <c:ext xmlns:c16="http://schemas.microsoft.com/office/drawing/2014/chart" uri="{C3380CC4-5D6E-409C-BE32-E72D297353CC}">
              <c16:uniqueId val="{00000000-F046-4114-8CC6-0F250D8AB765}"/>
            </c:ext>
          </c:extLst>
        </c:ser>
        <c:dLbls>
          <c:showLegendKey val="0"/>
          <c:showVal val="0"/>
          <c:showCatName val="0"/>
          <c:showSerName val="0"/>
          <c:showPercent val="0"/>
          <c:showBubbleSize val="0"/>
        </c:dLbls>
        <c:gapWidth val="150"/>
        <c:axId val="133962720"/>
        <c:axId val="13396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F046-4114-8CC6-0F250D8AB765}"/>
            </c:ext>
          </c:extLst>
        </c:ser>
        <c:dLbls>
          <c:showLegendKey val="0"/>
          <c:showVal val="0"/>
          <c:showCatName val="0"/>
          <c:showSerName val="0"/>
          <c:showPercent val="0"/>
          <c:showBubbleSize val="0"/>
        </c:dLbls>
        <c:marker val="1"/>
        <c:smooth val="0"/>
        <c:axId val="133962720"/>
        <c:axId val="133963504"/>
      </c:lineChart>
      <c:dateAx>
        <c:axId val="133962720"/>
        <c:scaling>
          <c:orientation val="minMax"/>
        </c:scaling>
        <c:delete val="1"/>
        <c:axPos val="b"/>
        <c:numFmt formatCode="&quot;R&quot;yy" sourceLinked="1"/>
        <c:majorTickMark val="none"/>
        <c:minorTickMark val="none"/>
        <c:tickLblPos val="none"/>
        <c:crossAx val="133963504"/>
        <c:crosses val="autoZero"/>
        <c:auto val="1"/>
        <c:lblOffset val="100"/>
        <c:baseTimeUnit val="years"/>
      </c:dateAx>
      <c:valAx>
        <c:axId val="13396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6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23.79</c:v>
                </c:pt>
                <c:pt idx="1">
                  <c:v>26.33</c:v>
                </c:pt>
                <c:pt idx="2">
                  <c:v>28.82</c:v>
                </c:pt>
                <c:pt idx="3">
                  <c:v>31.23</c:v>
                </c:pt>
                <c:pt idx="4">
                  <c:v>33.630000000000003</c:v>
                </c:pt>
              </c:numCache>
            </c:numRef>
          </c:val>
          <c:extLst>
            <c:ext xmlns:c16="http://schemas.microsoft.com/office/drawing/2014/chart" uri="{C3380CC4-5D6E-409C-BE32-E72D297353CC}">
              <c16:uniqueId val="{00000000-58D0-4ADE-955E-6415BFB4030E}"/>
            </c:ext>
          </c:extLst>
        </c:ser>
        <c:dLbls>
          <c:showLegendKey val="0"/>
          <c:showVal val="0"/>
          <c:showCatName val="0"/>
          <c:showSerName val="0"/>
          <c:showPercent val="0"/>
          <c:showBubbleSize val="0"/>
        </c:dLbls>
        <c:gapWidth val="150"/>
        <c:axId val="135475296"/>
        <c:axId val="13547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58D0-4ADE-955E-6415BFB4030E}"/>
            </c:ext>
          </c:extLst>
        </c:ser>
        <c:dLbls>
          <c:showLegendKey val="0"/>
          <c:showVal val="0"/>
          <c:showCatName val="0"/>
          <c:showSerName val="0"/>
          <c:showPercent val="0"/>
          <c:showBubbleSize val="0"/>
        </c:dLbls>
        <c:marker val="1"/>
        <c:smooth val="0"/>
        <c:axId val="135475296"/>
        <c:axId val="135470200"/>
      </c:lineChart>
      <c:dateAx>
        <c:axId val="135475296"/>
        <c:scaling>
          <c:orientation val="minMax"/>
        </c:scaling>
        <c:delete val="1"/>
        <c:axPos val="b"/>
        <c:numFmt formatCode="&quot;R&quot;yy" sourceLinked="1"/>
        <c:majorTickMark val="none"/>
        <c:minorTickMark val="none"/>
        <c:tickLblPos val="none"/>
        <c:crossAx val="135470200"/>
        <c:crosses val="autoZero"/>
        <c:auto val="1"/>
        <c:lblOffset val="100"/>
        <c:baseTimeUnit val="years"/>
      </c:dateAx>
      <c:valAx>
        <c:axId val="13547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B9-476A-8C7E-E0ADC156D502}"/>
            </c:ext>
          </c:extLst>
        </c:ser>
        <c:dLbls>
          <c:showLegendKey val="0"/>
          <c:showVal val="0"/>
          <c:showCatName val="0"/>
          <c:showSerName val="0"/>
          <c:showPercent val="0"/>
          <c:showBubbleSize val="0"/>
        </c:dLbls>
        <c:gapWidth val="150"/>
        <c:axId val="135474512"/>
        <c:axId val="13547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4DB9-476A-8C7E-E0ADC156D502}"/>
            </c:ext>
          </c:extLst>
        </c:ser>
        <c:dLbls>
          <c:showLegendKey val="0"/>
          <c:showVal val="0"/>
          <c:showCatName val="0"/>
          <c:showSerName val="0"/>
          <c:showPercent val="0"/>
          <c:showBubbleSize val="0"/>
        </c:dLbls>
        <c:marker val="1"/>
        <c:smooth val="0"/>
        <c:axId val="135474512"/>
        <c:axId val="135472552"/>
      </c:lineChart>
      <c:dateAx>
        <c:axId val="135474512"/>
        <c:scaling>
          <c:orientation val="minMax"/>
        </c:scaling>
        <c:delete val="1"/>
        <c:axPos val="b"/>
        <c:numFmt formatCode="&quot;R&quot;yy" sourceLinked="1"/>
        <c:majorTickMark val="none"/>
        <c:minorTickMark val="none"/>
        <c:tickLblPos val="none"/>
        <c:crossAx val="135472552"/>
        <c:crosses val="autoZero"/>
        <c:auto val="1"/>
        <c:lblOffset val="100"/>
        <c:baseTimeUnit val="years"/>
      </c:dateAx>
      <c:valAx>
        <c:axId val="13547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7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45-4D07-A527-B60ABEA5D62C}"/>
            </c:ext>
          </c:extLst>
        </c:ser>
        <c:dLbls>
          <c:showLegendKey val="0"/>
          <c:showVal val="0"/>
          <c:showCatName val="0"/>
          <c:showSerName val="0"/>
          <c:showPercent val="0"/>
          <c:showBubbleSize val="0"/>
        </c:dLbls>
        <c:gapWidth val="150"/>
        <c:axId val="135469024"/>
        <c:axId val="13546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4A45-4D07-A527-B60ABEA5D62C}"/>
            </c:ext>
          </c:extLst>
        </c:ser>
        <c:dLbls>
          <c:showLegendKey val="0"/>
          <c:showVal val="0"/>
          <c:showCatName val="0"/>
          <c:showSerName val="0"/>
          <c:showPercent val="0"/>
          <c:showBubbleSize val="0"/>
        </c:dLbls>
        <c:marker val="1"/>
        <c:smooth val="0"/>
        <c:axId val="135469024"/>
        <c:axId val="135469808"/>
      </c:lineChart>
      <c:dateAx>
        <c:axId val="135469024"/>
        <c:scaling>
          <c:orientation val="minMax"/>
        </c:scaling>
        <c:delete val="1"/>
        <c:axPos val="b"/>
        <c:numFmt formatCode="&quot;R&quot;yy" sourceLinked="1"/>
        <c:majorTickMark val="none"/>
        <c:minorTickMark val="none"/>
        <c:tickLblPos val="none"/>
        <c:crossAx val="135469808"/>
        <c:crosses val="autoZero"/>
        <c:auto val="1"/>
        <c:lblOffset val="100"/>
        <c:baseTimeUnit val="years"/>
      </c:dateAx>
      <c:valAx>
        <c:axId val="13546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45.89</c:v>
                </c:pt>
                <c:pt idx="1">
                  <c:v>53.1</c:v>
                </c:pt>
                <c:pt idx="2">
                  <c:v>50.04</c:v>
                </c:pt>
                <c:pt idx="3">
                  <c:v>51.66</c:v>
                </c:pt>
                <c:pt idx="4">
                  <c:v>61.22</c:v>
                </c:pt>
              </c:numCache>
            </c:numRef>
          </c:val>
          <c:extLst>
            <c:ext xmlns:c16="http://schemas.microsoft.com/office/drawing/2014/chart" uri="{C3380CC4-5D6E-409C-BE32-E72D297353CC}">
              <c16:uniqueId val="{00000000-11F9-4A91-8430-26C7A66ABA2D}"/>
            </c:ext>
          </c:extLst>
        </c:ser>
        <c:dLbls>
          <c:showLegendKey val="0"/>
          <c:showVal val="0"/>
          <c:showCatName val="0"/>
          <c:showSerName val="0"/>
          <c:showPercent val="0"/>
          <c:showBubbleSize val="0"/>
        </c:dLbls>
        <c:gapWidth val="150"/>
        <c:axId val="135471376"/>
        <c:axId val="13547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11F9-4A91-8430-26C7A66ABA2D}"/>
            </c:ext>
          </c:extLst>
        </c:ser>
        <c:dLbls>
          <c:showLegendKey val="0"/>
          <c:showVal val="0"/>
          <c:showCatName val="0"/>
          <c:showSerName val="0"/>
          <c:showPercent val="0"/>
          <c:showBubbleSize val="0"/>
        </c:dLbls>
        <c:marker val="1"/>
        <c:smooth val="0"/>
        <c:axId val="135471376"/>
        <c:axId val="135474120"/>
      </c:lineChart>
      <c:dateAx>
        <c:axId val="135471376"/>
        <c:scaling>
          <c:orientation val="minMax"/>
        </c:scaling>
        <c:delete val="1"/>
        <c:axPos val="b"/>
        <c:numFmt formatCode="&quot;R&quot;yy" sourceLinked="1"/>
        <c:majorTickMark val="none"/>
        <c:minorTickMark val="none"/>
        <c:tickLblPos val="none"/>
        <c:crossAx val="135474120"/>
        <c:crosses val="autoZero"/>
        <c:auto val="1"/>
        <c:lblOffset val="100"/>
        <c:baseTimeUnit val="years"/>
      </c:dateAx>
      <c:valAx>
        <c:axId val="13547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7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271.77999999999997</c:v>
                </c:pt>
                <c:pt idx="1">
                  <c:v>316.42</c:v>
                </c:pt>
                <c:pt idx="2">
                  <c:v>378.48</c:v>
                </c:pt>
                <c:pt idx="3">
                  <c:v>436.43</c:v>
                </c:pt>
                <c:pt idx="4">
                  <c:v>410.06</c:v>
                </c:pt>
              </c:numCache>
            </c:numRef>
          </c:val>
          <c:extLst>
            <c:ext xmlns:c16="http://schemas.microsoft.com/office/drawing/2014/chart" uri="{C3380CC4-5D6E-409C-BE32-E72D297353CC}">
              <c16:uniqueId val="{00000000-0ED0-4485-982B-496B095D332F}"/>
            </c:ext>
          </c:extLst>
        </c:ser>
        <c:dLbls>
          <c:showLegendKey val="0"/>
          <c:showVal val="0"/>
          <c:showCatName val="0"/>
          <c:showSerName val="0"/>
          <c:showPercent val="0"/>
          <c:showBubbleSize val="0"/>
        </c:dLbls>
        <c:gapWidth val="150"/>
        <c:axId val="135472944"/>
        <c:axId val="13547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0ED0-4485-982B-496B095D332F}"/>
            </c:ext>
          </c:extLst>
        </c:ser>
        <c:dLbls>
          <c:showLegendKey val="0"/>
          <c:showVal val="0"/>
          <c:showCatName val="0"/>
          <c:showSerName val="0"/>
          <c:showPercent val="0"/>
          <c:showBubbleSize val="0"/>
        </c:dLbls>
        <c:marker val="1"/>
        <c:smooth val="0"/>
        <c:axId val="135472944"/>
        <c:axId val="135473336"/>
      </c:lineChart>
      <c:dateAx>
        <c:axId val="135472944"/>
        <c:scaling>
          <c:orientation val="minMax"/>
        </c:scaling>
        <c:delete val="1"/>
        <c:axPos val="b"/>
        <c:numFmt formatCode="&quot;R&quot;yy" sourceLinked="1"/>
        <c:majorTickMark val="none"/>
        <c:minorTickMark val="none"/>
        <c:tickLblPos val="none"/>
        <c:crossAx val="135473336"/>
        <c:crosses val="autoZero"/>
        <c:auto val="1"/>
        <c:lblOffset val="100"/>
        <c:baseTimeUnit val="years"/>
      </c:dateAx>
      <c:valAx>
        <c:axId val="13547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7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59.43</c:v>
                </c:pt>
                <c:pt idx="1">
                  <c:v>62.1</c:v>
                </c:pt>
                <c:pt idx="2">
                  <c:v>66.930000000000007</c:v>
                </c:pt>
                <c:pt idx="3">
                  <c:v>57.55</c:v>
                </c:pt>
                <c:pt idx="4">
                  <c:v>59.71</c:v>
                </c:pt>
              </c:numCache>
            </c:numRef>
          </c:val>
          <c:extLst>
            <c:ext xmlns:c16="http://schemas.microsoft.com/office/drawing/2014/chart" uri="{C3380CC4-5D6E-409C-BE32-E72D297353CC}">
              <c16:uniqueId val="{00000000-0055-4A1D-B947-B103B975F8CD}"/>
            </c:ext>
          </c:extLst>
        </c:ser>
        <c:dLbls>
          <c:showLegendKey val="0"/>
          <c:showVal val="0"/>
          <c:showCatName val="0"/>
          <c:showSerName val="0"/>
          <c:showPercent val="0"/>
          <c:showBubbleSize val="0"/>
        </c:dLbls>
        <c:gapWidth val="150"/>
        <c:axId val="135735296"/>
        <c:axId val="13574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0055-4A1D-B947-B103B975F8CD}"/>
            </c:ext>
          </c:extLst>
        </c:ser>
        <c:dLbls>
          <c:showLegendKey val="0"/>
          <c:showVal val="0"/>
          <c:showCatName val="0"/>
          <c:showSerName val="0"/>
          <c:showPercent val="0"/>
          <c:showBubbleSize val="0"/>
        </c:dLbls>
        <c:marker val="1"/>
        <c:smooth val="0"/>
        <c:axId val="135735296"/>
        <c:axId val="135740784"/>
      </c:lineChart>
      <c:dateAx>
        <c:axId val="135735296"/>
        <c:scaling>
          <c:orientation val="minMax"/>
        </c:scaling>
        <c:delete val="1"/>
        <c:axPos val="b"/>
        <c:numFmt formatCode="&quot;R&quot;yy" sourceLinked="1"/>
        <c:majorTickMark val="none"/>
        <c:minorTickMark val="none"/>
        <c:tickLblPos val="none"/>
        <c:crossAx val="135740784"/>
        <c:crosses val="autoZero"/>
        <c:auto val="1"/>
        <c:lblOffset val="100"/>
        <c:baseTimeUnit val="years"/>
      </c:dateAx>
      <c:valAx>
        <c:axId val="13574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267.14999999999998</c:v>
                </c:pt>
                <c:pt idx="1">
                  <c:v>258.19</c:v>
                </c:pt>
                <c:pt idx="2">
                  <c:v>240.28</c:v>
                </c:pt>
                <c:pt idx="3">
                  <c:v>278.23</c:v>
                </c:pt>
                <c:pt idx="4">
                  <c:v>268.12</c:v>
                </c:pt>
              </c:numCache>
            </c:numRef>
          </c:val>
          <c:extLst>
            <c:ext xmlns:c16="http://schemas.microsoft.com/office/drawing/2014/chart" uri="{C3380CC4-5D6E-409C-BE32-E72D297353CC}">
              <c16:uniqueId val="{00000000-C42A-4BE5-8F80-037B4421A0CE}"/>
            </c:ext>
          </c:extLst>
        </c:ser>
        <c:dLbls>
          <c:showLegendKey val="0"/>
          <c:showVal val="0"/>
          <c:showCatName val="0"/>
          <c:showSerName val="0"/>
          <c:showPercent val="0"/>
          <c:showBubbleSize val="0"/>
        </c:dLbls>
        <c:gapWidth val="150"/>
        <c:axId val="135740392"/>
        <c:axId val="13573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C42A-4BE5-8F80-037B4421A0CE}"/>
            </c:ext>
          </c:extLst>
        </c:ser>
        <c:dLbls>
          <c:showLegendKey val="0"/>
          <c:showVal val="0"/>
          <c:showCatName val="0"/>
          <c:showSerName val="0"/>
          <c:showPercent val="0"/>
          <c:showBubbleSize val="0"/>
        </c:dLbls>
        <c:marker val="1"/>
        <c:smooth val="0"/>
        <c:axId val="135740392"/>
        <c:axId val="135737648"/>
      </c:lineChart>
      <c:dateAx>
        <c:axId val="135740392"/>
        <c:scaling>
          <c:orientation val="minMax"/>
        </c:scaling>
        <c:delete val="1"/>
        <c:axPos val="b"/>
        <c:numFmt formatCode="&quot;R&quot;yy" sourceLinked="1"/>
        <c:majorTickMark val="none"/>
        <c:minorTickMark val="none"/>
        <c:tickLblPos val="none"/>
        <c:crossAx val="135737648"/>
        <c:crosses val="autoZero"/>
        <c:auto val="1"/>
        <c:lblOffset val="100"/>
        <c:baseTimeUnit val="years"/>
      </c:dateAx>
      <c:valAx>
        <c:axId val="13573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4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鈴鹿市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195589</v>
      </c>
      <c r="AM8" s="41"/>
      <c r="AN8" s="41"/>
      <c r="AO8" s="41"/>
      <c r="AP8" s="41"/>
      <c r="AQ8" s="41"/>
      <c r="AR8" s="41"/>
      <c r="AS8" s="41"/>
      <c r="AT8" s="34">
        <f>データ!T6</f>
        <v>194.46</v>
      </c>
      <c r="AU8" s="34"/>
      <c r="AV8" s="34"/>
      <c r="AW8" s="34"/>
      <c r="AX8" s="34"/>
      <c r="AY8" s="34"/>
      <c r="AZ8" s="34"/>
      <c r="BA8" s="34"/>
      <c r="BB8" s="34">
        <f>データ!U6</f>
        <v>1005.81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71.95</v>
      </c>
      <c r="J10" s="34"/>
      <c r="K10" s="34"/>
      <c r="L10" s="34"/>
      <c r="M10" s="34"/>
      <c r="N10" s="34"/>
      <c r="O10" s="34"/>
      <c r="P10" s="34">
        <f>データ!P6</f>
        <v>8.65</v>
      </c>
      <c r="Q10" s="34"/>
      <c r="R10" s="34"/>
      <c r="S10" s="34"/>
      <c r="T10" s="34"/>
      <c r="U10" s="34"/>
      <c r="V10" s="34"/>
      <c r="W10" s="34">
        <f>データ!Q6</f>
        <v>100.02</v>
      </c>
      <c r="X10" s="34"/>
      <c r="Y10" s="34"/>
      <c r="Z10" s="34"/>
      <c r="AA10" s="34"/>
      <c r="AB10" s="34"/>
      <c r="AC10" s="34"/>
      <c r="AD10" s="41">
        <f>データ!R6</f>
        <v>3025</v>
      </c>
      <c r="AE10" s="41"/>
      <c r="AF10" s="41"/>
      <c r="AG10" s="41"/>
      <c r="AH10" s="41"/>
      <c r="AI10" s="41"/>
      <c r="AJ10" s="41"/>
      <c r="AK10" s="2"/>
      <c r="AL10" s="41">
        <f>データ!V6</f>
        <v>16863</v>
      </c>
      <c r="AM10" s="41"/>
      <c r="AN10" s="41"/>
      <c r="AO10" s="41"/>
      <c r="AP10" s="41"/>
      <c r="AQ10" s="41"/>
      <c r="AR10" s="41"/>
      <c r="AS10" s="41"/>
      <c r="AT10" s="34">
        <f>データ!W6</f>
        <v>5.43</v>
      </c>
      <c r="AU10" s="34"/>
      <c r="AV10" s="34"/>
      <c r="AW10" s="34"/>
      <c r="AX10" s="34"/>
      <c r="AY10" s="34"/>
      <c r="AZ10" s="34"/>
      <c r="BA10" s="34"/>
      <c r="BB10" s="34">
        <f>データ!X6</f>
        <v>3105.52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jifRAdXlMUN+En5RnZ22ebglxStmzRvAiNMxrnJwYxSNjlKDQbI42x1KuKWtQdf50/WpMPz471Ej5ysLpPQchw==" saltValue="ocGpLARCU6LXEiGgnmWp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242071</v>
      </c>
      <c r="D6" s="19">
        <f t="shared" si="3"/>
        <v>46</v>
      </c>
      <c r="E6" s="19">
        <f t="shared" si="3"/>
        <v>17</v>
      </c>
      <c r="F6" s="19">
        <f t="shared" si="3"/>
        <v>5</v>
      </c>
      <c r="G6" s="19">
        <f t="shared" si="3"/>
        <v>0</v>
      </c>
      <c r="H6" s="19" t="str">
        <f t="shared" si="3"/>
        <v>三重県　鈴鹿市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71.95</v>
      </c>
      <c r="P6" s="20">
        <f t="shared" si="3"/>
        <v>8.65</v>
      </c>
      <c r="Q6" s="20">
        <f t="shared" si="3"/>
        <v>100.02</v>
      </c>
      <c r="R6" s="20">
        <f t="shared" si="3"/>
        <v>3025</v>
      </c>
      <c r="S6" s="20">
        <f t="shared" si="3"/>
        <v>195589</v>
      </c>
      <c r="T6" s="20">
        <f t="shared" si="3"/>
        <v>194.46</v>
      </c>
      <c r="U6" s="20">
        <f t="shared" si="3"/>
        <v>1005.81</v>
      </c>
      <c r="V6" s="20">
        <f t="shared" si="3"/>
        <v>16863</v>
      </c>
      <c r="W6" s="20">
        <f t="shared" si="3"/>
        <v>5.43</v>
      </c>
      <c r="X6" s="20">
        <f t="shared" si="3"/>
        <v>3105.52</v>
      </c>
      <c r="Y6" s="21">
        <f>IF(Y7="",NA(),Y7)</f>
        <v>103.4</v>
      </c>
      <c r="Z6" s="21">
        <f t="shared" ref="Z6:AH6" si="4">IF(Z7="",NA(),Z7)</f>
        <v>103.27</v>
      </c>
      <c r="AA6" s="21">
        <f t="shared" si="4"/>
        <v>103.44</v>
      </c>
      <c r="AB6" s="21">
        <f t="shared" si="4"/>
        <v>103.26</v>
      </c>
      <c r="AC6" s="21">
        <f t="shared" si="4"/>
        <v>103.56</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45.89</v>
      </c>
      <c r="AV6" s="21">
        <f t="shared" ref="AV6:BD6" si="6">IF(AV7="",NA(),AV7)</f>
        <v>53.1</v>
      </c>
      <c r="AW6" s="21">
        <f t="shared" si="6"/>
        <v>50.04</v>
      </c>
      <c r="AX6" s="21">
        <f t="shared" si="6"/>
        <v>51.66</v>
      </c>
      <c r="AY6" s="21">
        <f t="shared" si="6"/>
        <v>61.22</v>
      </c>
      <c r="AZ6" s="21">
        <f t="shared" si="6"/>
        <v>26.99</v>
      </c>
      <c r="BA6" s="21">
        <f t="shared" si="6"/>
        <v>29.13</v>
      </c>
      <c r="BB6" s="21">
        <f t="shared" si="6"/>
        <v>35.69</v>
      </c>
      <c r="BC6" s="21">
        <f t="shared" si="6"/>
        <v>38.4</v>
      </c>
      <c r="BD6" s="21">
        <f t="shared" si="6"/>
        <v>44.04</v>
      </c>
      <c r="BE6" s="20" t="str">
        <f>IF(BE7="","",IF(BE7="-","【-】","【"&amp;SUBSTITUTE(TEXT(BE7,"#,##0.00"),"-","△")&amp;"】"))</f>
        <v>【42.02】</v>
      </c>
      <c r="BF6" s="21">
        <f>IF(BF7="",NA(),BF7)</f>
        <v>271.77999999999997</v>
      </c>
      <c r="BG6" s="21">
        <f t="shared" ref="BG6:BO6" si="7">IF(BG7="",NA(),BG7)</f>
        <v>316.42</v>
      </c>
      <c r="BH6" s="21">
        <f t="shared" si="7"/>
        <v>378.48</v>
      </c>
      <c r="BI6" s="21">
        <f t="shared" si="7"/>
        <v>436.43</v>
      </c>
      <c r="BJ6" s="21">
        <f t="shared" si="7"/>
        <v>410.06</v>
      </c>
      <c r="BK6" s="21">
        <f t="shared" si="7"/>
        <v>826.83</v>
      </c>
      <c r="BL6" s="21">
        <f t="shared" si="7"/>
        <v>867.83</v>
      </c>
      <c r="BM6" s="21">
        <f t="shared" si="7"/>
        <v>791.76</v>
      </c>
      <c r="BN6" s="21">
        <f t="shared" si="7"/>
        <v>900.82</v>
      </c>
      <c r="BO6" s="21">
        <f t="shared" si="7"/>
        <v>839.21</v>
      </c>
      <c r="BP6" s="20" t="str">
        <f>IF(BP7="","",IF(BP7="-","【-】","【"&amp;SUBSTITUTE(TEXT(BP7,"#,##0.00"),"-","△")&amp;"】"))</f>
        <v>【785.10】</v>
      </c>
      <c r="BQ6" s="21">
        <f>IF(BQ7="",NA(),BQ7)</f>
        <v>59.43</v>
      </c>
      <c r="BR6" s="21">
        <f t="shared" ref="BR6:BZ6" si="8">IF(BR7="",NA(),BR7)</f>
        <v>62.1</v>
      </c>
      <c r="BS6" s="21">
        <f t="shared" si="8"/>
        <v>66.930000000000007</v>
      </c>
      <c r="BT6" s="21">
        <f t="shared" si="8"/>
        <v>57.55</v>
      </c>
      <c r="BU6" s="21">
        <f t="shared" si="8"/>
        <v>59.71</v>
      </c>
      <c r="BV6" s="21">
        <f t="shared" si="8"/>
        <v>57.31</v>
      </c>
      <c r="BW6" s="21">
        <f t="shared" si="8"/>
        <v>57.08</v>
      </c>
      <c r="BX6" s="21">
        <f t="shared" si="8"/>
        <v>56.26</v>
      </c>
      <c r="BY6" s="21">
        <f t="shared" si="8"/>
        <v>52.94</v>
      </c>
      <c r="BZ6" s="21">
        <f t="shared" si="8"/>
        <v>52.05</v>
      </c>
      <c r="CA6" s="20" t="str">
        <f>IF(CA7="","",IF(CA7="-","【-】","【"&amp;SUBSTITUTE(TEXT(CA7,"#,##0.00"),"-","△")&amp;"】"))</f>
        <v>【56.93】</v>
      </c>
      <c r="CB6" s="21">
        <f>IF(CB7="",NA(),CB7)</f>
        <v>267.14999999999998</v>
      </c>
      <c r="CC6" s="21">
        <f t="shared" ref="CC6:CK6" si="9">IF(CC7="",NA(),CC7)</f>
        <v>258.19</v>
      </c>
      <c r="CD6" s="21">
        <f t="shared" si="9"/>
        <v>240.28</v>
      </c>
      <c r="CE6" s="21">
        <f t="shared" si="9"/>
        <v>278.23</v>
      </c>
      <c r="CF6" s="21">
        <f t="shared" si="9"/>
        <v>268.12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59.5</v>
      </c>
      <c r="CN6" s="21">
        <f t="shared" ref="CN6:CV6" si="10">IF(CN7="",NA(),CN7)</f>
        <v>61.24</v>
      </c>
      <c r="CO6" s="21">
        <f t="shared" si="10"/>
        <v>59.33</v>
      </c>
      <c r="CP6" s="21">
        <f t="shared" si="10"/>
        <v>57.95</v>
      </c>
      <c r="CQ6" s="21">
        <f t="shared" si="10"/>
        <v>57.42</v>
      </c>
      <c r="CR6" s="21">
        <f t="shared" si="10"/>
        <v>50.14</v>
      </c>
      <c r="CS6" s="21">
        <f t="shared" si="10"/>
        <v>54.83</v>
      </c>
      <c r="CT6" s="21">
        <f t="shared" si="10"/>
        <v>66.53</v>
      </c>
      <c r="CU6" s="21">
        <f t="shared" si="10"/>
        <v>52.35</v>
      </c>
      <c r="CV6" s="21">
        <f t="shared" si="10"/>
        <v>46.25</v>
      </c>
      <c r="CW6" s="20" t="str">
        <f>IF(CW7="","",IF(CW7="-","【-】","【"&amp;SUBSTITUTE(TEXT(CW7,"#,##0.00"),"-","△")&amp;"】"))</f>
        <v>【49.87】</v>
      </c>
      <c r="CX6" s="21">
        <f>IF(CX7="",NA(),CX7)</f>
        <v>90</v>
      </c>
      <c r="CY6" s="21">
        <f t="shared" ref="CY6:DG6" si="11">IF(CY7="",NA(),CY7)</f>
        <v>91.78</v>
      </c>
      <c r="CZ6" s="21">
        <f t="shared" si="11"/>
        <v>91.87</v>
      </c>
      <c r="DA6" s="21">
        <f t="shared" si="11"/>
        <v>91.96</v>
      </c>
      <c r="DB6" s="21">
        <f t="shared" si="11"/>
        <v>92.45</v>
      </c>
      <c r="DC6" s="21">
        <f t="shared" si="11"/>
        <v>84.98</v>
      </c>
      <c r="DD6" s="21">
        <f t="shared" si="11"/>
        <v>84.7</v>
      </c>
      <c r="DE6" s="21">
        <f t="shared" si="11"/>
        <v>84.67</v>
      </c>
      <c r="DF6" s="21">
        <f t="shared" si="11"/>
        <v>84.39</v>
      </c>
      <c r="DG6" s="21">
        <f t="shared" si="11"/>
        <v>83.96</v>
      </c>
      <c r="DH6" s="20" t="str">
        <f>IF(DH7="","",IF(DH7="-","【-】","【"&amp;SUBSTITUTE(TEXT(DH7,"#,##0.00"),"-","△")&amp;"】"))</f>
        <v>【87.54】</v>
      </c>
      <c r="DI6" s="21">
        <f>IF(DI7="",NA(),DI7)</f>
        <v>23.79</v>
      </c>
      <c r="DJ6" s="21">
        <f t="shared" ref="DJ6:DR6" si="12">IF(DJ7="",NA(),DJ7)</f>
        <v>26.33</v>
      </c>
      <c r="DK6" s="21">
        <f t="shared" si="12"/>
        <v>28.82</v>
      </c>
      <c r="DL6" s="21">
        <f t="shared" si="12"/>
        <v>31.23</v>
      </c>
      <c r="DM6" s="21">
        <f t="shared" si="12"/>
        <v>33.630000000000003</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242071</v>
      </c>
      <c r="D7" s="23">
        <v>46</v>
      </c>
      <c r="E7" s="23">
        <v>17</v>
      </c>
      <c r="F7" s="23">
        <v>5</v>
      </c>
      <c r="G7" s="23">
        <v>0</v>
      </c>
      <c r="H7" s="23" t="s">
        <v>96</v>
      </c>
      <c r="I7" s="23" t="s">
        <v>97</v>
      </c>
      <c r="J7" s="23" t="s">
        <v>98</v>
      </c>
      <c r="K7" s="23" t="s">
        <v>99</v>
      </c>
      <c r="L7" s="23" t="s">
        <v>100</v>
      </c>
      <c r="M7" s="23" t="s">
        <v>101</v>
      </c>
      <c r="N7" s="24" t="s">
        <v>102</v>
      </c>
      <c r="O7" s="24">
        <v>71.95</v>
      </c>
      <c r="P7" s="24">
        <v>8.65</v>
      </c>
      <c r="Q7" s="24">
        <v>100.02</v>
      </c>
      <c r="R7" s="24">
        <v>3025</v>
      </c>
      <c r="S7" s="24">
        <v>195589</v>
      </c>
      <c r="T7" s="24">
        <v>194.46</v>
      </c>
      <c r="U7" s="24">
        <v>1005.81</v>
      </c>
      <c r="V7" s="24">
        <v>16863</v>
      </c>
      <c r="W7" s="24">
        <v>5.43</v>
      </c>
      <c r="X7" s="24">
        <v>3105.52</v>
      </c>
      <c r="Y7" s="24">
        <v>103.4</v>
      </c>
      <c r="Z7" s="24">
        <v>103.27</v>
      </c>
      <c r="AA7" s="24">
        <v>103.44</v>
      </c>
      <c r="AB7" s="24">
        <v>103.26</v>
      </c>
      <c r="AC7" s="24">
        <v>103.56</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45.89</v>
      </c>
      <c r="AV7" s="24">
        <v>53.1</v>
      </c>
      <c r="AW7" s="24">
        <v>50.04</v>
      </c>
      <c r="AX7" s="24">
        <v>51.66</v>
      </c>
      <c r="AY7" s="24">
        <v>61.22</v>
      </c>
      <c r="AZ7" s="24">
        <v>26.99</v>
      </c>
      <c r="BA7" s="24">
        <v>29.13</v>
      </c>
      <c r="BB7" s="24">
        <v>35.69</v>
      </c>
      <c r="BC7" s="24">
        <v>38.4</v>
      </c>
      <c r="BD7" s="24">
        <v>44.04</v>
      </c>
      <c r="BE7" s="24">
        <v>42.02</v>
      </c>
      <c r="BF7" s="24">
        <v>271.77999999999997</v>
      </c>
      <c r="BG7" s="24">
        <v>316.42</v>
      </c>
      <c r="BH7" s="24">
        <v>378.48</v>
      </c>
      <c r="BI7" s="24">
        <v>436.43</v>
      </c>
      <c r="BJ7" s="24">
        <v>410.06</v>
      </c>
      <c r="BK7" s="24">
        <v>826.83</v>
      </c>
      <c r="BL7" s="24">
        <v>867.83</v>
      </c>
      <c r="BM7" s="24">
        <v>791.76</v>
      </c>
      <c r="BN7" s="24">
        <v>900.82</v>
      </c>
      <c r="BO7" s="24">
        <v>839.21</v>
      </c>
      <c r="BP7" s="24">
        <v>785.1</v>
      </c>
      <c r="BQ7" s="24">
        <v>59.43</v>
      </c>
      <c r="BR7" s="24">
        <v>62.1</v>
      </c>
      <c r="BS7" s="24">
        <v>66.930000000000007</v>
      </c>
      <c r="BT7" s="24">
        <v>57.55</v>
      </c>
      <c r="BU7" s="24">
        <v>59.71</v>
      </c>
      <c r="BV7" s="24">
        <v>57.31</v>
      </c>
      <c r="BW7" s="24">
        <v>57.08</v>
      </c>
      <c r="BX7" s="24">
        <v>56.26</v>
      </c>
      <c r="BY7" s="24">
        <v>52.94</v>
      </c>
      <c r="BZ7" s="24">
        <v>52.05</v>
      </c>
      <c r="CA7" s="24">
        <v>56.93</v>
      </c>
      <c r="CB7" s="24">
        <v>267.14999999999998</v>
      </c>
      <c r="CC7" s="24">
        <v>258.19</v>
      </c>
      <c r="CD7" s="24">
        <v>240.28</v>
      </c>
      <c r="CE7" s="24">
        <v>278.23</v>
      </c>
      <c r="CF7" s="24">
        <v>268.12</v>
      </c>
      <c r="CG7" s="24">
        <v>273.52</v>
      </c>
      <c r="CH7" s="24">
        <v>274.99</v>
      </c>
      <c r="CI7" s="24">
        <v>282.08999999999997</v>
      </c>
      <c r="CJ7" s="24">
        <v>303.27999999999997</v>
      </c>
      <c r="CK7" s="24">
        <v>301.86</v>
      </c>
      <c r="CL7" s="24">
        <v>271.14999999999998</v>
      </c>
      <c r="CM7" s="24">
        <v>59.5</v>
      </c>
      <c r="CN7" s="24">
        <v>61.24</v>
      </c>
      <c r="CO7" s="24">
        <v>59.33</v>
      </c>
      <c r="CP7" s="24">
        <v>57.95</v>
      </c>
      <c r="CQ7" s="24">
        <v>57.42</v>
      </c>
      <c r="CR7" s="24">
        <v>50.14</v>
      </c>
      <c r="CS7" s="24">
        <v>54.83</v>
      </c>
      <c r="CT7" s="24">
        <v>66.53</v>
      </c>
      <c r="CU7" s="24">
        <v>52.35</v>
      </c>
      <c r="CV7" s="24">
        <v>46.25</v>
      </c>
      <c r="CW7" s="24">
        <v>49.87</v>
      </c>
      <c r="CX7" s="24">
        <v>90</v>
      </c>
      <c r="CY7" s="24">
        <v>91.78</v>
      </c>
      <c r="CZ7" s="24">
        <v>91.87</v>
      </c>
      <c r="DA7" s="24">
        <v>91.96</v>
      </c>
      <c r="DB7" s="24">
        <v>92.45</v>
      </c>
      <c r="DC7" s="24">
        <v>84.98</v>
      </c>
      <c r="DD7" s="24">
        <v>84.7</v>
      </c>
      <c r="DE7" s="24">
        <v>84.67</v>
      </c>
      <c r="DF7" s="24">
        <v>84.39</v>
      </c>
      <c r="DG7" s="24">
        <v>83.96</v>
      </c>
      <c r="DH7" s="24">
        <v>87.54</v>
      </c>
      <c r="DI7" s="24">
        <v>23.79</v>
      </c>
      <c r="DJ7" s="24">
        <v>26.33</v>
      </c>
      <c r="DK7" s="24">
        <v>28.82</v>
      </c>
      <c r="DL7" s="24">
        <v>31.23</v>
      </c>
      <c r="DM7" s="24">
        <v>33.630000000000003</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