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05_桑名市\"/>
    </mc:Choice>
  </mc:AlternateContent>
  <xr:revisionPtr revIDLastSave="0" documentId="13_ncr:1_{F3359FDD-8894-4BA4-8718-D08CAB1ECD31}" xr6:coauthVersionLast="47" xr6:coauthVersionMax="47" xr10:uidLastSave="{00000000-0000-0000-0000-000000000000}"/>
  <workbookProtection workbookAlgorithmName="SHA-512" workbookHashValue="tFfUHdnk+yp4DAzDbBm0nhznkOcQbf3irIqzEO4iVQX6VJIuEIYGCevzmZLm9ToZQC1izBpTwNqWgVUR0OzO9w==" workbookSaltValue="KDcB9gMhodKhOKjiZQVLFg==" workbookSpinCount="100000" lockStructure="1"/>
  <bookViews>
    <workbookView xWindow="-289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W10" i="4" s="1"/>
  <c r="P6" i="5"/>
  <c r="O6" i="5"/>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F85" i="4"/>
  <c r="BB10" i="4"/>
  <c r="AT10" i="4"/>
  <c r="AL10" i="4"/>
  <c r="P10" i="4"/>
  <c r="I10" i="4"/>
  <c r="B10" i="4"/>
  <c r="BB8" i="4"/>
  <c r="P8" i="4"/>
  <c r="I8" i="4"/>
  <c r="B8" i="4"/>
  <c r="B6"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<sst xmlns="http://schemas.openxmlformats.org/spreadsheetml/2006/main" count="228" uniqueCount="112">
  <si>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</si>
  <si>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</si>
  <si>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</si>
  <si>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</si>
  <si>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</si>
  <si>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</si>
  <si>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</si>
  <si>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</si>
  <si>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</si>
  <si>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</si>
  <si>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</si>
  <si>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</si>
  <si>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</si>
  <si>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</si>
  <si>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</si>
  <si>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</si>
  <si>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</si>
  <si>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</si>
  <si>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</si>
  <si>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</si>
  <si>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</si>
  <si>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</si>
  <si>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</si>
  <si>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</si>
  <si>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</si>
  <si>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</si>
  <si>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</si>
  <si>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</si>
  <si>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</si>
  <si>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</si>
  <si>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</si>
  <si>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</si>
  <si>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</si>
  <si>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</si>
  <si>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</si>
  <si>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</si>
  <si>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</si>
  <si>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</si>
  <si>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</si>
  <si>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</si>
  <si>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</si>
  <si>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</si>
  <si>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</si>
  <si>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</si>
  <si>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</si>
  <si>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</si>
  <si>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</si>
  <si>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</si>
  <si>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</si>
  <si>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</si>
  <si>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</si>
  <si>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</si>
  <si>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</si>
  <si>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</si>
  <si>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</si>
  <si>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</si>
  <si>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</si>
  <si>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</si>
  <si>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</si>
  <si>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</si>
  <si>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</si>
  <si>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</si>
  <si>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</si>
  <si>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</si>
  <si>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</si>
  <si>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</si>
  <si>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</si>
  <si>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</si>
  <si>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</si>
  <si>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</si>
  <si>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</si>
  <si>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</si>
  <si>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</si>
  <si>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</si>
  <si>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</si>
  <si>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</si>
  <si>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</si>
  <si>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</si>
  <si>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</si>
  <si>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</si>
  <si>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</si>
  <si>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</si>
  <si>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</si>
  <si>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</si>
  <si>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</si>
  <si>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</si>
  <si>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</si>
  <si>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</si>
  <si>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</si>
  <si>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</si>
  <si>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</si>
  <si>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</si>
  <si>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</si>
  <si>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桑名市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</si>
  <si>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</si>
  <si>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</si>
  <si>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</si>
  <si>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</si>
  <si>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</si>
  <si>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</si>
  <si>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</si>
  <si>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</si>
  <si>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</si>
  <si>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</si>
  <si>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</si>
  <si>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</si>
  <si>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</si>
  <si>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</si>
  <si>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</si>
  <si>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経常収支比率については、主に電気料金が昨年から落ち着き動力費が減額したことに伴い経常費用が減少したことや、令和5年1月に水道料金を改定したことに伴う経常収益の増加により、令和4年度から増加している。
　料金回収率については、水道料金を改定したことに伴い供給単価が上昇したことにより、令和4年度から増加し100％を上回った。
　有収率については、ここ数年で最も低い数値となった。管路経年化率が年々増加していることから、耐用年数を過ぎた管路からの漏水が多発していることが考えられる。
　水道料金を改定したことにより給水収益が増加したが、昨今の物価高騰等により営業費用が増加していくことも予想される。今後の安定的な事業運営のため、増加傾向にある維持管理費等のコスト低減や有収率向上のための施設更新等、継続的な経営改善の取り組みを行っていく。</t>
    <rPh sb="1" eb="7">
      <t>ケイジョウシュウシヒリツ</t>
    </rPh>
    <rPh sb="13" eb="14">
      <t>オモ</t>
    </rPh>
    <rPh sb="15" eb="19">
      <t>デンキリョウキン</t>
    </rPh>
    <rPh sb="20" eb="22">
      <t>サクネン</t>
    </rPh>
    <rPh sb="24" eb="25">
      <t>オ</t>
    </rPh>
    <rPh sb="26" eb="27">
      <t>ツ</t>
    </rPh>
    <rPh sb="28" eb="31">
      <t>ドウリョクヒ</t>
    </rPh>
    <rPh sb="32" eb="34">
      <t>ゲンガク</t>
    </rPh>
    <rPh sb="39" eb="40">
      <t>トモナ</t>
    </rPh>
    <rPh sb="54" eb="56">
      <t>レイワ</t>
    </rPh>
    <rPh sb="57" eb="58">
      <t>ネン</t>
    </rPh>
    <rPh sb="59" eb="60">
      <t>ガツ</t>
    </rPh>
    <rPh sb="61" eb="65">
      <t>スイドウリョウキン</t>
    </rPh>
    <rPh sb="66" eb="68">
      <t>カイテイ</t>
    </rPh>
    <rPh sb="73" eb="74">
      <t>トモナ</t>
    </rPh>
    <rPh sb="75" eb="79">
      <t>ケイジョウシュウエキ</t>
    </rPh>
    <rPh sb="80" eb="82">
      <t>ゾウカ</t>
    </rPh>
    <rPh sb="86" eb="88">
      <t>レイワ</t>
    </rPh>
    <rPh sb="89" eb="91">
      <t>ネンド</t>
    </rPh>
    <rPh sb="93" eb="95">
      <t>ゾウカ</t>
    </rPh>
    <rPh sb="102" eb="106">
      <t>リョウキンカイシュウ</t>
    </rPh>
    <rPh sb="106" eb="107">
      <t>リツ</t>
    </rPh>
    <rPh sb="113" eb="117">
      <t>スイドウリョウキン</t>
    </rPh>
    <rPh sb="118" eb="120">
      <t>カイテイ</t>
    </rPh>
    <rPh sb="125" eb="126">
      <t>トモナ</t>
    </rPh>
    <rPh sb="127" eb="131">
      <t>キョウキュウタンカ</t>
    </rPh>
    <rPh sb="132" eb="134">
      <t>ジョウショウ</t>
    </rPh>
    <rPh sb="142" eb="144">
      <t>レイワ</t>
    </rPh>
    <rPh sb="145" eb="147">
      <t>ネンド</t>
    </rPh>
    <rPh sb="149" eb="151">
      <t>ゾウカ</t>
    </rPh>
    <rPh sb="157" eb="159">
      <t>ウワマワ</t>
    </rPh>
    <rPh sb="164" eb="167">
      <t>ユウシュウリツ</t>
    </rPh>
    <rPh sb="175" eb="177">
      <t>スウネン</t>
    </rPh>
    <rPh sb="178" eb="179">
      <t>モット</t>
    </rPh>
    <rPh sb="180" eb="181">
      <t>ヒク</t>
    </rPh>
    <rPh sb="182" eb="184">
      <t>スウチ</t>
    </rPh>
    <rPh sb="214" eb="215">
      <t>ス</t>
    </rPh>
    <rPh sb="217" eb="219">
      <t>カンロ</t>
    </rPh>
    <rPh sb="222" eb="224">
      <t>ロウスイ</t>
    </rPh>
    <rPh sb="225" eb="227">
      <t>タハツ</t>
    </rPh>
    <rPh sb="234" eb="235">
      <t>カンガ</t>
    </rPh>
    <rPh sb="242" eb="246">
      <t>スイドウリョウキン</t>
    </rPh>
    <rPh sb="247" eb="249">
      <t>カイテイ</t>
    </rPh>
    <rPh sb="256" eb="260">
      <t>キュウスイシュウエキ</t>
    </rPh>
    <rPh sb="261" eb="263">
      <t>ゾウカ</t>
    </rPh>
    <rPh sb="267" eb="269">
      <t>サッコン</t>
    </rPh>
    <rPh sb="270" eb="272">
      <t>ブッカ</t>
    </rPh>
    <rPh sb="272" eb="274">
      <t>コウトウ</t>
    </rPh>
    <rPh sb="274" eb="275">
      <t>ナド</t>
    </rPh>
    <rPh sb="278" eb="282">
      <t>エイギョウヒヨウ</t>
    </rPh>
    <rPh sb="283" eb="285">
      <t>ゾウカ</t>
    </rPh>
    <rPh sb="292" eb="294">
      <t>ヨソウ</t>
    </rPh>
    <rPh sb="298" eb="300">
      <t>コンゴ</t>
    </rPh>
    <rPh sb="301" eb="304">
      <t>アンテイテキ</t>
    </rPh>
    <rPh sb="305" eb="309">
      <t>ジギョウウンエイ</t>
    </rPh>
    <rPh sb="313" eb="317">
      <t>ゾウカケイコウ</t>
    </rPh>
    <rPh sb="320" eb="324">
      <t>イジカンリ</t>
    </rPh>
    <rPh sb="324" eb="326">
      <t>ヒトウ</t>
    </rPh>
    <rPh sb="330" eb="332">
      <t>テイゲン</t>
    </rPh>
    <rPh sb="333" eb="338">
      <t>ユウシュウリツコウジョウ</t>
    </rPh>
    <rPh sb="342" eb="347">
      <t>シセツコウシントウ</t>
    </rPh>
    <rPh sb="348" eb="351">
      <t>ケイゾクテキ</t>
    </rPh>
    <rPh sb="352" eb="356">
      <t>ケイエイカイゼン</t>
    </rPh>
    <rPh sb="357" eb="358">
      <t>ト</t>
    </rPh>
    <rPh sb="359" eb="360">
      <t>ク</t>
    </rPh>
    <rPh sb="362" eb="363">
      <t>オコナ</t>
    </rPh>
    <phoneticPr fontId="4"/>
  </si>
  <si>
    <t>　管路経年化率についてここ数年連続して数値が増加し続けており、管路の老朽化に対し更新が追いついていない状況である。今後も耐用年数を超える管路が増加することから、管路更新のための更新投資を増やし、管路更新率を増加させていく必要がある。
　しかし、今年度は他機関との兼ね合いによる管路更新事業の遅れなどが影響し、管路更新率は例年よりも、さらに類似団体平均値よりも低い結果となった。
　更新等の財源確保や経営状況への影響等を踏まえ、更新方法を見直す等、投資計画に基づいた計画的な事業の推進を図っていく。</t>
    <rPh sb="1" eb="5">
      <t>カンロケイネン</t>
    </rPh>
    <rPh sb="5" eb="7">
      <t>カリツ</t>
    </rPh>
    <rPh sb="13" eb="17">
      <t>スウネンレンゾク</t>
    </rPh>
    <rPh sb="19" eb="21">
      <t>スウチ</t>
    </rPh>
    <rPh sb="22" eb="24">
      <t>ゾウカ</t>
    </rPh>
    <rPh sb="25" eb="26">
      <t>ツヅ</t>
    </rPh>
    <rPh sb="31" eb="33">
      <t>カンロ</t>
    </rPh>
    <rPh sb="34" eb="37">
      <t>ロウキュウカ</t>
    </rPh>
    <rPh sb="38" eb="39">
      <t>タイ</t>
    </rPh>
    <rPh sb="40" eb="42">
      <t>コウシン</t>
    </rPh>
    <rPh sb="43" eb="44">
      <t>オ</t>
    </rPh>
    <rPh sb="51" eb="53">
      <t>ジョウキョウ</t>
    </rPh>
    <rPh sb="57" eb="59">
      <t>コンゴ</t>
    </rPh>
    <rPh sb="60" eb="64">
      <t>タイヨウネンスウ</t>
    </rPh>
    <rPh sb="65" eb="66">
      <t>コ</t>
    </rPh>
    <rPh sb="68" eb="70">
      <t>カンロ</t>
    </rPh>
    <rPh sb="71" eb="73">
      <t>ゾウカ</t>
    </rPh>
    <rPh sb="80" eb="84">
      <t>カンロコウシン</t>
    </rPh>
    <rPh sb="88" eb="92">
      <t>コウシントウシ</t>
    </rPh>
    <rPh sb="93" eb="94">
      <t>フ</t>
    </rPh>
    <rPh sb="97" eb="102">
      <t>カンロコウシンリツ</t>
    </rPh>
    <rPh sb="103" eb="105">
      <t>ゾウカ</t>
    </rPh>
    <rPh sb="110" eb="112">
      <t>ヒツヨウ</t>
    </rPh>
    <rPh sb="122" eb="125">
      <t>コンネンド</t>
    </rPh>
    <rPh sb="126" eb="129">
      <t>タキカン</t>
    </rPh>
    <rPh sb="131" eb="132">
      <t>カ</t>
    </rPh>
    <rPh sb="133" eb="134">
      <t>ア</t>
    </rPh>
    <rPh sb="138" eb="142">
      <t>カンロコウシン</t>
    </rPh>
    <rPh sb="142" eb="144">
      <t>ジギョウ</t>
    </rPh>
    <rPh sb="145" eb="146">
      <t>オク</t>
    </rPh>
    <rPh sb="150" eb="152">
      <t>エイキョウ</t>
    </rPh>
    <rPh sb="154" eb="159">
      <t>カンロコウシンリツ</t>
    </rPh>
    <rPh sb="160" eb="162">
      <t>レイネン</t>
    </rPh>
    <rPh sb="181" eb="183">
      <t>ケッカ</t>
    </rPh>
    <rPh sb="190" eb="193">
      <t>コウシントウ</t>
    </rPh>
    <rPh sb="194" eb="198">
      <t>ザイゲンカクホ</t>
    </rPh>
    <rPh sb="199" eb="203">
      <t>ケイエイジョウキョウ</t>
    </rPh>
    <rPh sb="205" eb="208">
      <t>エイキョウトウ</t>
    </rPh>
    <rPh sb="209" eb="210">
      <t>フ</t>
    </rPh>
    <rPh sb="213" eb="217">
      <t>コウシンホウホウ</t>
    </rPh>
    <rPh sb="218" eb="220">
      <t>ミナオ</t>
    </rPh>
    <rPh sb="221" eb="222">
      <t>ナド</t>
    </rPh>
    <rPh sb="223" eb="227">
      <t>トウシケイカク</t>
    </rPh>
    <rPh sb="228" eb="229">
      <t>モト</t>
    </rPh>
    <rPh sb="232" eb="235">
      <t>ケイカクテキ</t>
    </rPh>
    <rPh sb="236" eb="238">
      <t>ジギョウ</t>
    </rPh>
    <rPh sb="239" eb="241">
      <t>スイシン</t>
    </rPh>
    <rPh sb="242" eb="243">
      <t>ハカ</t>
    </rPh>
    <phoneticPr fontId="4"/>
  </si>
  <si>
    <t>　安定的な水供給に向け、令和4年から令和5年にかけて見直しを行った経営戦略における投資計画を基に、水源・送配水系統の整備や基幹管路の耐震化等の大規模な建設改良投資や、施設・管路の維持管理費等を計画的かつ効率的に行っていく。
　また、そのような維持修繕・改築更新を行っていくための財源の確保及びコストの低減等で経営基盤の強化を図り、持続可能な事業運営に繋げていく。</t>
    <rPh sb="1" eb="4">
      <t>アンテイテキ</t>
    </rPh>
    <rPh sb="5" eb="8">
      <t>ミズキョウキュウ</t>
    </rPh>
    <rPh sb="9" eb="10">
      <t>ム</t>
    </rPh>
    <rPh sb="12" eb="14">
      <t>レイワ</t>
    </rPh>
    <rPh sb="15" eb="16">
      <t>ネン</t>
    </rPh>
    <rPh sb="18" eb="20">
      <t>レイワ</t>
    </rPh>
    <rPh sb="21" eb="22">
      <t>ネン</t>
    </rPh>
    <rPh sb="26" eb="28">
      <t>ミナオ</t>
    </rPh>
    <rPh sb="30" eb="31">
      <t>オコナ</t>
    </rPh>
    <rPh sb="33" eb="37">
      <t>ケイエイセンリャク</t>
    </rPh>
    <rPh sb="41" eb="45">
      <t>トウシケイカク</t>
    </rPh>
    <rPh sb="46" eb="47">
      <t>モト</t>
    </rPh>
    <rPh sb="49" eb="51">
      <t>スイゲン</t>
    </rPh>
    <rPh sb="52" eb="53">
      <t>オク</t>
    </rPh>
    <rPh sb="53" eb="57">
      <t>ハイスイケイトウ</t>
    </rPh>
    <rPh sb="58" eb="60">
      <t>セイビ</t>
    </rPh>
    <rPh sb="61" eb="65">
      <t>キカンカンロ</t>
    </rPh>
    <rPh sb="66" eb="70">
      <t>タイシンカトウ</t>
    </rPh>
    <rPh sb="71" eb="74">
      <t>ダイキボ</t>
    </rPh>
    <rPh sb="75" eb="81">
      <t>ケンセツカイリョウトウシ</t>
    </rPh>
    <rPh sb="83" eb="85">
      <t>シセツ</t>
    </rPh>
    <rPh sb="86" eb="88">
      <t>カンロ</t>
    </rPh>
    <rPh sb="89" eb="95">
      <t>イジカンリヒトウ</t>
    </rPh>
    <rPh sb="96" eb="99">
      <t>ケイカクテキ</t>
    </rPh>
    <rPh sb="101" eb="104">
      <t>コウリツテキ</t>
    </rPh>
    <rPh sb="105" eb="106">
      <t>オコナ</t>
    </rPh>
    <rPh sb="121" eb="125">
      <t>イジシュウゼン</t>
    </rPh>
    <rPh sb="126" eb="130">
      <t>カイチクコウシン</t>
    </rPh>
    <rPh sb="131" eb="132">
      <t>オコナ</t>
    </rPh>
    <rPh sb="139" eb="141">
      <t>ザイゲン</t>
    </rPh>
    <rPh sb="142" eb="144">
      <t>カクホ</t>
    </rPh>
    <rPh sb="144" eb="145">
      <t>オヨ</t>
    </rPh>
    <rPh sb="150" eb="153">
      <t>テイゲントウ</t>
    </rPh>
    <rPh sb="154" eb="156">
      <t>ケイエイ</t>
    </rPh>
    <rPh sb="156" eb="158">
      <t>キバン</t>
    </rPh>
    <rPh sb="159" eb="161">
      <t>キョウカ</t>
    </rPh>
    <rPh sb="162" eb="163">
      <t>ハカ</t>
    </rPh>
    <rPh sb="165" eb="169">
      <t>ジゾクカノウ</t>
    </rPh>
    <rPh sb="170" eb="174">
      <t>ジギョウウンエイ</t>
    </rPh>
    <rPh sb="175" eb="176">
      <t>ツナ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</si>
</sst>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0.74</c:v>
                </c:pt>
                <c:pt idx="1">
                  <c:v>1.59</c:v>
                </c:pt>
                <c:pt idx="2">
                  <c:v>0.87</c:v>
                </c:pt>
                <c:pt idx="3">
                  <c:v>0.9</c:v>
                </c:pt>
                <c:pt idx="4">
                  <c:v>0.45</c:v>
                </c:pt>
              </c:numCache>
            </c:numRef>
          </c:val>
          <c:extLst>
            <c:ext xmlns:c16="http://schemas.microsoft.com/office/drawing/2014/chart" uri="{C3380CC4-5D6E-409C-BE32-E72D297353CC}">
              <c16:uniqueId val="{00000000-3424-4534-AB92-46E5B583B2C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0.67</c:v>
                </c:pt>
                <c:pt idx="2">
                  <c:v>0.62</c:v>
                </c:pt>
                <c:pt idx="3">
                  <c:v>0.6</c:v>
                </c:pt>
                <c:pt idx="4">
                  <c:v>0.57999999999999996</c:v>
                </c:pt>
              </c:numCache>
            </c:numRef>
          </c:val>
          <c:smooth val="0"/>
          <c:extLst>
            <c:ext xmlns:c16="http://schemas.microsoft.com/office/drawing/2014/chart" uri="{C3380CC4-5D6E-409C-BE32-E72D297353CC}">
              <c16:uniqueId val="{00000001-3424-4534-AB92-46E5B583B2C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57.85</c:v>
                </c:pt>
                <c:pt idx="1">
                  <c:v>58.26</c:v>
                </c:pt>
                <c:pt idx="2">
                  <c:v>57.88</c:v>
                </c:pt>
                <c:pt idx="3">
                  <c:v>58.48</c:v>
                </c:pt>
                <c:pt idx="4">
                  <c:v>58.88</c:v>
                </c:pt>
              </c:numCache>
            </c:numRef>
          </c:val>
          <c:extLst>
            <c:ext xmlns:c16="http://schemas.microsoft.com/office/drawing/2014/chart" uri="{C3380CC4-5D6E-409C-BE32-E72D297353CC}">
              <c16:uniqueId val="{00000000-3F30-4A0E-B6A9-380B8D252F8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62.05</c:v>
                </c:pt>
                <c:pt idx="1">
                  <c:v>63.23</c:v>
                </c:pt>
                <c:pt idx="2">
                  <c:v>62.59</c:v>
                </c:pt>
                <c:pt idx="3">
                  <c:v>61.81</c:v>
                </c:pt>
                <c:pt idx="4">
                  <c:v>62.35</c:v>
                </c:pt>
              </c:numCache>
            </c:numRef>
          </c:val>
          <c:smooth val="0"/>
          <c:extLst>
            <c:ext xmlns:c16="http://schemas.microsoft.com/office/drawing/2014/chart" uri="{C3380CC4-5D6E-409C-BE32-E72D297353CC}">
              <c16:uniqueId val="{00000001-3F30-4A0E-B6A9-380B8D252F8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84.79</c:v>
                </c:pt>
                <c:pt idx="1">
                  <c:v>84.21</c:v>
                </c:pt>
                <c:pt idx="2">
                  <c:v>84.01</c:v>
                </c:pt>
                <c:pt idx="3">
                  <c:v>81.78</c:v>
                </c:pt>
                <c:pt idx="4">
                  <c:v>80.010000000000005</c:v>
                </c:pt>
              </c:numCache>
            </c:numRef>
          </c:val>
          <c:extLst>
            <c:ext xmlns:c16="http://schemas.microsoft.com/office/drawing/2014/chart" uri="{C3380CC4-5D6E-409C-BE32-E72D297353CC}">
              <c16:uniqueId val="{00000000-602B-4AE3-8A94-B230C6931CB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89.11</c:v>
                </c:pt>
                <c:pt idx="1">
                  <c:v>89.35</c:v>
                </c:pt>
                <c:pt idx="2">
                  <c:v>89.7</c:v>
                </c:pt>
                <c:pt idx="3">
                  <c:v>89.24</c:v>
                </c:pt>
                <c:pt idx="4">
                  <c:v>88.71</c:v>
                </c:pt>
              </c:numCache>
            </c:numRef>
          </c:val>
          <c:smooth val="0"/>
          <c:extLst>
            <c:ext xmlns:c16="http://schemas.microsoft.com/office/drawing/2014/chart" uri="{C3380CC4-5D6E-409C-BE32-E72D297353CC}">
              <c16:uniqueId val="{00000001-602B-4AE3-8A94-B230C6931CB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113.28</c:v>
                </c:pt>
                <c:pt idx="1">
                  <c:v>107.63</c:v>
                </c:pt>
                <c:pt idx="2">
                  <c:v>106.41</c:v>
                </c:pt>
                <c:pt idx="3">
                  <c:v>101.93</c:v>
                </c:pt>
                <c:pt idx="4">
                  <c:v>109.77</c:v>
                </c:pt>
              </c:numCache>
            </c:numRef>
          </c:val>
          <c:extLst>
            <c:ext xmlns:c16="http://schemas.microsoft.com/office/drawing/2014/chart" uri="{C3380CC4-5D6E-409C-BE32-E72D297353CC}">
              <c16:uniqueId val="{00000000-AAB1-4FEC-A082-6F69C2A17B2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112.82</c:v>
                </c:pt>
                <c:pt idx="1">
                  <c:v>111.21</c:v>
                </c:pt>
                <c:pt idx="2">
                  <c:v>111.89</c:v>
                </c:pt>
                <c:pt idx="3">
                  <c:v>109.99</c:v>
                </c:pt>
                <c:pt idx="4">
                  <c:v>110.2</c:v>
                </c:pt>
              </c:numCache>
            </c:numRef>
          </c:val>
          <c:smooth val="0"/>
          <c:extLst>
            <c:ext xmlns:c16="http://schemas.microsoft.com/office/drawing/2014/chart" uri="{C3380CC4-5D6E-409C-BE32-E72D297353CC}">
              <c16:uniqueId val="{00000001-AAB1-4FEC-A082-6F69C2A17B2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57.29</c:v>
                </c:pt>
                <c:pt idx="1">
                  <c:v>57.13</c:v>
                </c:pt>
                <c:pt idx="2">
                  <c:v>57.02</c:v>
                </c:pt>
                <c:pt idx="3">
                  <c:v>58.21</c:v>
                </c:pt>
                <c:pt idx="4">
                  <c:v>58.24</c:v>
                </c:pt>
              </c:numCache>
            </c:numRef>
          </c:val>
          <c:extLst>
            <c:ext xmlns:c16="http://schemas.microsoft.com/office/drawing/2014/chart" uri="{C3380CC4-5D6E-409C-BE32-E72D297353CC}">
              <c16:uniqueId val="{00000000-6E83-4126-B54D-7F0B75AC69C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48.69</c:v>
                </c:pt>
                <c:pt idx="1">
                  <c:v>49.62</c:v>
                </c:pt>
                <c:pt idx="2">
                  <c:v>50.5</c:v>
                </c:pt>
                <c:pt idx="3">
                  <c:v>51.28</c:v>
                </c:pt>
                <c:pt idx="4">
                  <c:v>51.95</c:v>
                </c:pt>
              </c:numCache>
            </c:numRef>
          </c:val>
          <c:smooth val="0"/>
          <c:extLst>
            <c:ext xmlns:c16="http://schemas.microsoft.com/office/drawing/2014/chart" uri="{C3380CC4-5D6E-409C-BE32-E72D297353CC}">
              <c16:uniqueId val="{00000001-6E83-4126-B54D-7F0B75AC69C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30.34</c:v>
                </c:pt>
                <c:pt idx="1">
                  <c:v>32.54</c:v>
                </c:pt>
                <c:pt idx="2">
                  <c:v>33.340000000000003</c:v>
                </c:pt>
                <c:pt idx="3">
                  <c:v>34.08</c:v>
                </c:pt>
                <c:pt idx="4">
                  <c:v>36.090000000000003</c:v>
                </c:pt>
              </c:numCache>
            </c:numRef>
          </c:val>
          <c:extLst>
            <c:ext xmlns:c16="http://schemas.microsoft.com/office/drawing/2014/chart" uri="{C3380CC4-5D6E-409C-BE32-E72D297353CC}">
              <c16:uniqueId val="{00000000-9E45-4A35-BA50-ACE68777518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18.260000000000002</c:v>
                </c:pt>
                <c:pt idx="1">
                  <c:v>19.510000000000002</c:v>
                </c:pt>
                <c:pt idx="2">
                  <c:v>21.19</c:v>
                </c:pt>
                <c:pt idx="3">
                  <c:v>22.64</c:v>
                </c:pt>
                <c:pt idx="4">
                  <c:v>24.49</c:v>
                </c:pt>
              </c:numCache>
            </c:numRef>
          </c:val>
          <c:smooth val="0"/>
          <c:extLst>
            <c:ext xmlns:c16="http://schemas.microsoft.com/office/drawing/2014/chart" uri="{C3380CC4-5D6E-409C-BE32-E72D297353CC}">
              <c16:uniqueId val="{00000001-9E45-4A35-BA50-ACE68777518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83B-4AF2-B892-79EAA6D8CF3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formatCode="#,##0.00;&quot;△&quot;#,##0.00;&quot;-&quot;">
                  <c:v>0.45</c:v>
                </c:pt>
                <c:pt idx="3">
                  <c:v>0</c:v>
                </c:pt>
                <c:pt idx="4" formatCode="#,##0.00;&quot;△&quot;#,##0.00;&quot;-&quot;">
                  <c:v>0.05</c:v>
                </c:pt>
              </c:numCache>
            </c:numRef>
          </c:val>
          <c:smooth val="0"/>
          <c:extLst>
            <c:ext xmlns:c16="http://schemas.microsoft.com/office/drawing/2014/chart" uri="{C3380CC4-5D6E-409C-BE32-E72D297353CC}">
              <c16:uniqueId val="{00000001-183B-4AF2-B892-79EAA6D8CF3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242.56</c:v>
                </c:pt>
                <c:pt idx="1">
                  <c:v>329.97</c:v>
                </c:pt>
                <c:pt idx="2">
                  <c:v>271.61</c:v>
                </c:pt>
                <c:pt idx="3">
                  <c:v>386.24</c:v>
                </c:pt>
                <c:pt idx="4">
                  <c:v>402.27</c:v>
                </c:pt>
              </c:numCache>
            </c:numRef>
          </c:val>
          <c:extLst>
            <c:ext xmlns:c16="http://schemas.microsoft.com/office/drawing/2014/chart" uri="{C3380CC4-5D6E-409C-BE32-E72D297353CC}">
              <c16:uniqueId val="{00000000-DCF5-4755-8654-E5D19CE3FD2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358.91</c:v>
                </c:pt>
                <c:pt idx="1">
                  <c:v>360.96</c:v>
                </c:pt>
                <c:pt idx="2">
                  <c:v>351.29</c:v>
                </c:pt>
                <c:pt idx="3">
                  <c:v>364.24</c:v>
                </c:pt>
                <c:pt idx="4">
                  <c:v>369.82</c:v>
                </c:pt>
              </c:numCache>
            </c:numRef>
          </c:val>
          <c:smooth val="0"/>
          <c:extLst>
            <c:ext xmlns:c16="http://schemas.microsoft.com/office/drawing/2014/chart" uri="{C3380CC4-5D6E-409C-BE32-E72D297353CC}">
              <c16:uniqueId val="{00000001-DCF5-4755-8654-E5D19CE3FD2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243.44</c:v>
                </c:pt>
                <c:pt idx="1">
                  <c:v>304.67</c:v>
                </c:pt>
                <c:pt idx="2">
                  <c:v>303.8</c:v>
                </c:pt>
                <c:pt idx="3">
                  <c:v>312.45999999999998</c:v>
                </c:pt>
                <c:pt idx="4">
                  <c:v>327.16000000000003</c:v>
                </c:pt>
              </c:numCache>
            </c:numRef>
          </c:val>
          <c:extLst>
            <c:ext xmlns:c16="http://schemas.microsoft.com/office/drawing/2014/chart" uri="{C3380CC4-5D6E-409C-BE32-E72D297353CC}">
              <c16:uniqueId val="{00000000-94F2-4924-8C41-4A7FBEC1EF8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247.27</c:v>
                </c:pt>
                <c:pt idx="1">
                  <c:v>239.18</c:v>
                </c:pt>
                <c:pt idx="2">
                  <c:v>236.29</c:v>
                </c:pt>
                <c:pt idx="3">
                  <c:v>238.77</c:v>
                </c:pt>
                <c:pt idx="4">
                  <c:v>218.57</c:v>
                </c:pt>
              </c:numCache>
            </c:numRef>
          </c:val>
          <c:smooth val="0"/>
          <c:extLst>
            <c:ext xmlns:c16="http://schemas.microsoft.com/office/drawing/2014/chart" uri="{C3380CC4-5D6E-409C-BE32-E72D297353CC}">
              <c16:uniqueId val="{00000001-94F2-4924-8C41-4A7FBEC1EF8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112.03</c:v>
                </c:pt>
                <c:pt idx="1">
                  <c:v>92.47</c:v>
                </c:pt>
                <c:pt idx="2">
                  <c:v>103.09</c:v>
                </c:pt>
                <c:pt idx="3">
                  <c:v>97.38</c:v>
                </c:pt>
                <c:pt idx="4">
                  <c:v>105.84</c:v>
                </c:pt>
              </c:numCache>
            </c:numRef>
          </c:val>
          <c:extLst>
            <c:ext xmlns:c16="http://schemas.microsoft.com/office/drawing/2014/chart" uri="{C3380CC4-5D6E-409C-BE32-E72D297353CC}">
              <c16:uniqueId val="{00000000-458E-4283-91B8-3E8CB8B2B46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105.34</c:v>
                </c:pt>
                <c:pt idx="1">
                  <c:v>101.89</c:v>
                </c:pt>
                <c:pt idx="2">
                  <c:v>104.33</c:v>
                </c:pt>
                <c:pt idx="3">
                  <c:v>98.85</c:v>
                </c:pt>
                <c:pt idx="4">
                  <c:v>101.78</c:v>
                </c:pt>
              </c:numCache>
            </c:numRef>
          </c:val>
          <c:smooth val="0"/>
          <c:extLst>
            <c:ext xmlns:c16="http://schemas.microsoft.com/office/drawing/2014/chart" uri="{C3380CC4-5D6E-409C-BE32-E72D297353CC}">
              <c16:uniqueId val="{00000001-458E-4283-91B8-3E8CB8B2B46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123.36</c:v>
                </c:pt>
                <c:pt idx="1">
                  <c:v>133.02000000000001</c:v>
                </c:pt>
                <c:pt idx="2">
                  <c:v>133.63999999999999</c:v>
                </c:pt>
                <c:pt idx="3">
                  <c:v>143.41</c:v>
                </c:pt>
                <c:pt idx="4">
                  <c:v>143.38999999999999</c:v>
                </c:pt>
              </c:numCache>
            </c:numRef>
          </c:val>
          <c:extLst>
            <c:ext xmlns:c16="http://schemas.microsoft.com/office/drawing/2014/chart" uri="{C3380CC4-5D6E-409C-BE32-E72D297353CC}">
              <c16:uniqueId val="{00000000-2BA7-4CA3-862D-6E04A06E56C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159.6</c:v>
                </c:pt>
                <c:pt idx="1">
                  <c:v>156.32</c:v>
                </c:pt>
                <c:pt idx="2">
                  <c:v>157.4</c:v>
                </c:pt>
                <c:pt idx="3">
                  <c:v>162.61000000000001</c:v>
                </c:pt>
                <c:pt idx="4">
                  <c:v>163.94</c:v>
                </c:pt>
              </c:numCache>
            </c:numRef>
          </c:val>
          <c:smooth val="0"/>
          <c:extLst>
            <c:ext xmlns:c16="http://schemas.microsoft.com/office/drawing/2014/chart" uri="{C3380CC4-5D6E-409C-BE32-E72D297353CC}">
              <c16:uniqueId val="{00000001-2BA7-4CA3-862D-6E04A06E56C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三重県　桑名市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A3</v>
      </c>
      <c r="X8" s="74"/>
      <c r="Y8" s="74"/>
      <c r="Z8" s="74"/>
      <c r="AA8" s="74"/>
      <c r="AB8" s="74"/>
      <c r="AC8" s="74"/>
      <c r="AD8" s="74" t="str">
        <f>データ!$M$6</f>
        <v>非設置</v>
      </c>
      <c r="AE8" s="74"/>
      <c r="AF8" s="74"/>
      <c r="AG8" s="74"/>
      <c r="AH8" s="74"/>
      <c r="AI8" s="74"/>
      <c r="AJ8" s="74"/>
      <c r="AK8" s="2"/>
      <c r="AL8" s="65">
        <f>データ!$R$6</f>
        <v>138963</v>
      </c>
      <c r="AM8" s="65"/>
      <c r="AN8" s="65"/>
      <c r="AO8" s="65"/>
      <c r="AP8" s="65"/>
      <c r="AQ8" s="65"/>
      <c r="AR8" s="65"/>
      <c r="AS8" s="65"/>
      <c r="AT8" s="36">
        <f>データ!$S$6</f>
        <v>136.65</v>
      </c>
      <c r="AU8" s="37"/>
      <c r="AV8" s="37"/>
      <c r="AW8" s="37"/>
      <c r="AX8" s="37"/>
      <c r="AY8" s="37"/>
      <c r="AZ8" s="37"/>
      <c r="BA8" s="37"/>
      <c r="BB8" s="54">
        <f>データ!$T$6</f>
        <v>1016.93</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64.2</v>
      </c>
      <c r="J10" s="37"/>
      <c r="K10" s="37"/>
      <c r="L10" s="37"/>
      <c r="M10" s="37"/>
      <c r="N10" s="37"/>
      <c r="O10" s="64"/>
      <c r="P10" s="54">
        <f>データ!$P$6</f>
        <v>99.99</v>
      </c>
      <c r="Q10" s="54"/>
      <c r="R10" s="54"/>
      <c r="S10" s="54"/>
      <c r="T10" s="54"/>
      <c r="U10" s="54"/>
      <c r="V10" s="54"/>
      <c r="W10" s="65">
        <f>データ!$Q$6</f>
        <v>2750</v>
      </c>
      <c r="X10" s="65"/>
      <c r="Y10" s="65"/>
      <c r="Z10" s="65"/>
      <c r="AA10" s="65"/>
      <c r="AB10" s="65"/>
      <c r="AC10" s="65"/>
      <c r="AD10" s="2"/>
      <c r="AE10" s="2"/>
      <c r="AF10" s="2"/>
      <c r="AG10" s="2"/>
      <c r="AH10" s="2"/>
      <c r="AI10" s="2"/>
      <c r="AJ10" s="2"/>
      <c r="AK10" s="2"/>
      <c r="AL10" s="65">
        <f>データ!$U$6</f>
        <v>138659</v>
      </c>
      <c r="AM10" s="65"/>
      <c r="AN10" s="65"/>
      <c r="AO10" s="65"/>
      <c r="AP10" s="65"/>
      <c r="AQ10" s="65"/>
      <c r="AR10" s="65"/>
      <c r="AS10" s="65"/>
      <c r="AT10" s="36">
        <f>データ!$V$6</f>
        <v>136.65</v>
      </c>
      <c r="AU10" s="37"/>
      <c r="AV10" s="37"/>
      <c r="AW10" s="37"/>
      <c r="AX10" s="37"/>
      <c r="AY10" s="37"/>
      <c r="AZ10" s="37"/>
      <c r="BA10" s="37"/>
      <c r="BB10" s="54">
        <f>データ!$W$6</f>
        <v>1014.7</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u6BP0u3fm+aGGrR9CrUSAbyjL6VOxcetRS4RqLSFmdyI3eRhhUVWMnKRQOXFdo3TN16ImBEVuMu+QM+ToXJIw==" saltValue="JeTdt7PADvpg7Pus4xfmA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242055</v>
      </c>
      <c r="D6" s="20">
        <f t="shared" si="3"/>
        <v>46</v>
      </c>
      <c r="E6" s="20">
        <f t="shared" si="3"/>
        <v>1</v>
      </c>
      <c r="F6" s="20">
        <f t="shared" si="3"/>
        <v>0</v>
      </c>
      <c r="G6" s="20">
        <f t="shared" si="3"/>
        <v>1</v>
      </c>
      <c r="H6" s="20" t="str">
        <f t="shared" si="3"/>
        <v>三重県　桑名市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64.2</v>
      </c>
      <c r="P6" s="21">
        <f t="shared" si="3"/>
        <v>99.99</v>
      </c>
      <c r="Q6" s="21">
        <f t="shared" si="3"/>
        <v>2750</v>
      </c>
      <c r="R6" s="21">
        <f t="shared" si="3"/>
        <v>138963</v>
      </c>
      <c r="S6" s="21">
        <f t="shared" si="3"/>
        <v>136.65</v>
      </c>
      <c r="T6" s="21">
        <f t="shared" si="3"/>
        <v>1016.93</v>
      </c>
      <c r="U6" s="21">
        <f t="shared" si="3"/>
        <v>138659</v>
      </c>
      <c r="V6" s="21">
        <f t="shared" si="3"/>
        <v>136.65</v>
      </c>
      <c r="W6" s="21">
        <f t="shared" si="3"/>
        <v>1014.7</v>
      </c>
      <c r="X6" s="22">
        <f>IF(X7="",NA(),X7)</f>
        <v>113.28</v>
      </c>
      <c r="Y6" s="22">
        <f t="shared" ref="Y6:AG6" si="4">IF(Y7="",NA(),Y7)</f>
        <v>107.63</v>
      </c>
      <c r="Z6" s="22">
        <f t="shared" si="4"/>
        <v>106.41</v>
      </c>
      <c r="AA6" s="22">
        <f t="shared" si="4"/>
        <v>101.93</v>
      </c>
      <c r="AB6" s="22">
        <f t="shared" si="4"/>
        <v>109.77</v>
      </c>
      <c r="AC6" s="22">
        <f t="shared" si="4"/>
        <v>112.82</v>
      </c>
      <c r="AD6" s="22">
        <f t="shared" si="4"/>
        <v>111.21</v>
      </c>
      <c r="AE6" s="22">
        <f t="shared" si="4"/>
        <v>111.89</v>
      </c>
      <c r="AF6" s="22">
        <f t="shared" si="4"/>
        <v>109.99</v>
      </c>
      <c r="AG6" s="22">
        <f t="shared" si="4"/>
        <v>110.2</v>
      </c>
      <c r="AH6" s="21" t="str">
        <f>IF(AH7="","",IF(AH7="-","【-】","【"&amp;SUBSTITUTE(TEXT(AH7,"#,##0.00"),"-","△")&amp;"】"))</f>
        <v>【108.24】</v>
      </c>
      <c r="AI6" s="21">
        <f>IF(AI7="",NA(),AI7)</f>
        <v>0</v>
      </c>
      <c r="AJ6" s="21">
        <f t="shared" ref="AJ6:AR6" si="5">IF(AJ7="",NA(),AJ7)</f>
        <v>0</v>
      </c>
      <c r="AK6" s="21">
        <f t="shared" si="5"/>
        <v>0</v>
      </c>
      <c r="AL6" s="21">
        <f t="shared" si="5"/>
        <v>0</v>
      </c>
      <c r="AM6" s="21">
        <f t="shared" si="5"/>
        <v>0</v>
      </c>
      <c r="AN6" s="21">
        <f t="shared" si="5"/>
        <v>0</v>
      </c>
      <c r="AO6" s="21">
        <f t="shared" si="5"/>
        <v>0</v>
      </c>
      <c r="AP6" s="22">
        <f t="shared" si="5"/>
        <v>0.45</v>
      </c>
      <c r="AQ6" s="21">
        <f t="shared" si="5"/>
        <v>0</v>
      </c>
      <c r="AR6" s="22">
        <f t="shared" si="5"/>
        <v>0.05</v>
      </c>
      <c r="AS6" s="21" t="str">
        <f>IF(AS7="","",IF(AS7="-","【-】","【"&amp;SUBSTITUTE(TEXT(AS7,"#,##0.00"),"-","△")&amp;"】"))</f>
        <v>【1.50】</v>
      </c>
      <c r="AT6" s="22">
        <f>IF(AT7="",NA(),AT7)</f>
        <v>242.56</v>
      </c>
      <c r="AU6" s="22">
        <f t="shared" ref="AU6:BC6" si="6">IF(AU7="",NA(),AU7)</f>
        <v>329.97</v>
      </c>
      <c r="AV6" s="22">
        <f t="shared" si="6"/>
        <v>271.61</v>
      </c>
      <c r="AW6" s="22">
        <f t="shared" si="6"/>
        <v>386.24</v>
      </c>
      <c r="AX6" s="22">
        <f t="shared" si="6"/>
        <v>402.27</v>
      </c>
      <c r="AY6" s="22">
        <f t="shared" si="6"/>
        <v>358.91</v>
      </c>
      <c r="AZ6" s="22">
        <f t="shared" si="6"/>
        <v>360.96</v>
      </c>
      <c r="BA6" s="22">
        <f t="shared" si="6"/>
        <v>351.29</v>
      </c>
      <c r="BB6" s="22">
        <f t="shared" si="6"/>
        <v>364.24</v>
      </c>
      <c r="BC6" s="22">
        <f t="shared" si="6"/>
        <v>369.82</v>
      </c>
      <c r="BD6" s="21" t="str">
        <f>IF(BD7="","",IF(BD7="-","【-】","【"&amp;SUBSTITUTE(TEXT(BD7,"#,##0.00"),"-","△")&amp;"】"))</f>
        <v>【243.36】</v>
      </c>
      <c r="BE6" s="22">
        <f>IF(BE7="",NA(),BE7)</f>
        <v>243.44</v>
      </c>
      <c r="BF6" s="22">
        <f t="shared" ref="BF6:BN6" si="7">IF(BF7="",NA(),BF7)</f>
        <v>304.67</v>
      </c>
      <c r="BG6" s="22">
        <f t="shared" si="7"/>
        <v>303.8</v>
      </c>
      <c r="BH6" s="22">
        <f t="shared" si="7"/>
        <v>312.45999999999998</v>
      </c>
      <c r="BI6" s="22">
        <f t="shared" si="7"/>
        <v>327.16000000000003</v>
      </c>
      <c r="BJ6" s="22">
        <f t="shared" si="7"/>
        <v>247.27</v>
      </c>
      <c r="BK6" s="22">
        <f t="shared" si="7"/>
        <v>239.18</v>
      </c>
      <c r="BL6" s="22">
        <f t="shared" si="7"/>
        <v>236.29</v>
      </c>
      <c r="BM6" s="22">
        <f t="shared" si="7"/>
        <v>238.77</v>
      </c>
      <c r="BN6" s="22">
        <f t="shared" si="7"/>
        <v>218.57</v>
      </c>
      <c r="BO6" s="21" t="str">
        <f>IF(BO7="","",IF(BO7="-","【-】","【"&amp;SUBSTITUTE(TEXT(BO7,"#,##0.00"),"-","△")&amp;"】"))</f>
        <v>【265.93】</v>
      </c>
      <c r="BP6" s="22">
        <f>IF(BP7="",NA(),BP7)</f>
        <v>112.03</v>
      </c>
      <c r="BQ6" s="22">
        <f t="shared" ref="BQ6:BY6" si="8">IF(BQ7="",NA(),BQ7)</f>
        <v>92.47</v>
      </c>
      <c r="BR6" s="22">
        <f t="shared" si="8"/>
        <v>103.09</v>
      </c>
      <c r="BS6" s="22">
        <f t="shared" si="8"/>
        <v>97.38</v>
      </c>
      <c r="BT6" s="22">
        <f t="shared" si="8"/>
        <v>105.84</v>
      </c>
      <c r="BU6" s="22">
        <f t="shared" si="8"/>
        <v>105.34</v>
      </c>
      <c r="BV6" s="22">
        <f t="shared" si="8"/>
        <v>101.89</v>
      </c>
      <c r="BW6" s="22">
        <f t="shared" si="8"/>
        <v>104.33</v>
      </c>
      <c r="BX6" s="22">
        <f t="shared" si="8"/>
        <v>98.85</v>
      </c>
      <c r="BY6" s="22">
        <f t="shared" si="8"/>
        <v>101.78</v>
      </c>
      <c r="BZ6" s="21" t="str">
        <f>IF(BZ7="","",IF(BZ7="-","【-】","【"&amp;SUBSTITUTE(TEXT(BZ7,"#,##0.00"),"-","△")&amp;"】"))</f>
        <v>【97.82】</v>
      </c>
      <c r="CA6" s="22">
        <f>IF(CA7="",NA(),CA7)</f>
        <v>123.36</v>
      </c>
      <c r="CB6" s="22">
        <f t="shared" ref="CB6:CJ6" si="9">IF(CB7="",NA(),CB7)</f>
        <v>133.02000000000001</v>
      </c>
      <c r="CC6" s="22">
        <f t="shared" si="9"/>
        <v>133.63999999999999</v>
      </c>
      <c r="CD6" s="22">
        <f t="shared" si="9"/>
        <v>143.41</v>
      </c>
      <c r="CE6" s="22">
        <f t="shared" si="9"/>
        <v>143.38999999999999</v>
      </c>
      <c r="CF6" s="22">
        <f t="shared" si="9"/>
        <v>159.6</v>
      </c>
      <c r="CG6" s="22">
        <f t="shared" si="9"/>
        <v>156.32</v>
      </c>
      <c r="CH6" s="22">
        <f t="shared" si="9"/>
        <v>157.4</v>
      </c>
      <c r="CI6" s="22">
        <f t="shared" si="9"/>
        <v>162.61000000000001</v>
      </c>
      <c r="CJ6" s="22">
        <f t="shared" si="9"/>
        <v>163.94</v>
      </c>
      <c r="CK6" s="21" t="str">
        <f>IF(CK7="","",IF(CK7="-","【-】","【"&amp;SUBSTITUTE(TEXT(CK7,"#,##0.00"),"-","△")&amp;"】"))</f>
        <v>【177.56】</v>
      </c>
      <c r="CL6" s="22">
        <f>IF(CL7="",NA(),CL7)</f>
        <v>57.85</v>
      </c>
      <c r="CM6" s="22">
        <f t="shared" ref="CM6:CU6" si="10">IF(CM7="",NA(),CM7)</f>
        <v>58.26</v>
      </c>
      <c r="CN6" s="22">
        <f t="shared" si="10"/>
        <v>57.88</v>
      </c>
      <c r="CO6" s="22">
        <f t="shared" si="10"/>
        <v>58.48</v>
      </c>
      <c r="CP6" s="22">
        <f t="shared" si="10"/>
        <v>58.88</v>
      </c>
      <c r="CQ6" s="22">
        <f t="shared" si="10"/>
        <v>62.05</v>
      </c>
      <c r="CR6" s="22">
        <f t="shared" si="10"/>
        <v>63.23</v>
      </c>
      <c r="CS6" s="22">
        <f t="shared" si="10"/>
        <v>62.59</v>
      </c>
      <c r="CT6" s="22">
        <f t="shared" si="10"/>
        <v>61.81</v>
      </c>
      <c r="CU6" s="22">
        <f t="shared" si="10"/>
        <v>62.35</v>
      </c>
      <c r="CV6" s="21" t="str">
        <f>IF(CV7="","",IF(CV7="-","【-】","【"&amp;SUBSTITUTE(TEXT(CV7,"#,##0.00"),"-","△")&amp;"】"))</f>
        <v>【59.81】</v>
      </c>
      <c r="CW6" s="22">
        <f>IF(CW7="",NA(),CW7)</f>
        <v>84.79</v>
      </c>
      <c r="CX6" s="22">
        <f t="shared" ref="CX6:DF6" si="11">IF(CX7="",NA(),CX7)</f>
        <v>84.21</v>
      </c>
      <c r="CY6" s="22">
        <f t="shared" si="11"/>
        <v>84.01</v>
      </c>
      <c r="CZ6" s="22">
        <f t="shared" si="11"/>
        <v>81.78</v>
      </c>
      <c r="DA6" s="22">
        <f t="shared" si="11"/>
        <v>80.010000000000005</v>
      </c>
      <c r="DB6" s="22">
        <f t="shared" si="11"/>
        <v>89.11</v>
      </c>
      <c r="DC6" s="22">
        <f t="shared" si="11"/>
        <v>89.35</v>
      </c>
      <c r="DD6" s="22">
        <f t="shared" si="11"/>
        <v>89.7</v>
      </c>
      <c r="DE6" s="22">
        <f t="shared" si="11"/>
        <v>89.24</v>
      </c>
      <c r="DF6" s="22">
        <f t="shared" si="11"/>
        <v>88.71</v>
      </c>
      <c r="DG6" s="21" t="str">
        <f>IF(DG7="","",IF(DG7="-","【-】","【"&amp;SUBSTITUTE(TEXT(DG7,"#,##0.00"),"-","△")&amp;"】"))</f>
        <v>【89.42】</v>
      </c>
      <c r="DH6" s="22">
        <f>IF(DH7="",NA(),DH7)</f>
        <v>57.29</v>
      </c>
      <c r="DI6" s="22">
        <f t="shared" ref="DI6:DQ6" si="12">IF(DI7="",NA(),DI7)</f>
        <v>57.13</v>
      </c>
      <c r="DJ6" s="22">
        <f t="shared" si="12"/>
        <v>57.02</v>
      </c>
      <c r="DK6" s="22">
        <f t="shared" si="12"/>
        <v>58.21</v>
      </c>
      <c r="DL6" s="22">
        <f t="shared" si="12"/>
        <v>58.24</v>
      </c>
      <c r="DM6" s="22">
        <f t="shared" si="12"/>
        <v>48.69</v>
      </c>
      <c r="DN6" s="22">
        <f t="shared" si="12"/>
        <v>49.62</v>
      </c>
      <c r="DO6" s="22">
        <f t="shared" si="12"/>
        <v>50.5</v>
      </c>
      <c r="DP6" s="22">
        <f t="shared" si="12"/>
        <v>51.28</v>
      </c>
      <c r="DQ6" s="22">
        <f t="shared" si="12"/>
        <v>51.95</v>
      </c>
      <c r="DR6" s="21" t="str">
        <f>IF(DR7="","",IF(DR7="-","【-】","【"&amp;SUBSTITUTE(TEXT(DR7,"#,##0.00"),"-","△")&amp;"】"))</f>
        <v>【52.02】</v>
      </c>
      <c r="DS6" s="22">
        <f>IF(DS7="",NA(),DS7)</f>
        <v>30.34</v>
      </c>
      <c r="DT6" s="22">
        <f t="shared" ref="DT6:EB6" si="13">IF(DT7="",NA(),DT7)</f>
        <v>32.54</v>
      </c>
      <c r="DU6" s="22">
        <f t="shared" si="13"/>
        <v>33.340000000000003</v>
      </c>
      <c r="DV6" s="22">
        <f t="shared" si="13"/>
        <v>34.08</v>
      </c>
      <c r="DW6" s="22">
        <f t="shared" si="13"/>
        <v>36.090000000000003</v>
      </c>
      <c r="DX6" s="22">
        <f t="shared" si="13"/>
        <v>18.260000000000002</v>
      </c>
      <c r="DY6" s="22">
        <f t="shared" si="13"/>
        <v>19.510000000000002</v>
      </c>
      <c r="DZ6" s="22">
        <f t="shared" si="13"/>
        <v>21.19</v>
      </c>
      <c r="EA6" s="22">
        <f t="shared" si="13"/>
        <v>22.64</v>
      </c>
      <c r="EB6" s="22">
        <f t="shared" si="13"/>
        <v>24.49</v>
      </c>
      <c r="EC6" s="21" t="str">
        <f>IF(EC7="","",IF(EC7="-","【-】","【"&amp;SUBSTITUTE(TEXT(EC7,"#,##0.00"),"-","△")&amp;"】"))</f>
        <v>【25.37】</v>
      </c>
      <c r="ED6" s="22">
        <f>IF(ED7="",NA(),ED7)</f>
        <v>0.74</v>
      </c>
      <c r="EE6" s="22">
        <f t="shared" ref="EE6:EM6" si="14">IF(EE7="",NA(),EE7)</f>
        <v>1.59</v>
      </c>
      <c r="EF6" s="22">
        <f t="shared" si="14"/>
        <v>0.87</v>
      </c>
      <c r="EG6" s="22">
        <f t="shared" si="14"/>
        <v>0.9</v>
      </c>
      <c r="EH6" s="22">
        <f t="shared" si="14"/>
        <v>0.45</v>
      </c>
      <c r="EI6" s="22">
        <f t="shared" si="14"/>
        <v>0.66</v>
      </c>
      <c r="EJ6" s="22">
        <f t="shared" si="14"/>
        <v>0.67</v>
      </c>
      <c r="EK6" s="22">
        <f t="shared" si="14"/>
        <v>0.62</v>
      </c>
      <c r="EL6" s="22">
        <f t="shared" si="14"/>
        <v>0.6</v>
      </c>
      <c r="EM6" s="22">
        <f t="shared" si="14"/>
        <v>0.57999999999999996</v>
      </c>
      <c r="EN6" s="21" t="str">
        <f>IF(EN7="","",IF(EN7="-","【-】","【"&amp;SUBSTITUTE(TEXT(EN7,"#,##0.00"),"-","△")&amp;"】"))</f>
        <v>【0.62】</v>
      </c>
    </row>
    <row r="7" spans="1:144" s="23" customFormat="1" x14ac:dyDescent="0.2">
      <c r="A7" s="15"/>
      <c r="B7" s="24">
        <v>2023</v>
      </c>
      <c r="C7" s="24">
        <v>242055</v>
      </c>
      <c r="D7" s="24">
        <v>46</v>
      </c>
      <c r="E7" s="24">
        <v>1</v>
      </c>
      <c r="F7" s="24">
        <v>0</v>
      </c>
      <c r="G7" s="24">
        <v>1</v>
      </c>
      <c r="H7" s="24" t="s">
        <v>93</v>
      </c>
      <c r="I7" s="24" t="s">
        <v>94</v>
      </c>
      <c r="J7" s="24" t="s">
        <v>95</v>
      </c>
      <c r="K7" s="24" t="s">
        <v>96</v>
      </c>
      <c r="L7" s="24" t="s">
        <v>97</v>
      </c>
      <c r="M7" s="24" t="s">
        <v>98</v>
      </c>
      <c r="N7" s="25" t="s">
        <v>99</v>
      </c>
      <c r="O7" s="25">
        <v>64.2</v>
      </c>
      <c r="P7" s="25">
        <v>99.99</v>
      </c>
      <c r="Q7" s="25">
        <v>2750</v>
      </c>
      <c r="R7" s="25">
        <v>138963</v>
      </c>
      <c r="S7" s="25">
        <v>136.65</v>
      </c>
      <c r="T7" s="25">
        <v>1016.93</v>
      </c>
      <c r="U7" s="25">
        <v>138659</v>
      </c>
      <c r="V7" s="25">
        <v>136.65</v>
      </c>
      <c r="W7" s="25">
        <v>1014.7</v>
      </c>
      <c r="X7" s="25">
        <v>113.28</v>
      </c>
      <c r="Y7" s="25">
        <v>107.63</v>
      </c>
      <c r="Z7" s="25">
        <v>106.41</v>
      </c>
      <c r="AA7" s="25">
        <v>101.93</v>
      </c>
      <c r="AB7" s="25">
        <v>109.77</v>
      </c>
      <c r="AC7" s="25">
        <v>112.82</v>
      </c>
      <c r="AD7" s="25">
        <v>111.21</v>
      </c>
      <c r="AE7" s="25">
        <v>111.89</v>
      </c>
      <c r="AF7" s="25">
        <v>109.99</v>
      </c>
      <c r="AG7" s="25">
        <v>110.2</v>
      </c>
      <c r="AH7" s="25">
        <v>108.24</v>
      </c>
      <c r="AI7" s="25">
        <v>0</v>
      </c>
      <c r="AJ7" s="25">
        <v>0</v>
      </c>
      <c r="AK7" s="25">
        <v>0</v>
      </c>
      <c r="AL7" s="25">
        <v>0</v>
      </c>
      <c r="AM7" s="25">
        <v>0</v>
      </c>
      <c r="AN7" s="25">
        <v>0</v>
      </c>
      <c r="AO7" s="25">
        <v>0</v>
      </c>
      <c r="AP7" s="25">
        <v>0.45</v>
      </c>
      <c r="AQ7" s="25">
        <v>0</v>
      </c>
      <c r="AR7" s="25">
        <v>0.05</v>
      </c>
      <c r="AS7" s="25">
        <v>1.5</v>
      </c>
      <c r="AT7" s="25">
        <v>242.56</v>
      </c>
      <c r="AU7" s="25">
        <v>329.97</v>
      </c>
      <c r="AV7" s="25">
        <v>271.61</v>
      </c>
      <c r="AW7" s="25">
        <v>386.24</v>
      </c>
      <c r="AX7" s="25">
        <v>402.27</v>
      </c>
      <c r="AY7" s="25">
        <v>358.91</v>
      </c>
      <c r="AZ7" s="25">
        <v>360.96</v>
      </c>
      <c r="BA7" s="25">
        <v>351.29</v>
      </c>
      <c r="BB7" s="25">
        <v>364.24</v>
      </c>
      <c r="BC7" s="25">
        <v>369.82</v>
      </c>
      <c r="BD7" s="25">
        <v>243.36</v>
      </c>
      <c r="BE7" s="25">
        <v>243.44</v>
      </c>
      <c r="BF7" s="25">
        <v>304.67</v>
      </c>
      <c r="BG7" s="25">
        <v>303.8</v>
      </c>
      <c r="BH7" s="25">
        <v>312.45999999999998</v>
      </c>
      <c r="BI7" s="25">
        <v>327.16000000000003</v>
      </c>
      <c r="BJ7" s="25">
        <v>247.27</v>
      </c>
      <c r="BK7" s="25">
        <v>239.18</v>
      </c>
      <c r="BL7" s="25">
        <v>236.29</v>
      </c>
      <c r="BM7" s="25">
        <v>238.77</v>
      </c>
      <c r="BN7" s="25">
        <v>218.57</v>
      </c>
      <c r="BO7" s="25">
        <v>265.93</v>
      </c>
      <c r="BP7" s="25">
        <v>112.03</v>
      </c>
      <c r="BQ7" s="25">
        <v>92.47</v>
      </c>
      <c r="BR7" s="25">
        <v>103.09</v>
      </c>
      <c r="BS7" s="25">
        <v>97.38</v>
      </c>
      <c r="BT7" s="25">
        <v>105.84</v>
      </c>
      <c r="BU7" s="25">
        <v>105.34</v>
      </c>
      <c r="BV7" s="25">
        <v>101.89</v>
      </c>
      <c r="BW7" s="25">
        <v>104.33</v>
      </c>
      <c r="BX7" s="25">
        <v>98.85</v>
      </c>
      <c r="BY7" s="25">
        <v>101.78</v>
      </c>
      <c r="BZ7" s="25">
        <v>97.82</v>
      </c>
      <c r="CA7" s="25">
        <v>123.36</v>
      </c>
      <c r="CB7" s="25">
        <v>133.02000000000001</v>
      </c>
      <c r="CC7" s="25">
        <v>133.63999999999999</v>
      </c>
      <c r="CD7" s="25">
        <v>143.41</v>
      </c>
      <c r="CE7" s="25">
        <v>143.38999999999999</v>
      </c>
      <c r="CF7" s="25">
        <v>159.6</v>
      </c>
      <c r="CG7" s="25">
        <v>156.32</v>
      </c>
      <c r="CH7" s="25">
        <v>157.4</v>
      </c>
      <c r="CI7" s="25">
        <v>162.61000000000001</v>
      </c>
      <c r="CJ7" s="25">
        <v>163.94</v>
      </c>
      <c r="CK7" s="25">
        <v>177.56</v>
      </c>
      <c r="CL7" s="25">
        <v>57.85</v>
      </c>
      <c r="CM7" s="25">
        <v>58.26</v>
      </c>
      <c r="CN7" s="25">
        <v>57.88</v>
      </c>
      <c r="CO7" s="25">
        <v>58.48</v>
      </c>
      <c r="CP7" s="25">
        <v>58.88</v>
      </c>
      <c r="CQ7" s="25">
        <v>62.05</v>
      </c>
      <c r="CR7" s="25">
        <v>63.23</v>
      </c>
      <c r="CS7" s="25">
        <v>62.59</v>
      </c>
      <c r="CT7" s="25">
        <v>61.81</v>
      </c>
      <c r="CU7" s="25">
        <v>62.35</v>
      </c>
      <c r="CV7" s="25">
        <v>59.81</v>
      </c>
      <c r="CW7" s="25">
        <v>84.79</v>
      </c>
      <c r="CX7" s="25">
        <v>84.21</v>
      </c>
      <c r="CY7" s="25">
        <v>84.01</v>
      </c>
      <c r="CZ7" s="25">
        <v>81.78</v>
      </c>
      <c r="DA7" s="25">
        <v>80.010000000000005</v>
      </c>
      <c r="DB7" s="25">
        <v>89.11</v>
      </c>
      <c r="DC7" s="25">
        <v>89.35</v>
      </c>
      <c r="DD7" s="25">
        <v>89.7</v>
      </c>
      <c r="DE7" s="25">
        <v>89.24</v>
      </c>
      <c r="DF7" s="25">
        <v>88.71</v>
      </c>
      <c r="DG7" s="25">
        <v>89.42</v>
      </c>
      <c r="DH7" s="25">
        <v>57.29</v>
      </c>
      <c r="DI7" s="25">
        <v>57.13</v>
      </c>
      <c r="DJ7" s="25">
        <v>57.02</v>
      </c>
      <c r="DK7" s="25">
        <v>58.21</v>
      </c>
      <c r="DL7" s="25">
        <v>58.24</v>
      </c>
      <c r="DM7" s="25">
        <v>48.69</v>
      </c>
      <c r="DN7" s="25">
        <v>49.62</v>
      </c>
      <c r="DO7" s="25">
        <v>50.5</v>
      </c>
      <c r="DP7" s="25">
        <v>51.28</v>
      </c>
      <c r="DQ7" s="25">
        <v>51.95</v>
      </c>
      <c r="DR7" s="25">
        <v>52.02</v>
      </c>
      <c r="DS7" s="25">
        <v>30.34</v>
      </c>
      <c r="DT7" s="25">
        <v>32.54</v>
      </c>
      <c r="DU7" s="25">
        <v>33.340000000000003</v>
      </c>
      <c r="DV7" s="25">
        <v>34.08</v>
      </c>
      <c r="DW7" s="25">
        <v>36.090000000000003</v>
      </c>
      <c r="DX7" s="25">
        <v>18.260000000000002</v>
      </c>
      <c r="DY7" s="25">
        <v>19.510000000000002</v>
      </c>
      <c r="DZ7" s="25">
        <v>21.19</v>
      </c>
      <c r="EA7" s="25">
        <v>22.64</v>
      </c>
      <c r="EB7" s="25">
        <v>24.49</v>
      </c>
      <c r="EC7" s="25">
        <v>25.37</v>
      </c>
      <c r="ED7" s="25">
        <v>0.74</v>
      </c>
      <c r="EE7" s="25">
        <v>1.59</v>
      </c>
      <c r="EF7" s="25">
        <v>0.87</v>
      </c>
      <c r="EG7" s="25">
        <v>0.9</v>
      </c>
      <c r="EH7" s="25">
        <v>0.45</v>
      </c>
      <c r="EI7" s="25">
        <v>0.66</v>
      </c>
      <c r="EJ7" s="25">
        <v>0.67</v>
      </c>
      <c r="EK7" s="25">
        <v>0.62</v>
      </c>
      <c r="EL7" s="25">
        <v>0.6</v>
      </c>
      <c r="EM7" s="25">
        <v>0.57999999999999996</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