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4_松阪市\"/>
    </mc:Choice>
  </mc:AlternateContent>
  <xr:revisionPtr revIDLastSave="0" documentId="13_ncr:1_{603BD8C2-CD6D-45C2-A69D-0922B2A248B0}" xr6:coauthVersionLast="47" xr6:coauthVersionMax="47" xr10:uidLastSave="{00000000-0000-0000-0000-000000000000}"/>
  <workbookProtection workbookAlgorithmName="SHA-512" workbookHashValue="0wRtGNIhHUjv50td9YcvEkz8rlYNKjnWjix9syzFPBkqu06FHNKsmwl6aQCDQJzONY0TjfuW4oPl9ToA4IOIZg==" workbookSaltValue="T30wBOJbjgOyhapBIpcaTw==" workbookSpinCount="100000" lockStructure="1"/>
  <bookViews>
    <workbookView xWindow="-289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G85" i="4"/>
  <c r="F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<sst xmlns="http://schemas.openxmlformats.org/spreadsheetml/2006/main" count="228" uniqueCount="112">
  <si>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</si>
  <si>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</si>
  <si>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</si>
  <si>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</si>
  <si>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</si>
  <si>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</si>
  <si>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</si>
  <si>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</si>
  <si>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</si>
  <si>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</si>
  <si>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</si>
  <si>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</si>
  <si>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</si>
  <si>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</si>
  <si>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</si>
  <si>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</si>
  <si>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</si>
  <si>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</si>
  <si>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</si>
  <si>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</si>
  <si>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</si>
  <si>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</si>
  <si>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</si>
  <si>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</si>
  <si>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</si>
  <si>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</si>
  <si>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</si>
  <si>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</si>
  <si>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</si>
  <si>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</si>
  <si>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</si>
  <si>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</si>
  <si>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</si>
  <si>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</si>
  <si>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</si>
  <si>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</si>
  <si>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</si>
  <si>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</si>
  <si>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</si>
  <si>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</si>
  <si>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</si>
  <si>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</si>
  <si>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</si>
  <si>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</si>
  <si>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</si>
  <si>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</si>
  <si>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</si>
  <si>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</si>
  <si>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</si>
  <si>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</si>
  <si>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</si>
  <si>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</si>
  <si>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</si>
  <si>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</si>
  <si>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</si>
  <si>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</si>
  <si>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</si>
  <si>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</si>
  <si>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</si>
  <si>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</si>
  <si>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</si>
  <si>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</si>
  <si>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</si>
  <si>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</si>
  <si>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</si>
  <si>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</si>
  <si>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</si>
  <si>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</si>
  <si>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</si>
  <si>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</si>
  <si>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</si>
  <si>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</si>
  <si>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</si>
  <si>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</si>
  <si>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</si>
  <si>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</si>
  <si>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</si>
  <si>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</si>
  <si>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</si>
  <si>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</si>
  <si>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</si>
  <si>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</si>
  <si>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</si>
  <si>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</si>
  <si>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</si>
  <si>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</si>
  <si>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</si>
  <si>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</si>
  <si>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</si>
  <si>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</si>
  <si>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</si>
  <si>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</si>
  <si>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</si>
  <si>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</si>
  <si>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</si>
  <si>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水道事業</t>
  </si>
  <si>
    <t>末端給水事業</t>
  </si>
  <si>
    <t>A2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</si>
  <si>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</si>
  <si>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</si>
  <si>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</si>
  <si>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</si>
  <si>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</si>
  <si>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</si>
  <si>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</si>
  <si>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</si>
  <si>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</si>
  <si>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</si>
  <si>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</si>
  <si>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経常収支は類似団体、全国平均を下回りましたが100％を超えており、累積欠損金も生じていません。また、支払能力を示す流動比率は、前年より低下しましたが、類似団体、全国平均を上回り経営の健全性は保たれています。
　給水収益に対する企業債残高の比率は前年と同様の水準ですが、給水量が減少傾向にあるため今後増加していくものと考えられます。
　料金回収率は前年比2.75減少し類似団体は下回りましたが、全国平均は上回っています。給水原価は4.62円増加し類似団体を上回りましたが全国平均を下回っています。
　施設利用率は前年と比較して0.86ポイント減少し、類似団体、全国平均を下回っています。配水量は毎年減少していることから、施設利用率は今後も減少していくと考えられます。</t>
    <rPh sb="191" eb="193">
      <t>シタマワ</t>
    </rPh>
    <rPh sb="221" eb="222">
      <t>エン</t>
    </rPh>
    <rPh sb="230" eb="232">
      <t>ウワマワ</t>
    </rPh>
    <phoneticPr fontId="4"/>
  </si>
  <si>
    <t>　配水池等の基幹水道施設の耐震化を早期に実施した結果、有形固定資産減価償却率は類似団体、全国平均と比較して低い数値であります。
　管路経年化率は24.04％と類似団体、全国平均を下回っています。管路更新率は類似団体、全国平均を上回っています。</t>
    <rPh sb="113" eb="114">
      <t>ウエ</t>
    </rPh>
    <phoneticPr fontId="4"/>
  </si>
  <si>
    <t>　人口減少、節水意識の定着により給水収益が年々減少する中、将来にわたり安全、安心な水の供給のため、老朽施設、老朽管の更新が急務となってきております。
　給水人口が減少し料金収入の増加が見込めない事から、水道事業ビジョン、経営戦略、アセットマネジメントに基づき、収益の動向を踏まえながら事業運営を進めていきます。また、令和７年度中に経営戦略の見直しを予定しております。</t>
    <rPh sb="158" eb="160">
      <t>レイワ</t>
    </rPh>
    <rPh sb="161" eb="164">
      <t>ネンドチュウ</t>
    </rPh>
    <rPh sb="165" eb="167">
      <t>ケイエイ</t>
    </rPh>
    <rPh sb="167" eb="169">
      <t>センリャク</t>
    </rPh>
    <rPh sb="170" eb="172">
      <t>ミナオ</t>
    </rPh>
    <rPh sb="174" eb="176">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</si>
</sst>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0.88</c:v>
                </c:pt>
                <c:pt idx="1">
                  <c:v>0.69</c:v>
                </c:pt>
                <c:pt idx="2">
                  <c:v>0.66</c:v>
                </c:pt>
                <c:pt idx="3">
                  <c:v>0.62</c:v>
                </c:pt>
                <c:pt idx="4">
                  <c:v>0.96</c:v>
                </c:pt>
              </c:numCache>
            </c:numRef>
          </c:val>
          <c:extLst>
            <c:ext xmlns:c16="http://schemas.microsoft.com/office/drawing/2014/chart" uri="{C3380CC4-5D6E-409C-BE32-E72D297353CC}">
              <c16:uniqueId val="{00000000-8E93-469A-8D47-E35F2D6E16E1}"/>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0.69</c:v>
                </c:pt>
                <c:pt idx="2">
                  <c:v>0.69</c:v>
                </c:pt>
                <c:pt idx="3">
                  <c:v>0.67</c:v>
                </c:pt>
                <c:pt idx="4">
                  <c:v>0.61</c:v>
                </c:pt>
              </c:numCache>
            </c:numRef>
          </c:val>
          <c:smooth val="0"/>
          <c:extLst>
            <c:ext xmlns:c16="http://schemas.microsoft.com/office/drawing/2014/chart" uri="{C3380CC4-5D6E-409C-BE32-E72D297353CC}">
              <c16:uniqueId val="{00000001-8E93-469A-8D47-E35F2D6E16E1}"/>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59.42</c:v>
                </c:pt>
                <c:pt idx="1">
                  <c:v>60.21</c:v>
                </c:pt>
                <c:pt idx="2">
                  <c:v>58.92</c:v>
                </c:pt>
                <c:pt idx="3">
                  <c:v>58.3</c:v>
                </c:pt>
                <c:pt idx="4">
                  <c:v>57.44</c:v>
                </c:pt>
              </c:numCache>
            </c:numRef>
          </c:val>
          <c:extLst>
            <c:ext xmlns:c16="http://schemas.microsoft.com/office/drawing/2014/chart" uri="{C3380CC4-5D6E-409C-BE32-E72D297353CC}">
              <c16:uniqueId val="{00000000-3112-4A33-9AB2-80835F30120A}"/>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61.71</c:v>
                </c:pt>
                <c:pt idx="1">
                  <c:v>63.12</c:v>
                </c:pt>
                <c:pt idx="2">
                  <c:v>62.57</c:v>
                </c:pt>
                <c:pt idx="3">
                  <c:v>61.56</c:v>
                </c:pt>
                <c:pt idx="4">
                  <c:v>60.84</c:v>
                </c:pt>
              </c:numCache>
            </c:numRef>
          </c:val>
          <c:smooth val="0"/>
          <c:extLst>
            <c:ext xmlns:c16="http://schemas.microsoft.com/office/drawing/2014/chart" uri="{C3380CC4-5D6E-409C-BE32-E72D297353CC}">
              <c16:uniqueId val="{00000001-3112-4A33-9AB2-80835F30120A}"/>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89.53</c:v>
                </c:pt>
                <c:pt idx="1">
                  <c:v>89.35</c:v>
                </c:pt>
                <c:pt idx="2">
                  <c:v>90.02</c:v>
                </c:pt>
                <c:pt idx="3">
                  <c:v>89.09</c:v>
                </c:pt>
                <c:pt idx="4">
                  <c:v>88.27</c:v>
                </c:pt>
              </c:numCache>
            </c:numRef>
          </c:val>
          <c:extLst>
            <c:ext xmlns:c16="http://schemas.microsoft.com/office/drawing/2014/chart" uri="{C3380CC4-5D6E-409C-BE32-E72D297353CC}">
              <c16:uniqueId val="{00000000-ACCF-4722-885D-07C2B919FAF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90.03</c:v>
                </c:pt>
                <c:pt idx="1">
                  <c:v>90.09</c:v>
                </c:pt>
                <c:pt idx="2">
                  <c:v>90.21</c:v>
                </c:pt>
                <c:pt idx="3">
                  <c:v>90.11</c:v>
                </c:pt>
                <c:pt idx="4">
                  <c:v>89.73</c:v>
                </c:pt>
              </c:numCache>
            </c:numRef>
          </c:val>
          <c:smooth val="0"/>
          <c:extLst>
            <c:ext xmlns:c16="http://schemas.microsoft.com/office/drawing/2014/chart" uri="{C3380CC4-5D6E-409C-BE32-E72D297353CC}">
              <c16:uniqueId val="{00000001-ACCF-4722-885D-07C2B919FAF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110.19</c:v>
                </c:pt>
                <c:pt idx="1">
                  <c:v>109.49</c:v>
                </c:pt>
                <c:pt idx="2">
                  <c:v>109.33</c:v>
                </c:pt>
                <c:pt idx="3">
                  <c:v>106.26</c:v>
                </c:pt>
                <c:pt idx="4">
                  <c:v>103.78</c:v>
                </c:pt>
              </c:numCache>
            </c:numRef>
          </c:val>
          <c:extLst>
            <c:ext xmlns:c16="http://schemas.microsoft.com/office/drawing/2014/chart" uri="{C3380CC4-5D6E-409C-BE32-E72D297353CC}">
              <c16:uniqueId val="{00000000-86AE-49C8-BB82-3D8EE1193B90}"/>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113.35</c:v>
                </c:pt>
                <c:pt idx="1">
                  <c:v>112.36</c:v>
                </c:pt>
                <c:pt idx="2">
                  <c:v>112.26</c:v>
                </c:pt>
                <c:pt idx="3">
                  <c:v>110.04</c:v>
                </c:pt>
                <c:pt idx="4">
                  <c:v>109.67</c:v>
                </c:pt>
              </c:numCache>
            </c:numRef>
          </c:val>
          <c:smooth val="0"/>
          <c:extLst>
            <c:ext xmlns:c16="http://schemas.microsoft.com/office/drawing/2014/chart" uri="{C3380CC4-5D6E-409C-BE32-E72D297353CC}">
              <c16:uniqueId val="{00000001-86AE-49C8-BB82-3D8EE1193B90}"/>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46.78</c:v>
                </c:pt>
                <c:pt idx="1">
                  <c:v>47.86</c:v>
                </c:pt>
                <c:pt idx="2">
                  <c:v>49.14</c:v>
                </c:pt>
                <c:pt idx="3">
                  <c:v>50.24</c:v>
                </c:pt>
                <c:pt idx="4">
                  <c:v>51.09</c:v>
                </c:pt>
              </c:numCache>
            </c:numRef>
          </c:val>
          <c:extLst>
            <c:ext xmlns:c16="http://schemas.microsoft.com/office/drawing/2014/chart" uri="{C3380CC4-5D6E-409C-BE32-E72D297353CC}">
              <c16:uniqueId val="{00000000-219F-428D-80D2-A6EB07AE4129}"/>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49.6</c:v>
                </c:pt>
                <c:pt idx="1">
                  <c:v>50.31</c:v>
                </c:pt>
                <c:pt idx="2">
                  <c:v>50.74</c:v>
                </c:pt>
                <c:pt idx="3">
                  <c:v>51.49</c:v>
                </c:pt>
                <c:pt idx="4">
                  <c:v>51.94</c:v>
                </c:pt>
              </c:numCache>
            </c:numRef>
          </c:val>
          <c:smooth val="0"/>
          <c:extLst>
            <c:ext xmlns:c16="http://schemas.microsoft.com/office/drawing/2014/chart" uri="{C3380CC4-5D6E-409C-BE32-E72D297353CC}">
              <c16:uniqueId val="{00000001-219F-428D-80D2-A6EB07AE4129}"/>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16.670000000000002</c:v>
                </c:pt>
                <c:pt idx="1">
                  <c:v>18.86</c:v>
                </c:pt>
                <c:pt idx="2">
                  <c:v>21.21</c:v>
                </c:pt>
                <c:pt idx="3">
                  <c:v>22.52</c:v>
                </c:pt>
                <c:pt idx="4">
                  <c:v>24.04</c:v>
                </c:pt>
              </c:numCache>
            </c:numRef>
          </c:val>
          <c:extLst>
            <c:ext xmlns:c16="http://schemas.microsoft.com/office/drawing/2014/chart" uri="{C3380CC4-5D6E-409C-BE32-E72D297353CC}">
              <c16:uniqueId val="{00000000-74A2-429E-B4B0-16D5B89ACB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20.49</c:v>
                </c:pt>
                <c:pt idx="1">
                  <c:v>21.34</c:v>
                </c:pt>
                <c:pt idx="2">
                  <c:v>23.27</c:v>
                </c:pt>
                <c:pt idx="3">
                  <c:v>25.18</c:v>
                </c:pt>
                <c:pt idx="4">
                  <c:v>26.52</c:v>
                </c:pt>
              </c:numCache>
            </c:numRef>
          </c:val>
          <c:smooth val="0"/>
          <c:extLst>
            <c:ext xmlns:c16="http://schemas.microsoft.com/office/drawing/2014/chart" uri="{C3380CC4-5D6E-409C-BE32-E72D297353CC}">
              <c16:uniqueId val="{00000001-74A2-429E-B4B0-16D5B89ACB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21-4E06-AC43-95EF3795F17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0.51</c:v>
                </c:pt>
                <c:pt idx="1">
                  <c:v>0.28999999999999998</c:v>
                </c:pt>
                <c:pt idx="2">
                  <c:v>0.25</c:v>
                </c:pt>
                <c:pt idx="3">
                  <c:v>0.13</c:v>
                </c:pt>
                <c:pt idx="4" formatCode="#,##0.00;&quot;△&quot;#,##0.00">
                  <c:v>0</c:v>
                </c:pt>
              </c:numCache>
            </c:numRef>
          </c:val>
          <c:smooth val="0"/>
          <c:extLst>
            <c:ext xmlns:c16="http://schemas.microsoft.com/office/drawing/2014/chart" uri="{C3380CC4-5D6E-409C-BE32-E72D297353CC}">
              <c16:uniqueId val="{00000001-1D21-4E06-AC43-95EF3795F17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356.02</c:v>
                </c:pt>
                <c:pt idx="1">
                  <c:v>357.95</c:v>
                </c:pt>
                <c:pt idx="2">
                  <c:v>400.27</c:v>
                </c:pt>
                <c:pt idx="3">
                  <c:v>373.1</c:v>
                </c:pt>
                <c:pt idx="4">
                  <c:v>359.18</c:v>
                </c:pt>
              </c:numCache>
            </c:numRef>
          </c:val>
          <c:extLst>
            <c:ext xmlns:c16="http://schemas.microsoft.com/office/drawing/2014/chart" uri="{C3380CC4-5D6E-409C-BE32-E72D297353CC}">
              <c16:uniqueId val="{00000000-99B0-40B7-9E21-6036A2F69E2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309.10000000000002</c:v>
                </c:pt>
                <c:pt idx="1">
                  <c:v>306.08</c:v>
                </c:pt>
                <c:pt idx="2">
                  <c:v>306.14999999999998</c:v>
                </c:pt>
                <c:pt idx="3">
                  <c:v>297.54000000000002</c:v>
                </c:pt>
                <c:pt idx="4">
                  <c:v>289.44</c:v>
                </c:pt>
              </c:numCache>
            </c:numRef>
          </c:val>
          <c:smooth val="0"/>
          <c:extLst>
            <c:ext xmlns:c16="http://schemas.microsoft.com/office/drawing/2014/chart" uri="{C3380CC4-5D6E-409C-BE32-E72D297353CC}">
              <c16:uniqueId val="{00000001-99B0-40B7-9E21-6036A2F69E2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395.2</c:v>
                </c:pt>
                <c:pt idx="1">
                  <c:v>395.14</c:v>
                </c:pt>
                <c:pt idx="2">
                  <c:v>393.37</c:v>
                </c:pt>
                <c:pt idx="3">
                  <c:v>393.78</c:v>
                </c:pt>
                <c:pt idx="4">
                  <c:v>404.47</c:v>
                </c:pt>
              </c:numCache>
            </c:numRef>
          </c:val>
          <c:extLst>
            <c:ext xmlns:c16="http://schemas.microsoft.com/office/drawing/2014/chart" uri="{C3380CC4-5D6E-409C-BE32-E72D297353CC}">
              <c16:uniqueId val="{00000000-7271-4B1A-8BAA-AEABFE3BA77A}"/>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290.42</c:v>
                </c:pt>
                <c:pt idx="1">
                  <c:v>294.66000000000003</c:v>
                </c:pt>
                <c:pt idx="2">
                  <c:v>285.27</c:v>
                </c:pt>
                <c:pt idx="3">
                  <c:v>294.73</c:v>
                </c:pt>
                <c:pt idx="4">
                  <c:v>301.23</c:v>
                </c:pt>
              </c:numCache>
            </c:numRef>
          </c:val>
          <c:smooth val="0"/>
          <c:extLst>
            <c:ext xmlns:c16="http://schemas.microsoft.com/office/drawing/2014/chart" uri="{C3380CC4-5D6E-409C-BE32-E72D297353CC}">
              <c16:uniqueId val="{00000001-7271-4B1A-8BAA-AEABFE3BA77A}"/>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107.59</c:v>
                </c:pt>
                <c:pt idx="1">
                  <c:v>107</c:v>
                </c:pt>
                <c:pt idx="2">
                  <c:v>106.68</c:v>
                </c:pt>
                <c:pt idx="3">
                  <c:v>103.54</c:v>
                </c:pt>
                <c:pt idx="4">
                  <c:v>100.79</c:v>
                </c:pt>
              </c:numCache>
            </c:numRef>
          </c:val>
          <c:extLst>
            <c:ext xmlns:c16="http://schemas.microsoft.com/office/drawing/2014/chart" uri="{C3380CC4-5D6E-409C-BE32-E72D297353CC}">
              <c16:uniqueId val="{00000000-8EE5-49AE-A534-DC82C1193AAD}"/>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106.11</c:v>
                </c:pt>
                <c:pt idx="1">
                  <c:v>103.75</c:v>
                </c:pt>
                <c:pt idx="2">
                  <c:v>105.3</c:v>
                </c:pt>
                <c:pt idx="3">
                  <c:v>99.41</c:v>
                </c:pt>
                <c:pt idx="4">
                  <c:v>101.11</c:v>
                </c:pt>
              </c:numCache>
            </c:numRef>
          </c:val>
          <c:smooth val="0"/>
          <c:extLst>
            <c:ext xmlns:c16="http://schemas.microsoft.com/office/drawing/2014/chart" uri="{C3380CC4-5D6E-409C-BE32-E72D297353CC}">
              <c16:uniqueId val="{00000001-8EE5-49AE-A534-DC82C1193AAD}"/>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161.88</c:v>
                </c:pt>
                <c:pt idx="1">
                  <c:v>162.04</c:v>
                </c:pt>
                <c:pt idx="2">
                  <c:v>163.02000000000001</c:v>
                </c:pt>
                <c:pt idx="3">
                  <c:v>167.33</c:v>
                </c:pt>
                <c:pt idx="4">
                  <c:v>171.95</c:v>
                </c:pt>
              </c:numCache>
            </c:numRef>
          </c:val>
          <c:extLst>
            <c:ext xmlns:c16="http://schemas.microsoft.com/office/drawing/2014/chart" uri="{C3380CC4-5D6E-409C-BE32-E72D297353CC}">
              <c16:uniqueId val="{00000000-2586-4F78-9AC3-32975CCCE570}"/>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161.03</c:v>
                </c:pt>
                <c:pt idx="1">
                  <c:v>159.93</c:v>
                </c:pt>
                <c:pt idx="2">
                  <c:v>162.77000000000001</c:v>
                </c:pt>
                <c:pt idx="3">
                  <c:v>170.87</c:v>
                </c:pt>
                <c:pt idx="4">
                  <c:v>171.09</c:v>
                </c:pt>
              </c:numCache>
            </c:numRef>
          </c:val>
          <c:smooth val="0"/>
          <c:extLst>
            <c:ext xmlns:c16="http://schemas.microsoft.com/office/drawing/2014/chart" uri="{C3380CC4-5D6E-409C-BE32-E72D297353CC}">
              <c16:uniqueId val="{00000001-2586-4F78-9AC3-32975CCCE570}"/>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三重県　松阪市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A2</v>
      </c>
      <c r="X8" s="43"/>
      <c r="Y8" s="43"/>
      <c r="Z8" s="43"/>
      <c r="AA8" s="43"/>
      <c r="AB8" s="43"/>
      <c r="AC8" s="43"/>
      <c r="AD8" s="43" t="str">
        <f>データ!$M$6</f>
        <v>自治体職員</v>
      </c>
      <c r="AE8" s="43"/>
      <c r="AF8" s="43"/>
      <c r="AG8" s="43"/>
      <c r="AH8" s="43"/>
      <c r="AI8" s="43"/>
      <c r="AJ8" s="43"/>
      <c r="AK8" s="2"/>
      <c r="AL8" s="44">
        <f>データ!$R$6</f>
        <v>157316</v>
      </c>
      <c r="AM8" s="44"/>
      <c r="AN8" s="44"/>
      <c r="AO8" s="44"/>
      <c r="AP8" s="44"/>
      <c r="AQ8" s="44"/>
      <c r="AR8" s="44"/>
      <c r="AS8" s="44"/>
      <c r="AT8" s="45">
        <f>データ!$S$6</f>
        <v>623.58000000000004</v>
      </c>
      <c r="AU8" s="46"/>
      <c r="AV8" s="46"/>
      <c r="AW8" s="46"/>
      <c r="AX8" s="46"/>
      <c r="AY8" s="46"/>
      <c r="AZ8" s="46"/>
      <c r="BA8" s="46"/>
      <c r="BB8" s="47">
        <f>データ!$T$6</f>
        <v>252.28</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60.53</v>
      </c>
      <c r="J10" s="46"/>
      <c r="K10" s="46"/>
      <c r="L10" s="46"/>
      <c r="M10" s="46"/>
      <c r="N10" s="46"/>
      <c r="O10" s="80"/>
      <c r="P10" s="47">
        <f>データ!$P$6</f>
        <v>99.19</v>
      </c>
      <c r="Q10" s="47"/>
      <c r="R10" s="47"/>
      <c r="S10" s="47"/>
      <c r="T10" s="47"/>
      <c r="U10" s="47"/>
      <c r="V10" s="47"/>
      <c r="W10" s="44">
        <f>データ!$Q$6</f>
        <v>3014</v>
      </c>
      <c r="X10" s="44"/>
      <c r="Y10" s="44"/>
      <c r="Z10" s="44"/>
      <c r="AA10" s="44"/>
      <c r="AB10" s="44"/>
      <c r="AC10" s="44"/>
      <c r="AD10" s="2"/>
      <c r="AE10" s="2"/>
      <c r="AF10" s="2"/>
      <c r="AG10" s="2"/>
      <c r="AH10" s="2"/>
      <c r="AI10" s="2"/>
      <c r="AJ10" s="2"/>
      <c r="AK10" s="2"/>
      <c r="AL10" s="44">
        <f>データ!$U$6</f>
        <v>155445</v>
      </c>
      <c r="AM10" s="44"/>
      <c r="AN10" s="44"/>
      <c r="AO10" s="44"/>
      <c r="AP10" s="44"/>
      <c r="AQ10" s="44"/>
      <c r="AR10" s="44"/>
      <c r="AS10" s="44"/>
      <c r="AT10" s="45">
        <f>データ!$V$6</f>
        <v>271.92</v>
      </c>
      <c r="AU10" s="46"/>
      <c r="AV10" s="46"/>
      <c r="AW10" s="46"/>
      <c r="AX10" s="46"/>
      <c r="AY10" s="46"/>
      <c r="AZ10" s="46"/>
      <c r="BA10" s="46"/>
      <c r="BB10" s="47">
        <f>データ!$W$6</f>
        <v>571.66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109</v>
      </c>
      <c r="BM16" s="57"/>
      <c r="BN16" s="57"/>
      <c r="BO16" s="57"/>
      <c r="BP16" s="57"/>
      <c r="BQ16" s="57"/>
      <c r="BR16" s="57"/>
      <c r="BS16" s="57"/>
      <c r="BT16" s="57"/>
      <c r="BU16" s="57"/>
      <c r="BV16" s="57"/>
      <c r="BW16" s="57"/>
      <c r="BX16" s="57"/>
      <c r="BY16" s="57"/>
      <c r="BZ16" s="58"/>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110</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111</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wovc3zfi3ZrLPef7xBdTsT0YypiMZktCAD3TtyhXOiJoeNuxksyI1CRYy/TESKxBngd9kuyySi2EdVJmqWZlog==" saltValue="IY4MXZ1ZL0vdmP2oAmcrA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2023</v>
      </c>
      <c r="C6" s="20">
        <f t="shared" ref="C6:W6" si="3">C7</f>
        <v>242047</v>
      </c>
      <c r="D6" s="20">
        <f t="shared" si="3"/>
        <v>46</v>
      </c>
      <c r="E6" s="20">
        <f t="shared" si="3"/>
        <v>1</v>
      </c>
      <c r="F6" s="20">
        <f t="shared" si="3"/>
        <v>0</v>
      </c>
      <c r="G6" s="20">
        <f t="shared" si="3"/>
        <v>1</v>
      </c>
      <c r="H6" s="20" t="str">
        <f t="shared" si="3"/>
        <v>三重県　松阪市</v>
      </c>
      <c r="I6" s="20" t="str">
        <f t="shared" si="3"/>
        <v>法適用</v>
      </c>
      <c r="J6" s="20" t="str">
        <f t="shared" si="3"/>
        <v>水道事業</v>
      </c>
      <c r="K6" s="20" t="str">
        <f t="shared" si="3"/>
        <v>末端給水事業</v>
      </c>
      <c r="L6" s="20" t="str">
        <f t="shared" si="3"/>
        <v>A2</v>
      </c>
      <c r="M6" s="20" t="str">
        <f t="shared" si="3"/>
        <v>自治体職員</v>
      </c>
      <c r="N6" s="21" t="str">
        <f t="shared" si="3"/>
        <v>-</v>
      </c>
      <c r="O6" s="21">
        <f t="shared" si="3"/>
        <v>60.53</v>
      </c>
      <c r="P6" s="21">
        <f t="shared" si="3"/>
        <v>99.19</v>
      </c>
      <c r="Q6" s="21">
        <f t="shared" si="3"/>
        <v>3014</v>
      </c>
      <c r="R6" s="21">
        <f t="shared" si="3"/>
        <v>157316</v>
      </c>
      <c r="S6" s="21">
        <f t="shared" si="3"/>
        <v>623.58000000000004</v>
      </c>
      <c r="T6" s="21">
        <f t="shared" si="3"/>
        <v>252.28</v>
      </c>
      <c r="U6" s="21">
        <f t="shared" si="3"/>
        <v>155445</v>
      </c>
      <c r="V6" s="21">
        <f t="shared" si="3"/>
        <v>271.92</v>
      </c>
      <c r="W6" s="21">
        <f t="shared" si="3"/>
        <v>571.66</v>
      </c>
      <c r="X6" s="22">
        <f>IF(X7="",NA(),X7)</f>
        <v>110.19</v>
      </c>
      <c r="Y6" s="22">
        <f t="shared" ref="Y6:AG6" si="4">IF(Y7="",NA(),Y7)</f>
        <v>109.49</v>
      </c>
      <c r="Z6" s="22">
        <f t="shared" si="4"/>
        <v>109.33</v>
      </c>
      <c r="AA6" s="22">
        <f t="shared" si="4"/>
        <v>106.26</v>
      </c>
      <c r="AB6" s="22">
        <f t="shared" si="4"/>
        <v>103.78</v>
      </c>
      <c r="AC6" s="22">
        <f t="shared" si="4"/>
        <v>113.35</v>
      </c>
      <c r="AD6" s="22">
        <f t="shared" si="4"/>
        <v>112.36</v>
      </c>
      <c r="AE6" s="22">
        <f t="shared" si="4"/>
        <v>112.26</v>
      </c>
      <c r="AF6" s="22">
        <f t="shared" si="4"/>
        <v>110.04</v>
      </c>
      <c r="AG6" s="22">
        <f t="shared" si="4"/>
        <v>109.67</v>
      </c>
      <c r="AH6" s="21" t="str">
        <f>IF(AH7="","",IF(AH7="-","【-】","【"&amp;SUBSTITUTE(TEXT(AH7,"#,##0.00"),"-","△")&amp;"】"))</f>
        <v>【108.24】</v>
      </c>
      <c r="AI6" s="21">
        <f>IF(AI7="",NA(),AI7)</f>
        <v>0</v>
      </c>
      <c r="AJ6" s="21">
        <f t="shared" ref="AJ6:AR6" si="5">IF(AJ7="",NA(),AJ7)</f>
        <v>0</v>
      </c>
      <c r="AK6" s="21">
        <f t="shared" si="5"/>
        <v>0</v>
      </c>
      <c r="AL6" s="21">
        <f t="shared" si="5"/>
        <v>0</v>
      </c>
      <c r="AM6" s="21">
        <f t="shared" si="5"/>
        <v>0</v>
      </c>
      <c r="AN6" s="22">
        <f t="shared" si="5"/>
        <v>0.51</v>
      </c>
      <c r="AO6" s="22">
        <f t="shared" si="5"/>
        <v>0.28999999999999998</v>
      </c>
      <c r="AP6" s="22">
        <f t="shared" si="5"/>
        <v>0.25</v>
      </c>
      <c r="AQ6" s="22">
        <f t="shared" si="5"/>
        <v>0.13</v>
      </c>
      <c r="AR6" s="21">
        <f t="shared" si="5"/>
        <v>0</v>
      </c>
      <c r="AS6" s="21" t="str">
        <f>IF(AS7="","",IF(AS7="-","【-】","【"&amp;SUBSTITUTE(TEXT(AS7,"#,##0.00"),"-","△")&amp;"】"))</f>
        <v>【1.50】</v>
      </c>
      <c r="AT6" s="22">
        <f>IF(AT7="",NA(),AT7)</f>
        <v>356.02</v>
      </c>
      <c r="AU6" s="22">
        <f t="shared" ref="AU6:BC6" si="6">IF(AU7="",NA(),AU7)</f>
        <v>357.95</v>
      </c>
      <c r="AV6" s="22">
        <f t="shared" si="6"/>
        <v>400.27</v>
      </c>
      <c r="AW6" s="22">
        <f t="shared" si="6"/>
        <v>373.1</v>
      </c>
      <c r="AX6" s="22">
        <f t="shared" si="6"/>
        <v>359.18</v>
      </c>
      <c r="AY6" s="22">
        <f t="shared" si="6"/>
        <v>309.10000000000002</v>
      </c>
      <c r="AZ6" s="22">
        <f t="shared" si="6"/>
        <v>306.08</v>
      </c>
      <c r="BA6" s="22">
        <f t="shared" si="6"/>
        <v>306.14999999999998</v>
      </c>
      <c r="BB6" s="22">
        <f t="shared" si="6"/>
        <v>297.54000000000002</v>
      </c>
      <c r="BC6" s="22">
        <f t="shared" si="6"/>
        <v>289.44</v>
      </c>
      <c r="BD6" s="21" t="str">
        <f>IF(BD7="","",IF(BD7="-","【-】","【"&amp;SUBSTITUTE(TEXT(BD7,"#,##0.00"),"-","△")&amp;"】"))</f>
        <v>【243.36】</v>
      </c>
      <c r="BE6" s="22">
        <f>IF(BE7="",NA(),BE7)</f>
        <v>395.2</v>
      </c>
      <c r="BF6" s="22">
        <f t="shared" ref="BF6:BN6" si="7">IF(BF7="",NA(),BF7)</f>
        <v>395.14</v>
      </c>
      <c r="BG6" s="22">
        <f t="shared" si="7"/>
        <v>393.37</v>
      </c>
      <c r="BH6" s="22">
        <f t="shared" si="7"/>
        <v>393.78</v>
      </c>
      <c r="BI6" s="22">
        <f t="shared" si="7"/>
        <v>404.47</v>
      </c>
      <c r="BJ6" s="22">
        <f t="shared" si="7"/>
        <v>290.42</v>
      </c>
      <c r="BK6" s="22">
        <f t="shared" si="7"/>
        <v>294.66000000000003</v>
      </c>
      <c r="BL6" s="22">
        <f t="shared" si="7"/>
        <v>285.27</v>
      </c>
      <c r="BM6" s="22">
        <f t="shared" si="7"/>
        <v>294.73</v>
      </c>
      <c r="BN6" s="22">
        <f t="shared" si="7"/>
        <v>301.23</v>
      </c>
      <c r="BO6" s="21" t="str">
        <f>IF(BO7="","",IF(BO7="-","【-】","【"&amp;SUBSTITUTE(TEXT(BO7,"#,##0.00"),"-","△")&amp;"】"))</f>
        <v>【265.93】</v>
      </c>
      <c r="BP6" s="22">
        <f>IF(BP7="",NA(),BP7)</f>
        <v>107.59</v>
      </c>
      <c r="BQ6" s="22">
        <f t="shared" ref="BQ6:BY6" si="8">IF(BQ7="",NA(),BQ7)</f>
        <v>107</v>
      </c>
      <c r="BR6" s="22">
        <f t="shared" si="8"/>
        <v>106.68</v>
      </c>
      <c r="BS6" s="22">
        <f t="shared" si="8"/>
        <v>103.54</v>
      </c>
      <c r="BT6" s="22">
        <f t="shared" si="8"/>
        <v>100.79</v>
      </c>
      <c r="BU6" s="22">
        <f t="shared" si="8"/>
        <v>106.11</v>
      </c>
      <c r="BV6" s="22">
        <f t="shared" si="8"/>
        <v>103.75</v>
      </c>
      <c r="BW6" s="22">
        <f t="shared" si="8"/>
        <v>105.3</v>
      </c>
      <c r="BX6" s="22">
        <f t="shared" si="8"/>
        <v>99.41</v>
      </c>
      <c r="BY6" s="22">
        <f t="shared" si="8"/>
        <v>101.11</v>
      </c>
      <c r="BZ6" s="21" t="str">
        <f>IF(BZ7="","",IF(BZ7="-","【-】","【"&amp;SUBSTITUTE(TEXT(BZ7,"#,##0.00"),"-","△")&amp;"】"))</f>
        <v>【97.82】</v>
      </c>
      <c r="CA6" s="22">
        <f>IF(CA7="",NA(),CA7)</f>
        <v>161.88</v>
      </c>
      <c r="CB6" s="22">
        <f t="shared" ref="CB6:CJ6" si="9">IF(CB7="",NA(),CB7)</f>
        <v>162.04</v>
      </c>
      <c r="CC6" s="22">
        <f t="shared" si="9"/>
        <v>163.02000000000001</v>
      </c>
      <c r="CD6" s="22">
        <f t="shared" si="9"/>
        <v>167.33</v>
      </c>
      <c r="CE6" s="22">
        <f t="shared" si="9"/>
        <v>171.95</v>
      </c>
      <c r="CF6" s="22">
        <f t="shared" si="9"/>
        <v>161.03</v>
      </c>
      <c r="CG6" s="22">
        <f t="shared" si="9"/>
        <v>159.93</v>
      </c>
      <c r="CH6" s="22">
        <f t="shared" si="9"/>
        <v>162.77000000000001</v>
      </c>
      <c r="CI6" s="22">
        <f t="shared" si="9"/>
        <v>170.87</v>
      </c>
      <c r="CJ6" s="22">
        <f t="shared" si="9"/>
        <v>171.09</v>
      </c>
      <c r="CK6" s="21" t="str">
        <f>IF(CK7="","",IF(CK7="-","【-】","【"&amp;SUBSTITUTE(TEXT(CK7,"#,##0.00"),"-","△")&amp;"】"))</f>
        <v>【177.56】</v>
      </c>
      <c r="CL6" s="22">
        <f>IF(CL7="",NA(),CL7)</f>
        <v>59.42</v>
      </c>
      <c r="CM6" s="22">
        <f t="shared" ref="CM6:CU6" si="10">IF(CM7="",NA(),CM7)</f>
        <v>60.21</v>
      </c>
      <c r="CN6" s="22">
        <f t="shared" si="10"/>
        <v>58.92</v>
      </c>
      <c r="CO6" s="22">
        <f t="shared" si="10"/>
        <v>58.3</v>
      </c>
      <c r="CP6" s="22">
        <f t="shared" si="10"/>
        <v>57.44</v>
      </c>
      <c r="CQ6" s="22">
        <f t="shared" si="10"/>
        <v>61.71</v>
      </c>
      <c r="CR6" s="22">
        <f t="shared" si="10"/>
        <v>63.12</v>
      </c>
      <c r="CS6" s="22">
        <f t="shared" si="10"/>
        <v>62.57</v>
      </c>
      <c r="CT6" s="22">
        <f t="shared" si="10"/>
        <v>61.56</v>
      </c>
      <c r="CU6" s="22">
        <f t="shared" si="10"/>
        <v>60.84</v>
      </c>
      <c r="CV6" s="21" t="str">
        <f>IF(CV7="","",IF(CV7="-","【-】","【"&amp;SUBSTITUTE(TEXT(CV7,"#,##0.00"),"-","△")&amp;"】"))</f>
        <v>【59.81】</v>
      </c>
      <c r="CW6" s="22">
        <f>IF(CW7="",NA(),CW7)</f>
        <v>89.53</v>
      </c>
      <c r="CX6" s="22">
        <f t="shared" ref="CX6:DF6" si="11">IF(CX7="",NA(),CX7)</f>
        <v>89.35</v>
      </c>
      <c r="CY6" s="22">
        <f t="shared" si="11"/>
        <v>90.02</v>
      </c>
      <c r="CZ6" s="22">
        <f t="shared" si="11"/>
        <v>89.09</v>
      </c>
      <c r="DA6" s="22">
        <f t="shared" si="11"/>
        <v>88.27</v>
      </c>
      <c r="DB6" s="22">
        <f t="shared" si="11"/>
        <v>90.03</v>
      </c>
      <c r="DC6" s="22">
        <f t="shared" si="11"/>
        <v>90.09</v>
      </c>
      <c r="DD6" s="22">
        <f t="shared" si="11"/>
        <v>90.21</v>
      </c>
      <c r="DE6" s="22">
        <f t="shared" si="11"/>
        <v>90.11</v>
      </c>
      <c r="DF6" s="22">
        <f t="shared" si="11"/>
        <v>89.73</v>
      </c>
      <c r="DG6" s="21" t="str">
        <f>IF(DG7="","",IF(DG7="-","【-】","【"&amp;SUBSTITUTE(TEXT(DG7,"#,##0.00"),"-","△")&amp;"】"))</f>
        <v>【89.42】</v>
      </c>
      <c r="DH6" s="22">
        <f>IF(DH7="",NA(),DH7)</f>
        <v>46.78</v>
      </c>
      <c r="DI6" s="22">
        <f t="shared" ref="DI6:DQ6" si="12">IF(DI7="",NA(),DI7)</f>
        <v>47.86</v>
      </c>
      <c r="DJ6" s="22">
        <f t="shared" si="12"/>
        <v>49.14</v>
      </c>
      <c r="DK6" s="22">
        <f t="shared" si="12"/>
        <v>50.24</v>
      </c>
      <c r="DL6" s="22">
        <f t="shared" si="12"/>
        <v>51.09</v>
      </c>
      <c r="DM6" s="22">
        <f t="shared" si="12"/>
        <v>49.6</v>
      </c>
      <c r="DN6" s="22">
        <f t="shared" si="12"/>
        <v>50.31</v>
      </c>
      <c r="DO6" s="22">
        <f t="shared" si="12"/>
        <v>50.74</v>
      </c>
      <c r="DP6" s="22">
        <f t="shared" si="12"/>
        <v>51.49</v>
      </c>
      <c r="DQ6" s="22">
        <f t="shared" si="12"/>
        <v>51.94</v>
      </c>
      <c r="DR6" s="21" t="str">
        <f>IF(DR7="","",IF(DR7="-","【-】","【"&amp;SUBSTITUTE(TEXT(DR7,"#,##0.00"),"-","△")&amp;"】"))</f>
        <v>【52.02】</v>
      </c>
      <c r="DS6" s="22">
        <f>IF(DS7="",NA(),DS7)</f>
        <v>16.670000000000002</v>
      </c>
      <c r="DT6" s="22">
        <f t="shared" ref="DT6:EB6" si="13">IF(DT7="",NA(),DT7)</f>
        <v>18.86</v>
      </c>
      <c r="DU6" s="22">
        <f t="shared" si="13"/>
        <v>21.21</v>
      </c>
      <c r="DV6" s="22">
        <f t="shared" si="13"/>
        <v>22.52</v>
      </c>
      <c r="DW6" s="22">
        <f t="shared" si="13"/>
        <v>24.04</v>
      </c>
      <c r="DX6" s="22">
        <f t="shared" si="13"/>
        <v>20.49</v>
      </c>
      <c r="DY6" s="22">
        <f t="shared" si="13"/>
        <v>21.34</v>
      </c>
      <c r="DZ6" s="22">
        <f t="shared" si="13"/>
        <v>23.27</v>
      </c>
      <c r="EA6" s="22">
        <f t="shared" si="13"/>
        <v>25.18</v>
      </c>
      <c r="EB6" s="22">
        <f t="shared" si="13"/>
        <v>26.52</v>
      </c>
      <c r="EC6" s="21" t="str">
        <f>IF(EC7="","",IF(EC7="-","【-】","【"&amp;SUBSTITUTE(TEXT(EC7,"#,##0.00"),"-","△")&amp;"】"))</f>
        <v>【25.37】</v>
      </c>
      <c r="ED6" s="22">
        <f>IF(ED7="",NA(),ED7)</f>
        <v>0.88</v>
      </c>
      <c r="EE6" s="22">
        <f t="shared" ref="EE6:EM6" si="14">IF(EE7="",NA(),EE7)</f>
        <v>0.69</v>
      </c>
      <c r="EF6" s="22">
        <f t="shared" si="14"/>
        <v>0.66</v>
      </c>
      <c r="EG6" s="22">
        <f t="shared" si="14"/>
        <v>0.62</v>
      </c>
      <c r="EH6" s="22">
        <f t="shared" si="14"/>
        <v>0.96</v>
      </c>
      <c r="EI6" s="22">
        <f t="shared" si="14"/>
        <v>0.72</v>
      </c>
      <c r="EJ6" s="22">
        <f t="shared" si="14"/>
        <v>0.69</v>
      </c>
      <c r="EK6" s="22">
        <f t="shared" si="14"/>
        <v>0.69</v>
      </c>
      <c r="EL6" s="22">
        <f t="shared" si="14"/>
        <v>0.67</v>
      </c>
      <c r="EM6" s="22">
        <f t="shared" si="14"/>
        <v>0.61</v>
      </c>
      <c r="EN6" s="21" t="str">
        <f>IF(EN7="","",IF(EN7="-","【-】","【"&amp;SUBSTITUTE(TEXT(EN7,"#,##0.00"),"-","△")&amp;"】"))</f>
        <v>【0.62】</v>
      </c>
    </row>
    <row r="7" spans="1:144" s="23" customFormat="1" x14ac:dyDescent="0.2">
      <c r="A7" s="15"/>
      <c r="B7" s="24">
        <v>2023</v>
      </c>
      <c r="C7" s="24">
        <v>242047</v>
      </c>
      <c r="D7" s="24">
        <v>46</v>
      </c>
      <c r="E7" s="24">
        <v>1</v>
      </c>
      <c r="F7" s="24">
        <v>0</v>
      </c>
      <c r="G7" s="24">
        <v>1</v>
      </c>
      <c r="H7" s="24" t="s">
        <v>93</v>
      </c>
      <c r="I7" s="24" t="s">
        <v>94</v>
      </c>
      <c r="J7" s="24" t="s">
        <v>95</v>
      </c>
      <c r="K7" s="24" t="s">
        <v>96</v>
      </c>
      <c r="L7" s="24" t="s">
        <v>97</v>
      </c>
      <c r="M7" s="24" t="s">
        <v>98</v>
      </c>
      <c r="N7" s="25" t="s">
        <v>99</v>
      </c>
      <c r="O7" s="25">
        <v>60.53</v>
      </c>
      <c r="P7" s="25">
        <v>99.19</v>
      </c>
      <c r="Q7" s="25">
        <v>3014</v>
      </c>
      <c r="R7" s="25">
        <v>157316</v>
      </c>
      <c r="S7" s="25">
        <v>623.58000000000004</v>
      </c>
      <c r="T7" s="25">
        <v>252.28</v>
      </c>
      <c r="U7" s="25">
        <v>155445</v>
      </c>
      <c r="V7" s="25">
        <v>271.92</v>
      </c>
      <c r="W7" s="25">
        <v>571.66</v>
      </c>
      <c r="X7" s="25">
        <v>110.19</v>
      </c>
      <c r="Y7" s="25">
        <v>109.49</v>
      </c>
      <c r="Z7" s="25">
        <v>109.33</v>
      </c>
      <c r="AA7" s="25">
        <v>106.26</v>
      </c>
      <c r="AB7" s="25">
        <v>103.78</v>
      </c>
      <c r="AC7" s="25">
        <v>113.35</v>
      </c>
      <c r="AD7" s="25">
        <v>112.36</v>
      </c>
      <c r="AE7" s="25">
        <v>112.26</v>
      </c>
      <c r="AF7" s="25">
        <v>110.04</v>
      </c>
      <c r="AG7" s="25">
        <v>109.67</v>
      </c>
      <c r="AH7" s="25">
        <v>108.24</v>
      </c>
      <c r="AI7" s="25">
        <v>0</v>
      </c>
      <c r="AJ7" s="25">
        <v>0</v>
      </c>
      <c r="AK7" s="25">
        <v>0</v>
      </c>
      <c r="AL7" s="25">
        <v>0</v>
      </c>
      <c r="AM7" s="25">
        <v>0</v>
      </c>
      <c r="AN7" s="25">
        <v>0.51</v>
      </c>
      <c r="AO7" s="25">
        <v>0.28999999999999998</v>
      </c>
      <c r="AP7" s="25">
        <v>0.25</v>
      </c>
      <c r="AQ7" s="25">
        <v>0.13</v>
      </c>
      <c r="AR7" s="25">
        <v>0</v>
      </c>
      <c r="AS7" s="25">
        <v>1.5</v>
      </c>
      <c r="AT7" s="25">
        <v>356.02</v>
      </c>
      <c r="AU7" s="25">
        <v>357.95</v>
      </c>
      <c r="AV7" s="25">
        <v>400.27</v>
      </c>
      <c r="AW7" s="25">
        <v>373.1</v>
      </c>
      <c r="AX7" s="25">
        <v>359.18</v>
      </c>
      <c r="AY7" s="25">
        <v>309.10000000000002</v>
      </c>
      <c r="AZ7" s="25">
        <v>306.08</v>
      </c>
      <c r="BA7" s="25">
        <v>306.14999999999998</v>
      </c>
      <c r="BB7" s="25">
        <v>297.54000000000002</v>
      </c>
      <c r="BC7" s="25">
        <v>289.44</v>
      </c>
      <c r="BD7" s="25">
        <v>243.36</v>
      </c>
      <c r="BE7" s="25">
        <v>395.2</v>
      </c>
      <c r="BF7" s="25">
        <v>395.14</v>
      </c>
      <c r="BG7" s="25">
        <v>393.37</v>
      </c>
      <c r="BH7" s="25">
        <v>393.78</v>
      </c>
      <c r="BI7" s="25">
        <v>404.47</v>
      </c>
      <c r="BJ7" s="25">
        <v>290.42</v>
      </c>
      <c r="BK7" s="25">
        <v>294.66000000000003</v>
      </c>
      <c r="BL7" s="25">
        <v>285.27</v>
      </c>
      <c r="BM7" s="25">
        <v>294.73</v>
      </c>
      <c r="BN7" s="25">
        <v>301.23</v>
      </c>
      <c r="BO7" s="25">
        <v>265.93</v>
      </c>
      <c r="BP7" s="25">
        <v>107.59</v>
      </c>
      <c r="BQ7" s="25">
        <v>107</v>
      </c>
      <c r="BR7" s="25">
        <v>106.68</v>
      </c>
      <c r="BS7" s="25">
        <v>103.54</v>
      </c>
      <c r="BT7" s="25">
        <v>100.79</v>
      </c>
      <c r="BU7" s="25">
        <v>106.11</v>
      </c>
      <c r="BV7" s="25">
        <v>103.75</v>
      </c>
      <c r="BW7" s="25">
        <v>105.3</v>
      </c>
      <c r="BX7" s="25">
        <v>99.41</v>
      </c>
      <c r="BY7" s="25">
        <v>101.11</v>
      </c>
      <c r="BZ7" s="25">
        <v>97.82</v>
      </c>
      <c r="CA7" s="25">
        <v>161.88</v>
      </c>
      <c r="CB7" s="25">
        <v>162.04</v>
      </c>
      <c r="CC7" s="25">
        <v>163.02000000000001</v>
      </c>
      <c r="CD7" s="25">
        <v>167.33</v>
      </c>
      <c r="CE7" s="25">
        <v>171.95</v>
      </c>
      <c r="CF7" s="25">
        <v>161.03</v>
      </c>
      <c r="CG7" s="25">
        <v>159.93</v>
      </c>
      <c r="CH7" s="25">
        <v>162.77000000000001</v>
      </c>
      <c r="CI7" s="25">
        <v>170.87</v>
      </c>
      <c r="CJ7" s="25">
        <v>171.09</v>
      </c>
      <c r="CK7" s="25">
        <v>177.56</v>
      </c>
      <c r="CL7" s="25">
        <v>59.42</v>
      </c>
      <c r="CM7" s="25">
        <v>60.21</v>
      </c>
      <c r="CN7" s="25">
        <v>58.92</v>
      </c>
      <c r="CO7" s="25">
        <v>58.3</v>
      </c>
      <c r="CP7" s="25">
        <v>57.44</v>
      </c>
      <c r="CQ7" s="25">
        <v>61.71</v>
      </c>
      <c r="CR7" s="25">
        <v>63.12</v>
      </c>
      <c r="CS7" s="25">
        <v>62.57</v>
      </c>
      <c r="CT7" s="25">
        <v>61.56</v>
      </c>
      <c r="CU7" s="25">
        <v>60.84</v>
      </c>
      <c r="CV7" s="25">
        <v>59.81</v>
      </c>
      <c r="CW7" s="25">
        <v>89.53</v>
      </c>
      <c r="CX7" s="25">
        <v>89.35</v>
      </c>
      <c r="CY7" s="25">
        <v>90.02</v>
      </c>
      <c r="CZ7" s="25">
        <v>89.09</v>
      </c>
      <c r="DA7" s="25">
        <v>88.27</v>
      </c>
      <c r="DB7" s="25">
        <v>90.03</v>
      </c>
      <c r="DC7" s="25">
        <v>90.09</v>
      </c>
      <c r="DD7" s="25">
        <v>90.21</v>
      </c>
      <c r="DE7" s="25">
        <v>90.11</v>
      </c>
      <c r="DF7" s="25">
        <v>89.73</v>
      </c>
      <c r="DG7" s="25">
        <v>89.42</v>
      </c>
      <c r="DH7" s="25">
        <v>46.78</v>
      </c>
      <c r="DI7" s="25">
        <v>47.86</v>
      </c>
      <c r="DJ7" s="25">
        <v>49.14</v>
      </c>
      <c r="DK7" s="25">
        <v>50.24</v>
      </c>
      <c r="DL7" s="25">
        <v>51.09</v>
      </c>
      <c r="DM7" s="25">
        <v>49.6</v>
      </c>
      <c r="DN7" s="25">
        <v>50.31</v>
      </c>
      <c r="DO7" s="25">
        <v>50.74</v>
      </c>
      <c r="DP7" s="25">
        <v>51.49</v>
      </c>
      <c r="DQ7" s="25">
        <v>51.94</v>
      </c>
      <c r="DR7" s="25">
        <v>52.02</v>
      </c>
      <c r="DS7" s="25">
        <v>16.670000000000002</v>
      </c>
      <c r="DT7" s="25">
        <v>18.86</v>
      </c>
      <c r="DU7" s="25">
        <v>21.21</v>
      </c>
      <c r="DV7" s="25">
        <v>22.52</v>
      </c>
      <c r="DW7" s="25">
        <v>24.04</v>
      </c>
      <c r="DX7" s="25">
        <v>20.49</v>
      </c>
      <c r="DY7" s="25">
        <v>21.34</v>
      </c>
      <c r="DZ7" s="25">
        <v>23.27</v>
      </c>
      <c r="EA7" s="25">
        <v>25.18</v>
      </c>
      <c r="EB7" s="25">
        <v>26.52</v>
      </c>
      <c r="EC7" s="25">
        <v>25.37</v>
      </c>
      <c r="ED7" s="25">
        <v>0.88</v>
      </c>
      <c r="EE7" s="25">
        <v>0.69</v>
      </c>
      <c r="EF7" s="25">
        <v>0.66</v>
      </c>
      <c r="EG7" s="25">
        <v>0.62</v>
      </c>
      <c r="EH7" s="25">
        <v>0.96</v>
      </c>
      <c r="EI7" s="25">
        <v>0.72</v>
      </c>
      <c r="EJ7" s="25">
        <v>0.69</v>
      </c>
      <c r="EK7" s="25">
        <v>0.69</v>
      </c>
      <c r="EL7" s="25">
        <v>0.67</v>
      </c>
      <c r="EM7" s="25">
        <v>0.61</v>
      </c>
      <c r="EN7" s="25">
        <v>0.62</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