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下水財政係\係フォルダ\照会\令和6年度\35 R7.01.23（岡田）【依頼27(金)〆】公営企業に係る経営比較分析表（令和５年度決算）の分析等について\提出用\"/>
    </mc:Choice>
  </mc:AlternateContent>
  <xr:revisionPtr revIDLastSave="0" documentId="13_ncr:1_{D89BE8AF-BABE-49D4-9DC5-2C930CAE481D}" xr6:coauthVersionLast="47" xr6:coauthVersionMax="47" xr10:uidLastSave="{00000000-0000-0000-0000-000000000000}"/>
  <workbookProtection workbookAlgorithmName="SHA-512" workbookHashValue="86OIGZoQTudVlWGSTFdRgJ41/khTgmtaVeSpe2ddBdw6ZiX3wlrTGMIZRKTMtSr1KM4AkohM4rIG7VcFxfpZgg==" workbookSaltValue="RoU9pbiPKQttKKbb3d0HZ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<sst xmlns="http://schemas.openxmlformats.org/spreadsheetml/2006/main" count="236" uniqueCount="121">
  <si>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</si>
  <si>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</si>
  <si>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</si>
  <si>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</si>
  <si>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</si>
  <si>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</si>
  <si>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</si>
  <si>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</si>
  <si>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</si>
  <si>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</si>
  <si>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</si>
  <si>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</si>
  <si>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</si>
  <si>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</si>
  <si>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</si>
  <si>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</si>
  <si>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</si>
  <si>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</si>
  <si>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</si>
  <si>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</si>
  <si>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</si>
  <si>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</si>
  <si>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</si>
  <si>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</si>
  <si>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</si>
  <si>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</si>
  <si>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</si>
  <si>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</si>
  <si>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</si>
  <si>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</si>
  <si>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</si>
  <si>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</si>
  <si>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</si>
  <si>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</si>
  <si>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</si>
  <si>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</si>
  <si>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</si>
  <si>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</si>
  <si>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</si>
  <si>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</si>
  <si>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</si>
  <si>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</si>
  <si>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</si>
  <si>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</si>
  <si>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</si>
  <si>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</si>
  <si>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</si>
  <si>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</si>
  <si>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</si>
  <si>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</si>
  <si>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</si>
  <si>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</si>
  <si>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</si>
  <si>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</si>
  <si>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</si>
  <si>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</si>
  <si>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</si>
  <si>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</si>
  <si>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</si>
  <si>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</si>
  <si>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</si>
  <si>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</si>
  <si>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</si>
  <si>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</si>
  <si>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</si>
  <si>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</si>
  <si>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</si>
  <si>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</si>
  <si>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</si>
  <si>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</si>
  <si>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</si>
  <si>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</si>
  <si>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</si>
  <si>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</si>
  <si>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</si>
  <si>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</si>
  <si>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</si>
  <si>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</si>
  <si>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</si>
  <si>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</si>
  <si>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</si>
  <si>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</si>
  <si>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</si>
  <si>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</si>
  <si>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</si>
  <si>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</si>
  <si>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</si>
  <si>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</si>
  <si>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</si>
  <si>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</si>
  <si>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</si>
  <si>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</si>
  <si>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</si>
  <si>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</si>
  <si>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</si>
  <si>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</si>
  <si>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</si>
  <si>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</si>
  <si>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</si>
  <si>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</si>
  <si>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</si>
  <si>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</si>
  <si>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</si>
  <si>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</si>
  <si>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</si>
  <si>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</si>
  <si>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</si>
  <si>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</si>
  <si>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</si>
  <si>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</si>
  <si>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</si>
  <si>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</si>
  <si>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</si>
  <si>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</si>
  <si>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</si>
  <si>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</si>
  <si>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</si>
  <si>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</si>
  <si>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処理区域内の人口減少や施設の老朽化により、経営状況が今後さらに厳しくなることが想定される。令和６年度からの企業会計化によって、より一層効率的な事業運営を図り、更なる経費削減に努めるとともに水洗化率100%を目指していく。</t>
    <rPh sb="27" eb="29">
      <t>コンゴ</t>
    </rPh>
    <rPh sb="40" eb="42">
      <t>ソウテイ</t>
    </rPh>
    <phoneticPr fontId="4"/>
  </si>
  <si>
    <t>　③管渠改善率…事業開始は平成元年度であり、法定耐用年数を超えた管渠がないため、更新を行っていない。
（※管路の法定耐用年数：50年）</t>
    <rPh sb="13" eb="15">
      <t>ヘイセイ</t>
    </rPh>
    <rPh sb="15" eb="16">
      <t>ガン</t>
    </rPh>
    <phoneticPr fontId="4"/>
  </si>
  <si>
    <t>　①収益的収支比率…令和６年度より法適用となることから出納整理期間の受払い分を含まない決算値となっており、対前年度比で収益的支出が大幅に減少したことから、比率は増加となった。
　④企業債残高対事業規模比率…地方債の元金償還は一般会計からの繰入金で賄っているためゼロとなっている。
　⑤経費回収率…①と同様、対前年度比で支出が大幅に減少したことから、比率は増加となった。
　⑥汚水処理原価…①と同様、対前年度比で支出が大幅に減少したことから、原価は減少となった。
　⑦施設利用率…対前年度比は横ばいであるが、平均値より9.85P高く、適正規模である。
　⑧水洗化率…対前年度比0.86Pの増加となり、平均値よ3.97P高い数値となっている。さらなる水洗化率の向上に向けて積極的に取り組んでいく。</t>
    <rPh sb="43" eb="46">
      <t>ケッサンチ</t>
    </rPh>
    <rPh sb="53" eb="54">
      <t>タイ</t>
    </rPh>
    <rPh sb="54" eb="58">
      <t>ゼンネンドヒ</t>
    </rPh>
    <rPh sb="59" eb="64">
      <t>シュウエキテキシシュツ</t>
    </rPh>
    <rPh sb="65" eb="67">
      <t>オオハバ</t>
    </rPh>
    <rPh sb="68" eb="70">
      <t>ゲンショウ</t>
    </rPh>
    <rPh sb="77" eb="79">
      <t>ヒリツ</t>
    </rPh>
    <rPh sb="80" eb="82">
      <t>ゾウカ</t>
    </rPh>
    <rPh sb="150" eb="152">
      <t>ドウヨウ</t>
    </rPh>
    <rPh sb="199" eb="200">
      <t>タイ</t>
    </rPh>
    <rPh sb="220" eb="222">
      <t>ゲンカ</t>
    </rPh>
    <rPh sb="223" eb="225">
      <t>ゲンショウ</t>
    </rPh>
    <rPh sb="245" eb="246">
      <t>ヨコ</t>
    </rPh>
    <rPh sb="266" eb="270">
      <t>テキセイキボ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</si>
</sst>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0D-4DE9-9890-6C3DD23D86B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580D-4DE9-9890-6C3DD23D86B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63.81</c:v>
                </c:pt>
                <c:pt idx="1">
                  <c:v>67.069999999999993</c:v>
                </c:pt>
                <c:pt idx="2">
                  <c:v>61.68</c:v>
                </c:pt>
                <c:pt idx="3">
                  <c:v>62.48</c:v>
                </c:pt>
                <c:pt idx="4">
                  <c:v>62.48</c:v>
                </c:pt>
              </c:numCache>
            </c:numRef>
          </c:val>
          <c:extLst>
            <c:ext xmlns:c16="http://schemas.microsoft.com/office/drawing/2014/chart" uri="{C3380CC4-5D6E-409C-BE32-E72D297353CC}">
              <c16:uniqueId val="{00000000-A6D5-4EFD-A881-24545A5E55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A6D5-4EFD-A881-24545A5E55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93.08</c:v>
                </c:pt>
                <c:pt idx="1">
                  <c:v>93.58</c:v>
                </c:pt>
                <c:pt idx="2">
                  <c:v>93.34</c:v>
                </c:pt>
                <c:pt idx="3">
                  <c:v>93.43</c:v>
                </c:pt>
                <c:pt idx="4">
                  <c:v>94.29</c:v>
                </c:pt>
              </c:numCache>
            </c:numRef>
          </c:val>
          <c:extLst>
            <c:ext xmlns:c16="http://schemas.microsoft.com/office/drawing/2014/chart" uri="{C3380CC4-5D6E-409C-BE32-E72D297353CC}">
              <c16:uniqueId val="{00000000-314C-46D3-87FC-69499F704AA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314C-46D3-87FC-69499F704AA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72.239999999999995</c:v>
                </c:pt>
                <c:pt idx="1">
                  <c:v>69.83</c:v>
                </c:pt>
                <c:pt idx="2">
                  <c:v>74.150000000000006</c:v>
                </c:pt>
                <c:pt idx="3">
                  <c:v>74.27</c:v>
                </c:pt>
                <c:pt idx="4">
                  <c:v>108.72</c:v>
                </c:pt>
              </c:numCache>
            </c:numRef>
          </c:val>
          <c:extLst>
            <c:ext xmlns:c16="http://schemas.microsoft.com/office/drawing/2014/chart" uri="{C3380CC4-5D6E-409C-BE32-E72D297353CC}">
              <c16:uniqueId val="{00000000-BE63-4A2B-95DB-2983C07648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63-4A2B-95DB-2983C07648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0-4B1A-9395-C305E395131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0-4B1A-9395-C305E395131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C5-4481-BAA6-B5983C14B49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5-4481-BAA6-B5983C14B49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E-49F4-8E18-5D6E0FC3AA9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E-49F4-8E18-5D6E0FC3AA9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8F-48AE-BC6F-5CF45C125B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8F-48AE-BC6F-5CF45C125B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69-4E36-8E76-3BAAD998D1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F369-4E36-8E76-3BAAD998D1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52.83</c:v>
                </c:pt>
                <c:pt idx="1">
                  <c:v>53.37</c:v>
                </c:pt>
                <c:pt idx="2">
                  <c:v>43.47</c:v>
                </c:pt>
                <c:pt idx="3">
                  <c:v>41.81</c:v>
                </c:pt>
                <c:pt idx="4">
                  <c:v>80.13</c:v>
                </c:pt>
              </c:numCache>
            </c:numRef>
          </c:val>
          <c:extLst>
            <c:ext xmlns:c16="http://schemas.microsoft.com/office/drawing/2014/chart" uri="{C3380CC4-5D6E-409C-BE32-E72D297353CC}">
              <c16:uniqueId val="{00000000-E8F5-452C-A6BF-9042F13AA1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E8F5-452C-A6BF-9042F13AA1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309.22000000000003</c:v>
                </c:pt>
                <c:pt idx="1">
                  <c:v>327.38</c:v>
                </c:pt>
                <c:pt idx="2">
                  <c:v>389.3</c:v>
                </c:pt>
                <c:pt idx="3">
                  <c:v>402.31</c:v>
                </c:pt>
                <c:pt idx="4">
                  <c:v>176.32</c:v>
                </c:pt>
              </c:numCache>
            </c:numRef>
          </c:val>
          <c:extLst>
            <c:ext xmlns:c16="http://schemas.microsoft.com/office/drawing/2014/chart" uri="{C3380CC4-5D6E-409C-BE32-E72D297353CC}">
              <c16:uniqueId val="{00000000-F76B-4E64-AD57-1E48A01F73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F76B-4E64-AD57-1E48A01F73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三重県　四日市市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法非適用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F1</v>
      </c>
      <c r="X8" s="58"/>
      <c r="Y8" s="58"/>
      <c r="Z8" s="58"/>
      <c r="AA8" s="58"/>
      <c r="AB8" s="58"/>
      <c r="AC8" s="58"/>
      <c r="AD8" s="59" t="str">
        <f>データ!$M$6</f>
        <v>非設置</v>
      </c>
      <c r="AE8" s="59"/>
      <c r="AF8" s="59"/>
      <c r="AG8" s="59"/>
      <c r="AH8" s="59"/>
      <c r="AI8" s="59"/>
      <c r="AJ8" s="59"/>
      <c r="AK8" s="3"/>
      <c r="AL8" s="38">
        <f>データ!S6</f>
        <v>307825</v>
      </c>
      <c r="AM8" s="38"/>
      <c r="AN8" s="38"/>
      <c r="AO8" s="38"/>
      <c r="AP8" s="38"/>
      <c r="AQ8" s="38"/>
      <c r="AR8" s="38"/>
      <c r="AS8" s="38"/>
      <c r="AT8" s="39">
        <f>データ!T6</f>
        <v>206.5</v>
      </c>
      <c r="AU8" s="39"/>
      <c r="AV8" s="39"/>
      <c r="AW8" s="39"/>
      <c r="AX8" s="39"/>
      <c r="AY8" s="39"/>
      <c r="AZ8" s="39"/>
      <c r="BA8" s="39"/>
      <c r="BB8" s="39">
        <f>データ!U6</f>
        <v>1490.68</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t="str">
        <f>データ!O6</f>
        <v>該当数値なし</v>
      </c>
      <c r="J10" s="39"/>
      <c r="K10" s="39"/>
      <c r="L10" s="39"/>
      <c r="M10" s="39"/>
      <c r="N10" s="39"/>
      <c r="O10" s="39"/>
      <c r="P10" s="39">
        <f>データ!P6</f>
        <v>1.83</v>
      </c>
      <c r="Q10" s="39"/>
      <c r="R10" s="39"/>
      <c r="S10" s="39"/>
      <c r="T10" s="39"/>
      <c r="U10" s="39"/>
      <c r="V10" s="39"/>
      <c r="W10" s="39">
        <f>データ!Q6</f>
        <v>90.26</v>
      </c>
      <c r="X10" s="39"/>
      <c r="Y10" s="39"/>
      <c r="Z10" s="39"/>
      <c r="AA10" s="39"/>
      <c r="AB10" s="39"/>
      <c r="AC10" s="39"/>
      <c r="AD10" s="38">
        <f>データ!R6</f>
        <v>3850</v>
      </c>
      <c r="AE10" s="38"/>
      <c r="AF10" s="38"/>
      <c r="AG10" s="38"/>
      <c r="AH10" s="38"/>
      <c r="AI10" s="38"/>
      <c r="AJ10" s="38"/>
      <c r="AK10" s="2"/>
      <c r="AL10" s="38">
        <f>データ!V6</f>
        <v>5620</v>
      </c>
      <c r="AM10" s="38"/>
      <c r="AN10" s="38"/>
      <c r="AO10" s="38"/>
      <c r="AP10" s="38"/>
      <c r="AQ10" s="38"/>
      <c r="AR10" s="38"/>
      <c r="AS10" s="38"/>
      <c r="AT10" s="39">
        <f>データ!W6</f>
        <v>2.91</v>
      </c>
      <c r="AU10" s="39"/>
      <c r="AV10" s="39"/>
      <c r="AW10" s="39"/>
      <c r="AX10" s="39"/>
      <c r="AY10" s="39"/>
      <c r="AZ10" s="39"/>
      <c r="BA10" s="39"/>
      <c r="BB10" s="39">
        <f>データ!X6</f>
        <v>1931.27</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120</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119</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118</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IzCW15umqnFQJPJaqLun5CIo65hno640MoHx+tuUXuQai6eQdibPYSO3qKzyrQYfQSUqT00wUK2NFkdrTZAeow==" saltValue="o0tW5suL3awdCIsfLhqk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66" t="s">
        <v>54</v>
      </c>
      <c r="I3" s="67"/>
      <c r="J3" s="67"/>
      <c r="K3" s="67"/>
      <c r="L3" s="67"/>
      <c r="M3" s="67"/>
      <c r="N3" s="67"/>
      <c r="O3" s="67"/>
      <c r="P3" s="67"/>
      <c r="Q3" s="67"/>
      <c r="R3" s="67"/>
      <c r="S3" s="67"/>
      <c r="T3" s="67"/>
      <c r="U3" s="67"/>
      <c r="V3" s="67"/>
      <c r="W3" s="67"/>
      <c r="X3" s="68"/>
      <c r="Y3" s="72" t="s">
        <v>55</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56</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2">
      <c r="A4" s="14" t="s">
        <v>57</v>
      </c>
      <c r="B4" s="16"/>
      <c r="C4" s="16"/>
      <c r="D4" s="16"/>
      <c r="E4" s="16"/>
      <c r="F4" s="16"/>
      <c r="G4" s="16"/>
      <c r="H4" s="69"/>
      <c r="I4" s="70"/>
      <c r="J4" s="70"/>
      <c r="K4" s="70"/>
      <c r="L4" s="70"/>
      <c r="M4" s="70"/>
      <c r="N4" s="70"/>
      <c r="O4" s="70"/>
      <c r="P4" s="70"/>
      <c r="Q4" s="70"/>
      <c r="R4" s="70"/>
      <c r="S4" s="70"/>
      <c r="T4" s="70"/>
      <c r="U4" s="70"/>
      <c r="V4" s="70"/>
      <c r="W4" s="70"/>
      <c r="X4" s="71"/>
      <c r="Y4" s="65" t="s">
        <v>58</v>
      </c>
      <c r="Z4" s="65"/>
      <c r="AA4" s="65"/>
      <c r="AB4" s="65"/>
      <c r="AC4" s="65"/>
      <c r="AD4" s="65"/>
      <c r="AE4" s="65"/>
      <c r="AF4" s="65"/>
      <c r="AG4" s="65"/>
      <c r="AH4" s="65"/>
      <c r="AI4" s="65"/>
      <c r="AJ4" s="65" t="s">
        <v>59</v>
      </c>
      <c r="AK4" s="65"/>
      <c r="AL4" s="65"/>
      <c r="AM4" s="65"/>
      <c r="AN4" s="65"/>
      <c r="AO4" s="65"/>
      <c r="AP4" s="65"/>
      <c r="AQ4" s="65"/>
      <c r="AR4" s="65"/>
      <c r="AS4" s="65"/>
      <c r="AT4" s="65"/>
      <c r="AU4" s="65" t="s">
        <v>60</v>
      </c>
      <c r="AV4" s="65"/>
      <c r="AW4" s="65"/>
      <c r="AX4" s="65"/>
      <c r="AY4" s="65"/>
      <c r="AZ4" s="65"/>
      <c r="BA4" s="65"/>
      <c r="BB4" s="65"/>
      <c r="BC4" s="65"/>
      <c r="BD4" s="65"/>
      <c r="BE4" s="65"/>
      <c r="BF4" s="65" t="s">
        <v>61</v>
      </c>
      <c r="BG4" s="65"/>
      <c r="BH4" s="65"/>
      <c r="BI4" s="65"/>
      <c r="BJ4" s="65"/>
      <c r="BK4" s="65"/>
      <c r="BL4" s="65"/>
      <c r="BM4" s="65"/>
      <c r="BN4" s="65"/>
      <c r="BO4" s="65"/>
      <c r="BP4" s="65"/>
      <c r="BQ4" s="65" t="s">
        <v>62</v>
      </c>
      <c r="BR4" s="65"/>
      <c r="BS4" s="65"/>
      <c r="BT4" s="65"/>
      <c r="BU4" s="65"/>
      <c r="BV4" s="65"/>
      <c r="BW4" s="65"/>
      <c r="BX4" s="65"/>
      <c r="BY4" s="65"/>
      <c r="BZ4" s="65"/>
      <c r="CA4" s="65"/>
      <c r="CB4" s="65" t="s">
        <v>63</v>
      </c>
      <c r="CC4" s="65"/>
      <c r="CD4" s="65"/>
      <c r="CE4" s="65"/>
      <c r="CF4" s="65"/>
      <c r="CG4" s="65"/>
      <c r="CH4" s="65"/>
      <c r="CI4" s="65"/>
      <c r="CJ4" s="65"/>
      <c r="CK4" s="65"/>
      <c r="CL4" s="65"/>
      <c r="CM4" s="65" t="s">
        <v>64</v>
      </c>
      <c r="CN4" s="65"/>
      <c r="CO4" s="65"/>
      <c r="CP4" s="65"/>
      <c r="CQ4" s="65"/>
      <c r="CR4" s="65"/>
      <c r="CS4" s="65"/>
      <c r="CT4" s="65"/>
      <c r="CU4" s="65"/>
      <c r="CV4" s="65"/>
      <c r="CW4" s="65"/>
      <c r="CX4" s="65" t="s">
        <v>65</v>
      </c>
      <c r="CY4" s="65"/>
      <c r="CZ4" s="65"/>
      <c r="DA4" s="65"/>
      <c r="DB4" s="65"/>
      <c r="DC4" s="65"/>
      <c r="DD4" s="65"/>
      <c r="DE4" s="65"/>
      <c r="DF4" s="65"/>
      <c r="DG4" s="65"/>
      <c r="DH4" s="65"/>
      <c r="DI4" s="65" t="s">
        <v>66</v>
      </c>
      <c r="DJ4" s="65"/>
      <c r="DK4" s="65"/>
      <c r="DL4" s="65"/>
      <c r="DM4" s="65"/>
      <c r="DN4" s="65"/>
      <c r="DO4" s="65"/>
      <c r="DP4" s="65"/>
      <c r="DQ4" s="65"/>
      <c r="DR4" s="65"/>
      <c r="DS4" s="65"/>
      <c r="DT4" s="65" t="s">
        <v>67</v>
      </c>
      <c r="DU4" s="65"/>
      <c r="DV4" s="65"/>
      <c r="DW4" s="65"/>
      <c r="DX4" s="65"/>
      <c r="DY4" s="65"/>
      <c r="DZ4" s="65"/>
      <c r="EA4" s="65"/>
      <c r="EB4" s="65"/>
      <c r="EC4" s="65"/>
      <c r="ED4" s="65"/>
      <c r="EE4" s="65" t="s">
        <v>68</v>
      </c>
      <c r="EF4" s="65"/>
      <c r="EG4" s="65"/>
      <c r="EH4" s="65"/>
      <c r="EI4" s="65"/>
      <c r="EJ4" s="65"/>
      <c r="EK4" s="65"/>
      <c r="EL4" s="65"/>
      <c r="EM4" s="65"/>
      <c r="EN4" s="65"/>
      <c r="EO4" s="65"/>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242021</v>
      </c>
      <c r="D6" s="19">
        <f t="shared" si="3"/>
        <v>47</v>
      </c>
      <c r="E6" s="19">
        <f t="shared" si="3"/>
        <v>17</v>
      </c>
      <c r="F6" s="19">
        <f t="shared" si="3"/>
        <v>5</v>
      </c>
      <c r="G6" s="19">
        <f t="shared" si="3"/>
        <v>0</v>
      </c>
      <c r="H6" s="19" t="str">
        <f t="shared" si="3"/>
        <v>三重県　四日市市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1.83</v>
      </c>
      <c r="Q6" s="20">
        <f t="shared" si="3"/>
        <v>90.26</v>
      </c>
      <c r="R6" s="20">
        <f t="shared" si="3"/>
        <v>3850</v>
      </c>
      <c r="S6" s="20">
        <f t="shared" si="3"/>
        <v>307825</v>
      </c>
      <c r="T6" s="20">
        <f t="shared" si="3"/>
        <v>206.5</v>
      </c>
      <c r="U6" s="20">
        <f t="shared" si="3"/>
        <v>1490.68</v>
      </c>
      <c r="V6" s="20">
        <f t="shared" si="3"/>
        <v>5620</v>
      </c>
      <c r="W6" s="20">
        <f t="shared" si="3"/>
        <v>2.91</v>
      </c>
      <c r="X6" s="20">
        <f t="shared" si="3"/>
        <v>1931.27</v>
      </c>
      <c r="Y6" s="21">
        <f>IF(Y7="",NA(),Y7)</f>
        <v>72.239999999999995</v>
      </c>
      <c r="Z6" s="21">
        <f t="shared" ref="Z6:AH6" si="4">IF(Z7="",NA(),Z7)</f>
        <v>69.83</v>
      </c>
      <c r="AA6" s="21">
        <f t="shared" si="4"/>
        <v>74.150000000000006</v>
      </c>
      <c r="AB6" s="21">
        <f t="shared" si="4"/>
        <v>74.27</v>
      </c>
      <c r="AC6" s="21">
        <f t="shared" si="4"/>
        <v>108.72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52.83</v>
      </c>
      <c r="BR6" s="21">
        <f t="shared" ref="BR6:BZ6" si="8">IF(BR7="",NA(),BR7)</f>
        <v>53.37</v>
      </c>
      <c r="BS6" s="21">
        <f t="shared" si="8"/>
        <v>43.47</v>
      </c>
      <c r="BT6" s="21">
        <f t="shared" si="8"/>
        <v>41.81</v>
      </c>
      <c r="BU6" s="21">
        <f t="shared" si="8"/>
        <v>80.13</v>
      </c>
      <c r="BV6" s="21">
        <f t="shared" si="8"/>
        <v>57.31</v>
      </c>
      <c r="BW6" s="21">
        <f t="shared" si="8"/>
        <v>57.08</v>
      </c>
      <c r="BX6" s="21">
        <f t="shared" si="8"/>
        <v>56.26</v>
      </c>
      <c r="BY6" s="21">
        <f t="shared" si="8"/>
        <v>52.94</v>
      </c>
      <c r="BZ6" s="21">
        <f t="shared" si="8"/>
        <v>61.15</v>
      </c>
      <c r="CA6" s="20" t="str">
        <f>IF(CA7="","",IF(CA7="-","【-】","【"&amp;SUBSTITUTE(TEXT(CA7,"#,##0.00"),"-","△")&amp;"】"))</f>
        <v>【56.93】</v>
      </c>
      <c r="CB6" s="21">
        <f>IF(CB7="",NA(),CB7)</f>
        <v>309.22000000000003</v>
      </c>
      <c r="CC6" s="21">
        <f t="shared" ref="CC6:CK6" si="9">IF(CC7="",NA(),CC7)</f>
        <v>327.38</v>
      </c>
      <c r="CD6" s="21">
        <f t="shared" si="9"/>
        <v>389.3</v>
      </c>
      <c r="CE6" s="21">
        <f t="shared" si="9"/>
        <v>402.31</v>
      </c>
      <c r="CF6" s="21">
        <f t="shared" si="9"/>
        <v>176.32</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63.81</v>
      </c>
      <c r="CN6" s="21">
        <f t="shared" ref="CN6:CV6" si="10">IF(CN7="",NA(),CN7)</f>
        <v>67.069999999999993</v>
      </c>
      <c r="CO6" s="21">
        <f t="shared" si="10"/>
        <v>61.68</v>
      </c>
      <c r="CP6" s="21">
        <f t="shared" si="10"/>
        <v>62.48</v>
      </c>
      <c r="CQ6" s="21">
        <f t="shared" si="10"/>
        <v>62.48</v>
      </c>
      <c r="CR6" s="21">
        <f t="shared" si="10"/>
        <v>50.14</v>
      </c>
      <c r="CS6" s="21">
        <f t="shared" si="10"/>
        <v>54.83</v>
      </c>
      <c r="CT6" s="21">
        <f t="shared" si="10"/>
        <v>66.53</v>
      </c>
      <c r="CU6" s="21">
        <f t="shared" si="10"/>
        <v>52.35</v>
      </c>
      <c r="CV6" s="21">
        <f t="shared" si="10"/>
        <v>52.63</v>
      </c>
      <c r="CW6" s="20" t="str">
        <f>IF(CW7="","",IF(CW7="-","【-】","【"&amp;SUBSTITUTE(TEXT(CW7,"#,##0.00"),"-","△")&amp;"】"))</f>
        <v>【49.87】</v>
      </c>
      <c r="CX6" s="21">
        <f>IF(CX7="",NA(),CX7)</f>
        <v>93.08</v>
      </c>
      <c r="CY6" s="21">
        <f t="shared" ref="CY6:DG6" si="11">IF(CY7="",NA(),CY7)</f>
        <v>93.58</v>
      </c>
      <c r="CZ6" s="21">
        <f t="shared" si="11"/>
        <v>93.34</v>
      </c>
      <c r="DA6" s="21">
        <f t="shared" si="11"/>
        <v>93.43</v>
      </c>
      <c r="DB6" s="21">
        <f t="shared" si="11"/>
        <v>94.29</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2">
      <c r="A7" s="14"/>
      <c r="B7" s="23">
        <v>2023</v>
      </c>
      <c r="C7" s="23">
        <v>242021</v>
      </c>
      <c r="D7" s="23">
        <v>47</v>
      </c>
      <c r="E7" s="23">
        <v>17</v>
      </c>
      <c r="F7" s="23">
        <v>5</v>
      </c>
      <c r="G7" s="23">
        <v>0</v>
      </c>
      <c r="H7" s="23" t="s">
        <v>98</v>
      </c>
      <c r="I7" s="23" t="s">
        <v>99</v>
      </c>
      <c r="J7" s="23" t="s">
        <v>100</v>
      </c>
      <c r="K7" s="23" t="s">
        <v>101</v>
      </c>
      <c r="L7" s="23" t="s">
        <v>102</v>
      </c>
      <c r="M7" s="23" t="s">
        <v>103</v>
      </c>
      <c r="N7" s="24" t="s">
        <v>104</v>
      </c>
      <c r="O7" s="24" t="s">
        <v>105</v>
      </c>
      <c r="P7" s="24">
        <v>1.83</v>
      </c>
      <c r="Q7" s="24">
        <v>90.26</v>
      </c>
      <c r="R7" s="24">
        <v>3850</v>
      </c>
      <c r="S7" s="24">
        <v>307825</v>
      </c>
      <c r="T7" s="24">
        <v>206.5</v>
      </c>
      <c r="U7" s="24">
        <v>1490.68</v>
      </c>
      <c r="V7" s="24">
        <v>5620</v>
      </c>
      <c r="W7" s="24">
        <v>2.91</v>
      </c>
      <c r="X7" s="24">
        <v>1931.27</v>
      </c>
      <c r="Y7" s="24">
        <v>72.239999999999995</v>
      </c>
      <c r="Z7" s="24">
        <v>69.83</v>
      </c>
      <c r="AA7" s="24">
        <v>74.150000000000006</v>
      </c>
      <c r="AB7" s="24">
        <v>74.27</v>
      </c>
      <c r="AC7" s="24">
        <v>108.72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743.31</v>
      </c>
      <c r="BP7" s="24">
        <v>785.1</v>
      </c>
      <c r="BQ7" s="24">
        <v>52.83</v>
      </c>
      <c r="BR7" s="24">
        <v>53.37</v>
      </c>
      <c r="BS7" s="24">
        <v>43.47</v>
      </c>
      <c r="BT7" s="24">
        <v>41.81</v>
      </c>
      <c r="BU7" s="24">
        <v>80.13</v>
      </c>
      <c r="BV7" s="24">
        <v>57.31</v>
      </c>
      <c r="BW7" s="24">
        <v>57.08</v>
      </c>
      <c r="BX7" s="24">
        <v>56.26</v>
      </c>
      <c r="BY7" s="24">
        <v>52.94</v>
      </c>
      <c r="BZ7" s="24">
        <v>61.15</v>
      </c>
      <c r="CA7" s="24">
        <v>56.93</v>
      </c>
      <c r="CB7" s="24">
        <v>309.22000000000003</v>
      </c>
      <c r="CC7" s="24">
        <v>327.38</v>
      </c>
      <c r="CD7" s="24">
        <v>389.3</v>
      </c>
      <c r="CE7" s="24">
        <v>402.31</v>
      </c>
      <c r="CF7" s="24">
        <v>176.32</v>
      </c>
      <c r="CG7" s="24">
        <v>273.52</v>
      </c>
      <c r="CH7" s="24">
        <v>274.99</v>
      </c>
      <c r="CI7" s="24">
        <v>282.08999999999997</v>
      </c>
      <c r="CJ7" s="24">
        <v>303.27999999999997</v>
      </c>
      <c r="CK7" s="24">
        <v>250.43</v>
      </c>
      <c r="CL7" s="24">
        <v>271.14999999999998</v>
      </c>
      <c r="CM7" s="24">
        <v>63.81</v>
      </c>
      <c r="CN7" s="24">
        <v>67.069999999999993</v>
      </c>
      <c r="CO7" s="24">
        <v>61.68</v>
      </c>
      <c r="CP7" s="24">
        <v>62.48</v>
      </c>
      <c r="CQ7" s="24">
        <v>62.48</v>
      </c>
      <c r="CR7" s="24">
        <v>50.14</v>
      </c>
      <c r="CS7" s="24">
        <v>54.83</v>
      </c>
      <c r="CT7" s="24">
        <v>66.53</v>
      </c>
      <c r="CU7" s="24">
        <v>52.35</v>
      </c>
      <c r="CV7" s="24">
        <v>52.63</v>
      </c>
      <c r="CW7" s="24">
        <v>49.87</v>
      </c>
      <c r="CX7" s="24">
        <v>93.08</v>
      </c>
      <c r="CY7" s="24">
        <v>93.58</v>
      </c>
      <c r="CZ7" s="24">
        <v>93.34</v>
      </c>
      <c r="DA7" s="24">
        <v>93.43</v>
      </c>
      <c r="DB7" s="24">
        <v>94.29</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