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下水財政係\係フォルダ\照会\令和6年度\35 R7.01.23（岡田）【依頼27(金)〆】公営企業に係る経営比較分析表（令和５年度決算）の分析等について\提出用\"/>
    </mc:Choice>
  </mc:AlternateContent>
  <xr:revisionPtr revIDLastSave="0" documentId="13_ncr:1_{8ABA2C0F-6442-4D84-AB77-2BF3193A6052}" xr6:coauthVersionLast="47" xr6:coauthVersionMax="47" xr10:uidLastSave="{00000000-0000-0000-0000-000000000000}"/>
  <workbookProtection workbookAlgorithmName="SHA-512" workbookHashValue="Hm6RKQi1qgljeNJ5hmgh9aS21DdbcciU/eRwUGaG3k06C9+7KWTiNgCY+J26I0sJ9MOmpLW5N4ssMul3rNf5ug==" workbookSaltValue="u4UTBpy/Zxf+YmeytXoJ+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<sst xmlns="http://schemas.openxmlformats.org/spreadsheetml/2006/main" count="231" uniqueCount="115">
  <si>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</si>
  <si>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</si>
  <si>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</si>
  <si>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</si>
  <si>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</si>
  <si>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</si>
  <si>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</si>
  <si>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</si>
  <si>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</si>
  <si>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</si>
  <si>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</si>
  <si>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</si>
  <si>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</si>
  <si>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</si>
  <si>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</si>
  <si>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</si>
  <si>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</si>
  <si>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</si>
  <si>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</si>
  <si>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</si>
  <si>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</si>
  <si>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</si>
  <si>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</si>
  <si>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</si>
  <si>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</si>
  <si>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</si>
  <si>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</si>
  <si>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</si>
  <si>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</si>
  <si>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</si>
  <si>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</si>
  <si>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</si>
  <si>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</si>
  <si>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</si>
  <si>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</si>
  <si>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</si>
  <si>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</si>
  <si>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</si>
  <si>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</si>
  <si>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</si>
  <si>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</si>
  <si>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</si>
  <si>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</si>
  <si>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</si>
  <si>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</si>
  <si>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</si>
  <si>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</si>
  <si>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</si>
  <si>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</si>
  <si>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</si>
  <si>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</si>
  <si>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</si>
  <si>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</si>
  <si>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</si>
  <si>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</si>
  <si>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</si>
  <si>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</si>
  <si>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</si>
  <si>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</si>
  <si>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</si>
  <si>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</si>
  <si>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</si>
  <si>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</si>
  <si>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</si>
  <si>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</si>
  <si>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</si>
  <si>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</si>
  <si>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</si>
  <si>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</si>
  <si>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</si>
  <si>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</si>
  <si>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</si>
  <si>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</si>
  <si>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</si>
  <si>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</si>
  <si>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</si>
  <si>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</si>
  <si>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</si>
  <si>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</si>
  <si>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</si>
  <si>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</si>
  <si>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</si>
  <si>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</si>
  <si>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</si>
  <si>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</si>
  <si>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</si>
  <si>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</si>
  <si>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</si>
  <si>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</si>
  <si>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</si>
  <si>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</si>
  <si>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</si>
  <si>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</si>
  <si>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</si>
  <si>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</si>
  <si>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</si>
  <si>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</si>
  <si>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</si>
  <si>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</si>
  <si>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</si>
  <si>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</si>
  <si>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</si>
  <si>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</si>
  <si>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</si>
  <si>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</si>
  <si>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</si>
  <si>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</si>
  <si>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</si>
  <si>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</si>
  <si>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</si>
  <si>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</si>
  <si>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</si>
  <si>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「1.経営の健全性・効率性」における⑧水洗化率については、前年度よりも改善した。
　汚水処理経費の一部について、国の基準に基づき一般会計からの繰入（税金）を受けており、引き続き下水道使用料のあり方を検討し健全経営に努めていく。</t>
    <phoneticPr fontId="4"/>
  </si>
  <si>
    <t>　①経常収支比率…公共下水道事業と合わせて経営を行っているため収支100%である。
　③流動比率…流動資産については公共下水道事業に含めているため、ゼロとなっている。
　④企業債残高対事業規模比率…対前年度比409.74P増加し、平均値より高い状況である。
　⑤経費回収率…公共下水道事業と同様に、ほぼ100%である。
　⑥汚水処理原価…対前年度比10.15円減少している。公共下水道と同一の処理場で処理しており処理場への設備投資がない分、平均値に比べ低くなっている。
　⑦施設利用率…一般的には高い数値が望まれているが、公共下水道と同一の処理場で処理しているため、処理能力が大きい分、平均値より低くなっている。
　⑧水洗化率…対前年度比3.85P増加し、平均値よりも高い数値となっている。今後さらなる水洗化率の向上に向けて、積極的に取り組んでいく。</t>
    <rPh sb="99" eb="100">
      <t>タイ</t>
    </rPh>
    <rPh sb="100" eb="104">
      <t>ゼンネンドヒ</t>
    </rPh>
    <rPh sb="111" eb="113">
      <t>ゾウカ</t>
    </rPh>
    <rPh sb="115" eb="118">
      <t>ヘイキンチ</t>
    </rPh>
    <rPh sb="120" eb="121">
      <t>タカ</t>
    </rPh>
    <rPh sb="122" eb="124">
      <t>ジョウキョウ</t>
    </rPh>
    <rPh sb="137" eb="144">
      <t>コウキョウゲスイドウジギョウ</t>
    </rPh>
    <rPh sb="145" eb="147">
      <t>ドウヨウ</t>
    </rPh>
    <rPh sb="180" eb="182">
      <t>ゲンショウ</t>
    </rPh>
    <rPh sb="334" eb="335">
      <t>タカ</t>
    </rPh>
    <rPh sb="336" eb="338">
      <t>スウチ</t>
    </rPh>
    <rPh sb="345" eb="347">
      <t>コンゴ</t>
    </rPh>
    <rPh sb="351" eb="354">
      <t>スイセンカ</t>
    </rPh>
    <rPh sb="354" eb="355">
      <t>リツ</t>
    </rPh>
    <rPh sb="356" eb="358">
      <t>コウジョウ</t>
    </rPh>
    <rPh sb="359" eb="360">
      <t>ム</t>
    </rPh>
    <rPh sb="363" eb="366">
      <t>セッキョクテキ</t>
    </rPh>
    <rPh sb="367" eb="368">
      <t>ト</t>
    </rPh>
    <rPh sb="369" eb="370">
      <t>ク</t>
    </rPh>
    <phoneticPr fontId="4"/>
  </si>
  <si>
    <t>　①有形固定資産減価償却率…耐用年数の短い資産の償却が始まったことにより、対前年度比0.42P増加し、平均値より4.81P高くなっている。
　②管渠老朽化率…事業開始が平成5年であるため、ゼロとなっている。
　③管渠改善率…法定耐用年数を超えた管渠がないことから、更新を行っていない。
（※管路の法定耐用年数：50年）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</si>
</sst>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9-4EE5-ACAC-5EFF3A18DF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EAB9-4EE5-ACAC-5EFF3A18DF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4.33</c:v>
                </c:pt>
                <c:pt idx="1">
                  <c:v>4.33</c:v>
                </c:pt>
                <c:pt idx="2">
                  <c:v>4.4800000000000004</c:v>
                </c:pt>
                <c:pt idx="3">
                  <c:v>4.4800000000000004</c:v>
                </c:pt>
                <c:pt idx="4">
                  <c:v>4.4800000000000004</c:v>
                </c:pt>
              </c:numCache>
            </c:numRef>
          </c:val>
          <c:extLst>
            <c:ext xmlns:c16="http://schemas.microsoft.com/office/drawing/2014/chart" uri="{C3380CC4-5D6E-409C-BE32-E72D297353CC}">
              <c16:uniqueId val="{00000000-D753-4583-B3CA-F63C39CE5F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D753-4583-B3CA-F63C39CE5F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73.900000000000006</c:v>
                </c:pt>
                <c:pt idx="1">
                  <c:v>84.14</c:v>
                </c:pt>
                <c:pt idx="2">
                  <c:v>85.21</c:v>
                </c:pt>
                <c:pt idx="3">
                  <c:v>85.81</c:v>
                </c:pt>
                <c:pt idx="4">
                  <c:v>89.66</c:v>
                </c:pt>
              </c:numCache>
            </c:numRef>
          </c:val>
          <c:extLst>
            <c:ext xmlns:c16="http://schemas.microsoft.com/office/drawing/2014/chart" uri="{C3380CC4-5D6E-409C-BE32-E72D297353CC}">
              <c16:uniqueId val="{00000000-9785-46D1-9A5B-BF0AD80D9A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785-46D1-9A5B-BF0AD80D9A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EBA-4329-A578-961965688D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3EBA-4329-A578-961965688D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25.14</c:v>
                </c:pt>
                <c:pt idx="1">
                  <c:v>27.15</c:v>
                </c:pt>
                <c:pt idx="2">
                  <c:v>29.16</c:v>
                </c:pt>
                <c:pt idx="3">
                  <c:v>31.16</c:v>
                </c:pt>
                <c:pt idx="4">
                  <c:v>31.58</c:v>
                </c:pt>
              </c:numCache>
            </c:numRef>
          </c:val>
          <c:extLst>
            <c:ext xmlns:c16="http://schemas.microsoft.com/office/drawing/2014/chart" uri="{C3380CC4-5D6E-409C-BE32-E72D297353CC}">
              <c16:uniqueId val="{00000000-B48F-4586-94D2-1FC32DB9AA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B48F-4586-94D2-1FC32DB9AA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B4-41D5-A8A5-E4389EEADA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6FB4-41D5-A8A5-E4389EEADA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36-4906-A4F7-2A020684E9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3536-4906-A4F7-2A020684E9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C4-4EC2-956F-5ACCD4BE50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D2C4-4EC2-956F-5ACCD4BE50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3846.58</c:v>
                </c:pt>
                <c:pt idx="1">
                  <c:v>3624.78</c:v>
                </c:pt>
                <c:pt idx="2">
                  <c:v>3353.97</c:v>
                </c:pt>
                <c:pt idx="3">
                  <c:v>2836.15</c:v>
                </c:pt>
                <c:pt idx="4">
                  <c:v>3245.89</c:v>
                </c:pt>
              </c:numCache>
            </c:numRef>
          </c:val>
          <c:extLst>
            <c:ext xmlns:c16="http://schemas.microsoft.com/office/drawing/2014/chart" uri="{C3380CC4-5D6E-409C-BE32-E72D297353CC}">
              <c16:uniqueId val="{00000000-01C2-480A-B439-4121EB0F2B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01C2-480A-B439-4121EB0F2B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101.22</c:v>
                </c:pt>
              </c:numCache>
            </c:numRef>
          </c:val>
          <c:extLst>
            <c:ext xmlns:c16="http://schemas.microsoft.com/office/drawing/2014/chart" uri="{C3380CC4-5D6E-409C-BE32-E72D297353CC}">
              <c16:uniqueId val="{00000000-299B-4B54-B621-864AD5DBDD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99B-4B54-B621-864AD5DBDD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193.75</c:v>
                </c:pt>
                <c:pt idx="1">
                  <c:v>191.7</c:v>
                </c:pt>
                <c:pt idx="2">
                  <c:v>192.97</c:v>
                </c:pt>
                <c:pt idx="3">
                  <c:v>204.09</c:v>
                </c:pt>
                <c:pt idx="4">
                  <c:v>193.94</c:v>
                </c:pt>
              </c:numCache>
            </c:numRef>
          </c:val>
          <c:extLst>
            <c:ext xmlns:c16="http://schemas.microsoft.com/office/drawing/2014/chart" uri="{C3380CC4-5D6E-409C-BE32-E72D297353CC}">
              <c16:uniqueId val="{00000000-EACF-4C58-B071-23E1A3BAD2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EACF-4C58-B071-23E1A3BAD2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三重県　四日市市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自治体職員</v>
      </c>
      <c r="AE8" s="59"/>
      <c r="AF8" s="59"/>
      <c r="AG8" s="59"/>
      <c r="AH8" s="59"/>
      <c r="AI8" s="59"/>
      <c r="AJ8" s="59"/>
      <c r="AK8" s="3"/>
      <c r="AL8" s="39">
        <f>データ!S6</f>
        <v>307825</v>
      </c>
      <c r="AM8" s="39"/>
      <c r="AN8" s="39"/>
      <c r="AO8" s="39"/>
      <c r="AP8" s="39"/>
      <c r="AQ8" s="39"/>
      <c r="AR8" s="39"/>
      <c r="AS8" s="39"/>
      <c r="AT8" s="38">
        <f>データ!T6</f>
        <v>206.5</v>
      </c>
      <c r="AU8" s="38"/>
      <c r="AV8" s="38"/>
      <c r="AW8" s="38"/>
      <c r="AX8" s="38"/>
      <c r="AY8" s="38"/>
      <c r="AZ8" s="38"/>
      <c r="BA8" s="38"/>
      <c r="BB8" s="38">
        <f>データ!U6</f>
        <v>1490.68</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50.56</v>
      </c>
      <c r="J10" s="38"/>
      <c r="K10" s="38"/>
      <c r="L10" s="38"/>
      <c r="M10" s="38"/>
      <c r="N10" s="38"/>
      <c r="O10" s="38"/>
      <c r="P10" s="38">
        <f>データ!P6</f>
        <v>0.49</v>
      </c>
      <c r="Q10" s="38"/>
      <c r="R10" s="38"/>
      <c r="S10" s="38"/>
      <c r="T10" s="38"/>
      <c r="U10" s="38"/>
      <c r="V10" s="38"/>
      <c r="W10" s="38">
        <f>データ!Q6</f>
        <v>100</v>
      </c>
      <c r="X10" s="38"/>
      <c r="Y10" s="38"/>
      <c r="Z10" s="38"/>
      <c r="AA10" s="38"/>
      <c r="AB10" s="38"/>
      <c r="AC10" s="38"/>
      <c r="AD10" s="39">
        <f>データ!R6</f>
        <v>3520</v>
      </c>
      <c r="AE10" s="39"/>
      <c r="AF10" s="39"/>
      <c r="AG10" s="39"/>
      <c r="AH10" s="39"/>
      <c r="AI10" s="39"/>
      <c r="AJ10" s="39"/>
      <c r="AK10" s="2"/>
      <c r="AL10" s="39">
        <f>データ!V6</f>
        <v>1499</v>
      </c>
      <c r="AM10" s="39"/>
      <c r="AN10" s="39"/>
      <c r="AO10" s="39"/>
      <c r="AP10" s="39"/>
      <c r="AQ10" s="39"/>
      <c r="AR10" s="39"/>
      <c r="AS10" s="39"/>
      <c r="AT10" s="38">
        <f>データ!W6</f>
        <v>0.84</v>
      </c>
      <c r="AU10" s="38"/>
      <c r="AV10" s="38"/>
      <c r="AW10" s="38"/>
      <c r="AX10" s="38"/>
      <c r="AY10" s="38"/>
      <c r="AZ10" s="38"/>
      <c r="BA10" s="38"/>
      <c r="BB10" s="38">
        <f>データ!X6</f>
        <v>1784.52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112</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oCnohmpL+dAhUemOP7+0mrMkkeUiXhgjnqWKG3gGXuCK0itgR2FuuzIt0CcjUCJZaINx/eF1k+IGls3OyjMBQ==" saltValue="Fa4P0cfOZpBLtBSJcZU0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242021</v>
      </c>
      <c r="D6" s="19">
        <f t="shared" si="3"/>
        <v>46</v>
      </c>
      <c r="E6" s="19">
        <f t="shared" si="3"/>
        <v>17</v>
      </c>
      <c r="F6" s="19">
        <f t="shared" si="3"/>
        <v>4</v>
      </c>
      <c r="G6" s="19">
        <f t="shared" si="3"/>
        <v>0</v>
      </c>
      <c r="H6" s="19" t="str">
        <f t="shared" si="3"/>
        <v>三重県　四日市市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50.56</v>
      </c>
      <c r="P6" s="20">
        <f t="shared" si="3"/>
        <v>0.49</v>
      </c>
      <c r="Q6" s="20">
        <f t="shared" si="3"/>
        <v>100</v>
      </c>
      <c r="R6" s="20">
        <f t="shared" si="3"/>
        <v>3520</v>
      </c>
      <c r="S6" s="20">
        <f t="shared" si="3"/>
        <v>307825</v>
      </c>
      <c r="T6" s="20">
        <f t="shared" si="3"/>
        <v>206.5</v>
      </c>
      <c r="U6" s="20">
        <f t="shared" si="3"/>
        <v>1490.68</v>
      </c>
      <c r="V6" s="20">
        <f t="shared" si="3"/>
        <v>1499</v>
      </c>
      <c r="W6" s="20">
        <f t="shared" si="3"/>
        <v>0.84</v>
      </c>
      <c r="X6" s="20">
        <f t="shared" si="3"/>
        <v>1784.52</v>
      </c>
      <c r="Y6" s="21">
        <f>IF(Y7="",NA(),Y7)</f>
        <v>100</v>
      </c>
      <c r="Z6" s="21">
        <f t="shared" ref="Z6:AH6" si="4">IF(Z7="",NA(),Z7)</f>
        <v>100</v>
      </c>
      <c r="AA6" s="21">
        <f t="shared" si="4"/>
        <v>100</v>
      </c>
      <c r="AB6" s="21">
        <f t="shared" si="4"/>
        <v>100</v>
      </c>
      <c r="AC6" s="21">
        <f t="shared" si="4"/>
        <v>100</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0">
        <f>IF(AU7="",NA(),AU7)</f>
        <v>0</v>
      </c>
      <c r="AV6" s="20">
        <f t="shared" ref="AV6:BD6" si="6">IF(AV7="",NA(),AV7)</f>
        <v>0</v>
      </c>
      <c r="AW6" s="20">
        <f t="shared" si="6"/>
        <v>0</v>
      </c>
      <c r="AX6" s="20">
        <f t="shared" si="6"/>
        <v>0</v>
      </c>
      <c r="AY6" s="20">
        <f t="shared" si="6"/>
        <v>0</v>
      </c>
      <c r="AZ6" s="21">
        <f t="shared" si="6"/>
        <v>47.72</v>
      </c>
      <c r="BA6" s="21">
        <f t="shared" si="6"/>
        <v>44.24</v>
      </c>
      <c r="BB6" s="21">
        <f t="shared" si="6"/>
        <v>43.07</v>
      </c>
      <c r="BC6" s="21">
        <f t="shared" si="6"/>
        <v>45.42</v>
      </c>
      <c r="BD6" s="21">
        <f t="shared" si="6"/>
        <v>50.63</v>
      </c>
      <c r="BE6" s="20" t="str">
        <f>IF(BE7="","",IF(BE7="-","【-】","【"&amp;SUBSTITUTE(TEXT(BE7,"#,##0.00"),"-","△")&amp;"】"))</f>
        <v>【48.91】</v>
      </c>
      <c r="BF6" s="21">
        <f>IF(BF7="",NA(),BF7)</f>
        <v>3846.58</v>
      </c>
      <c r="BG6" s="21">
        <f t="shared" ref="BG6:BO6" si="7">IF(BG7="",NA(),BG7)</f>
        <v>3624.78</v>
      </c>
      <c r="BH6" s="21">
        <f t="shared" si="7"/>
        <v>3353.97</v>
      </c>
      <c r="BI6" s="21">
        <f t="shared" si="7"/>
        <v>2836.15</v>
      </c>
      <c r="BJ6" s="21">
        <f t="shared" si="7"/>
        <v>3245.89</v>
      </c>
      <c r="BK6" s="21">
        <f t="shared" si="7"/>
        <v>1206.79</v>
      </c>
      <c r="BL6" s="21">
        <f t="shared" si="7"/>
        <v>1258.43</v>
      </c>
      <c r="BM6" s="21">
        <f t="shared" si="7"/>
        <v>1163.75</v>
      </c>
      <c r="BN6" s="21">
        <f t="shared" si="7"/>
        <v>1195.47</v>
      </c>
      <c r="BO6" s="21">
        <f t="shared" si="7"/>
        <v>1168.69</v>
      </c>
      <c r="BP6" s="20" t="str">
        <f>IF(BP7="","",IF(BP7="-","【-】","【"&amp;SUBSTITUTE(TEXT(BP7,"#,##0.00"),"-","△")&amp;"】"))</f>
        <v>【1,156.82】</v>
      </c>
      <c r="BQ6" s="21">
        <f>IF(BQ7="",NA(),BQ7)</f>
        <v>100</v>
      </c>
      <c r="BR6" s="21">
        <f t="shared" ref="BR6:BZ6" si="8">IF(BR7="",NA(),BR7)</f>
        <v>100</v>
      </c>
      <c r="BS6" s="21">
        <f t="shared" si="8"/>
        <v>100</v>
      </c>
      <c r="BT6" s="21">
        <f t="shared" si="8"/>
        <v>100</v>
      </c>
      <c r="BU6" s="21">
        <f t="shared" si="8"/>
        <v>101.22</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193.75</v>
      </c>
      <c r="CC6" s="21">
        <f t="shared" ref="CC6:CK6" si="9">IF(CC7="",NA(),CC7)</f>
        <v>191.7</v>
      </c>
      <c r="CD6" s="21">
        <f t="shared" si="9"/>
        <v>192.97</v>
      </c>
      <c r="CE6" s="21">
        <f t="shared" si="9"/>
        <v>204.09</v>
      </c>
      <c r="CF6" s="21">
        <f t="shared" si="9"/>
        <v>193.94</v>
      </c>
      <c r="CG6" s="21">
        <f t="shared" si="9"/>
        <v>228.47</v>
      </c>
      <c r="CH6" s="21">
        <f t="shared" si="9"/>
        <v>224.88</v>
      </c>
      <c r="CI6" s="21">
        <f t="shared" si="9"/>
        <v>228.64</v>
      </c>
      <c r="CJ6" s="21">
        <f t="shared" si="9"/>
        <v>239.46</v>
      </c>
      <c r="CK6" s="21">
        <f t="shared" si="9"/>
        <v>233.15</v>
      </c>
      <c r="CL6" s="20" t="str">
        <f>IF(CL7="","",IF(CL7="-","【-】","【"&amp;SUBSTITUTE(TEXT(CL7,"#,##0.00"),"-","△")&amp;"】"))</f>
        <v>【215.73】</v>
      </c>
      <c r="CM6" s="21">
        <f>IF(CM7="",NA(),CM7)</f>
        <v>4.33</v>
      </c>
      <c r="CN6" s="21">
        <f t="shared" ref="CN6:CV6" si="10">IF(CN7="",NA(),CN7)</f>
        <v>4.33</v>
      </c>
      <c r="CO6" s="21">
        <f t="shared" si="10"/>
        <v>4.4800000000000004</v>
      </c>
      <c r="CP6" s="21">
        <f t="shared" si="10"/>
        <v>4.4800000000000004</v>
      </c>
      <c r="CQ6" s="21">
        <f t="shared" si="10"/>
        <v>4.4800000000000004</v>
      </c>
      <c r="CR6" s="21">
        <f t="shared" si="10"/>
        <v>42.47</v>
      </c>
      <c r="CS6" s="21">
        <f t="shared" si="10"/>
        <v>42.4</v>
      </c>
      <c r="CT6" s="21">
        <f t="shared" si="10"/>
        <v>42.28</v>
      </c>
      <c r="CU6" s="21">
        <f t="shared" si="10"/>
        <v>41.06</v>
      </c>
      <c r="CV6" s="21">
        <f t="shared" si="10"/>
        <v>42.09</v>
      </c>
      <c r="CW6" s="20" t="str">
        <f>IF(CW7="","",IF(CW7="-","【-】","【"&amp;SUBSTITUTE(TEXT(CW7,"#,##0.00"),"-","△")&amp;"】"))</f>
        <v>【43.28】</v>
      </c>
      <c r="CX6" s="21">
        <f>IF(CX7="",NA(),CX7)</f>
        <v>73.900000000000006</v>
      </c>
      <c r="CY6" s="21">
        <f t="shared" ref="CY6:DG6" si="11">IF(CY7="",NA(),CY7)</f>
        <v>84.14</v>
      </c>
      <c r="CZ6" s="21">
        <f t="shared" si="11"/>
        <v>85.21</v>
      </c>
      <c r="DA6" s="21">
        <f t="shared" si="11"/>
        <v>85.81</v>
      </c>
      <c r="DB6" s="21">
        <f t="shared" si="11"/>
        <v>89.66</v>
      </c>
      <c r="DC6" s="21">
        <f t="shared" si="11"/>
        <v>83.75</v>
      </c>
      <c r="DD6" s="21">
        <f t="shared" si="11"/>
        <v>84.19</v>
      </c>
      <c r="DE6" s="21">
        <f t="shared" si="11"/>
        <v>84.34</v>
      </c>
      <c r="DF6" s="21">
        <f t="shared" si="11"/>
        <v>84.34</v>
      </c>
      <c r="DG6" s="21">
        <f t="shared" si="11"/>
        <v>84.73</v>
      </c>
      <c r="DH6" s="20" t="str">
        <f>IF(DH7="","",IF(DH7="-","【-】","【"&amp;SUBSTITUTE(TEXT(DH7,"#,##0.00"),"-","△")&amp;"】"))</f>
        <v>【86.21】</v>
      </c>
      <c r="DI6" s="21">
        <f>IF(DI7="",NA(),DI7)</f>
        <v>25.14</v>
      </c>
      <c r="DJ6" s="21">
        <f t="shared" ref="DJ6:DR6" si="12">IF(DJ7="",NA(),DJ7)</f>
        <v>27.15</v>
      </c>
      <c r="DK6" s="21">
        <f t="shared" si="12"/>
        <v>29.16</v>
      </c>
      <c r="DL6" s="21">
        <f t="shared" si="12"/>
        <v>31.16</v>
      </c>
      <c r="DM6" s="21">
        <f t="shared" si="12"/>
        <v>31.58</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242021</v>
      </c>
      <c r="D7" s="23">
        <v>46</v>
      </c>
      <c r="E7" s="23">
        <v>17</v>
      </c>
      <c r="F7" s="23">
        <v>4</v>
      </c>
      <c r="G7" s="23">
        <v>0</v>
      </c>
      <c r="H7" s="23" t="s">
        <v>96</v>
      </c>
      <c r="I7" s="23" t="s">
        <v>97</v>
      </c>
      <c r="J7" s="23" t="s">
        <v>98</v>
      </c>
      <c r="K7" s="23" t="s">
        <v>99</v>
      </c>
      <c r="L7" s="23" t="s">
        <v>100</v>
      </c>
      <c r="M7" s="23" t="s">
        <v>101</v>
      </c>
      <c r="N7" s="24" t="s">
        <v>102</v>
      </c>
      <c r="O7" s="24">
        <v>50.56</v>
      </c>
      <c r="P7" s="24">
        <v>0.49</v>
      </c>
      <c r="Q7" s="24">
        <v>100</v>
      </c>
      <c r="R7" s="24">
        <v>3520</v>
      </c>
      <c r="S7" s="24">
        <v>307825</v>
      </c>
      <c r="T7" s="24">
        <v>206.5</v>
      </c>
      <c r="U7" s="24">
        <v>1490.68</v>
      </c>
      <c r="V7" s="24">
        <v>1499</v>
      </c>
      <c r="W7" s="24">
        <v>0.84</v>
      </c>
      <c r="X7" s="24">
        <v>1784.52</v>
      </c>
      <c r="Y7" s="24">
        <v>100</v>
      </c>
      <c r="Z7" s="24">
        <v>100</v>
      </c>
      <c r="AA7" s="24">
        <v>100</v>
      </c>
      <c r="AB7" s="24">
        <v>100</v>
      </c>
      <c r="AC7" s="24">
        <v>100</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0</v>
      </c>
      <c r="AV7" s="24">
        <v>0</v>
      </c>
      <c r="AW7" s="24">
        <v>0</v>
      </c>
      <c r="AX7" s="24">
        <v>0</v>
      </c>
      <c r="AY7" s="24">
        <v>0</v>
      </c>
      <c r="AZ7" s="24">
        <v>47.72</v>
      </c>
      <c r="BA7" s="24">
        <v>44.24</v>
      </c>
      <c r="BB7" s="24">
        <v>43.07</v>
      </c>
      <c r="BC7" s="24">
        <v>45.42</v>
      </c>
      <c r="BD7" s="24">
        <v>50.63</v>
      </c>
      <c r="BE7" s="24">
        <v>48.91</v>
      </c>
      <c r="BF7" s="24">
        <v>3846.58</v>
      </c>
      <c r="BG7" s="24">
        <v>3624.78</v>
      </c>
      <c r="BH7" s="24">
        <v>3353.97</v>
      </c>
      <c r="BI7" s="24">
        <v>2836.15</v>
      </c>
      <c r="BJ7" s="24">
        <v>3245.89</v>
      </c>
      <c r="BK7" s="24">
        <v>1206.79</v>
      </c>
      <c r="BL7" s="24">
        <v>1258.43</v>
      </c>
      <c r="BM7" s="24">
        <v>1163.75</v>
      </c>
      <c r="BN7" s="24">
        <v>1195.47</v>
      </c>
      <c r="BO7" s="24">
        <v>1168.69</v>
      </c>
      <c r="BP7" s="24">
        <v>1156.82</v>
      </c>
      <c r="BQ7" s="24">
        <v>100</v>
      </c>
      <c r="BR7" s="24">
        <v>100</v>
      </c>
      <c r="BS7" s="24">
        <v>100</v>
      </c>
      <c r="BT7" s="24">
        <v>100</v>
      </c>
      <c r="BU7" s="24">
        <v>101.22</v>
      </c>
      <c r="BV7" s="24">
        <v>71.84</v>
      </c>
      <c r="BW7" s="24">
        <v>73.36</v>
      </c>
      <c r="BX7" s="24">
        <v>72.599999999999994</v>
      </c>
      <c r="BY7" s="24">
        <v>69.430000000000007</v>
      </c>
      <c r="BZ7" s="24">
        <v>70.709999999999994</v>
      </c>
      <c r="CA7" s="24">
        <v>75.33</v>
      </c>
      <c r="CB7" s="24">
        <v>193.75</v>
      </c>
      <c r="CC7" s="24">
        <v>191.7</v>
      </c>
      <c r="CD7" s="24">
        <v>192.97</v>
      </c>
      <c r="CE7" s="24">
        <v>204.09</v>
      </c>
      <c r="CF7" s="24">
        <v>193.94</v>
      </c>
      <c r="CG7" s="24">
        <v>228.47</v>
      </c>
      <c r="CH7" s="24">
        <v>224.88</v>
      </c>
      <c r="CI7" s="24">
        <v>228.64</v>
      </c>
      <c r="CJ7" s="24">
        <v>239.46</v>
      </c>
      <c r="CK7" s="24">
        <v>233.15</v>
      </c>
      <c r="CL7" s="24">
        <v>215.73</v>
      </c>
      <c r="CM7" s="24">
        <v>4.33</v>
      </c>
      <c r="CN7" s="24">
        <v>4.33</v>
      </c>
      <c r="CO7" s="24">
        <v>4.4800000000000004</v>
      </c>
      <c r="CP7" s="24">
        <v>4.4800000000000004</v>
      </c>
      <c r="CQ7" s="24">
        <v>4.4800000000000004</v>
      </c>
      <c r="CR7" s="24">
        <v>42.47</v>
      </c>
      <c r="CS7" s="24">
        <v>42.4</v>
      </c>
      <c r="CT7" s="24">
        <v>42.28</v>
      </c>
      <c r="CU7" s="24">
        <v>41.06</v>
      </c>
      <c r="CV7" s="24">
        <v>42.09</v>
      </c>
      <c r="CW7" s="24">
        <v>43.28</v>
      </c>
      <c r="CX7" s="24">
        <v>73.900000000000006</v>
      </c>
      <c r="CY7" s="24">
        <v>84.14</v>
      </c>
      <c r="CZ7" s="24">
        <v>85.21</v>
      </c>
      <c r="DA7" s="24">
        <v>85.81</v>
      </c>
      <c r="DB7" s="24">
        <v>89.66</v>
      </c>
      <c r="DC7" s="24">
        <v>83.75</v>
      </c>
      <c r="DD7" s="24">
        <v>84.19</v>
      </c>
      <c r="DE7" s="24">
        <v>84.34</v>
      </c>
      <c r="DF7" s="24">
        <v>84.34</v>
      </c>
      <c r="DG7" s="24">
        <v>84.73</v>
      </c>
      <c r="DH7" s="24">
        <v>86.21</v>
      </c>
      <c r="DI7" s="24">
        <v>25.14</v>
      </c>
      <c r="DJ7" s="24">
        <v>27.15</v>
      </c>
      <c r="DK7" s="24">
        <v>29.16</v>
      </c>
      <c r="DL7" s="24">
        <v>31.16</v>
      </c>
      <c r="DM7" s="24">
        <v>31.58</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