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DF4AEA75-9C11-4A30-9ECE-65D4910CF245}" xr6:coauthVersionLast="47" xr6:coauthVersionMax="47" xr10:uidLastSave="{00000000-0000-0000-0000-000000000000}"/>
  <workbookProtection workbookAlgorithmName="SHA-512" workbookHashValue="5ALQB4DBxCN6iulUCMpjgTfEbG0qHZTVLp1x5zPXjfH2TFySgwkByjjQPhGV1+v7O7kMH9ptfMbI5oy3a659og==" workbookSaltValue="YpGUZNfyH6NU1AjN9TuA3w=="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BB8" i="4"/>
  <c r="AT8" i="4"/>
  <c r="AL8" i="4"/>
  <c r="P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<sst xmlns="http://schemas.openxmlformats.org/spreadsheetml/2006/main" count="228" uniqueCount="112">
  <si>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</si>
  <si>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</si>
  <si>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</si>
  <si>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</si>
  <si>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</si>
  <si>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</si>
  <si>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</si>
  <si>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</si>
  <si>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</si>
  <si>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</si>
  <si>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</si>
  <si>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</si>
  <si>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</si>
  <si>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</si>
  <si>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</si>
  <si>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</si>
  <si>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</si>
  <si>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</si>
  <si>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</si>
  <si>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</si>
  <si>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</si>
  <si>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</si>
  <si>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</si>
  <si>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</si>
  <si>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</si>
  <si>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</si>
  <si>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</si>
  <si>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</si>
  <si>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</si>
  <si>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</si>
  <si>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</si>
  <si>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</si>
  <si>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</si>
  <si>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</si>
  <si>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</si>
  <si>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</si>
  <si>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</si>
  <si>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</si>
  <si>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</si>
  <si>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</si>
  <si>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</si>
  <si>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</si>
  <si>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</si>
  <si>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</si>
  <si>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</si>
  <si>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</si>
  <si>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</si>
  <si>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</si>
  <si>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</si>
  <si>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</si>
  <si>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</si>
  <si>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</si>
  <si>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</si>
  <si>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</si>
  <si>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</si>
  <si>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</si>
  <si>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</si>
  <si>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</si>
  <si>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</si>
  <si>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</si>
  <si>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</si>
  <si>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</si>
  <si>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</si>
  <si>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</si>
  <si>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</si>
  <si>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</si>
  <si>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</si>
  <si>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</si>
  <si>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</si>
  <si>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</si>
  <si>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</si>
  <si>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</si>
  <si>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</si>
  <si>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</si>
  <si>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</si>
  <si>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</si>
  <si>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</si>
  <si>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</si>
  <si>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</si>
  <si>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</si>
  <si>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</si>
  <si>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</si>
  <si>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</si>
  <si>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</si>
  <si>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</si>
  <si>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</si>
  <si>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</si>
  <si>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</si>
  <si>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</si>
  <si>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</si>
  <si>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</si>
  <si>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</si>
  <si>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</si>
  <si>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</si>
  <si>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</si>
  <si>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</si>
  <si>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</si>
  <si>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</si>
  <si>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</si>
  <si>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</si>
  <si>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</si>
  <si>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</si>
  <si>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</si>
  <si>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</si>
  <si>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</si>
  <si>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</si>
  <si>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</si>
  <si>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</si>
  <si>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</si>
  <si>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及び全国平均値を上回り、同様に【②管路経年化率】も、類似団体平均値及び全国平均値を上回っており、老朽化の進んだ資産を多く保有している状況です。今後、更に更新が必要な施設の増加が予測されるため、更新財源の確保が必要となります。
【③管路更新率】は、類似団体平均値及び全国平均値を下回っているものの、本市が策定した水道事業基本計画に基づき着実に進めていきます。</t>
    <rPh sb="35" eb="37">
      <t>ドウヨウ</t>
    </rPh>
    <rPh sb="64" eb="66">
      <t>ウワマワ</t>
    </rPh>
    <rPh sb="162" eb="164">
      <t>シタマワ</t>
    </rPh>
    <rPh sb="172" eb="174">
      <t>ホンシ</t>
    </rPh>
    <rPh sb="175" eb="177">
      <t>サクテイ</t>
    </rPh>
    <rPh sb="179" eb="183">
      <t>スイドウジギョウ</t>
    </rPh>
    <rPh sb="183" eb="185">
      <t>キホン</t>
    </rPh>
    <rPh sb="188" eb="189">
      <t>モト</t>
    </rPh>
    <rPh sb="191" eb="193">
      <t>チャクジツ</t>
    </rPh>
    <rPh sb="194" eb="195">
      <t>スス</t>
    </rPh>
    <phoneticPr fontId="4"/>
  </si>
  <si>
    <t>　令和４年４月に料金改定を実施したことにより、【１.経営の健全性・効率性】の各指標は概ね一定水準を確保しています。
　今後は、水需要が減少するとともに、老朽化は進展し、インフレにより費用が増加する厳しい局面が続くと見込まれることから、次期水道事業基本計画において、管路更新事業の加速や施設の耐震化、水運用の効率化などについて、更新財源を含め検討し、安心・安全・安定した水道事業の継続に努めていきます。</t>
    <rPh sb="44" eb="48">
      <t>イッテイスイジュン</t>
    </rPh>
    <rPh sb="49" eb="51">
      <t>カクホ</t>
    </rPh>
    <rPh sb="98" eb="99">
      <t>キビ</t>
    </rPh>
    <rPh sb="104" eb="105">
      <t>ツヅ</t>
    </rPh>
    <rPh sb="107" eb="109">
      <t>ミコ</t>
    </rPh>
    <rPh sb="132" eb="134">
      <t>カンロ</t>
    </rPh>
    <rPh sb="142" eb="144">
      <t>シセツ</t>
    </rPh>
    <rPh sb="145" eb="148">
      <t>タイシンカ</t>
    </rPh>
    <rPh sb="149" eb="152">
      <t>ミズウンヨウ</t>
    </rPh>
    <rPh sb="153" eb="156">
      <t>コウリツカ</t>
    </rPh>
    <rPh sb="168" eb="169">
      <t>フク</t>
    </rPh>
    <rPh sb="174" eb="176">
      <t>アンシン</t>
    </rPh>
    <rPh sb="177" eb="179">
      <t>アンゼン</t>
    </rPh>
    <rPh sb="180" eb="182">
      <t>アンテイ</t>
    </rPh>
    <phoneticPr fontId="4"/>
  </si>
  <si>
    <t>【①経常収支比率】は、費用の増加により低下したものの、令和４年４月に実施した料金改定により100％超を維持しています。
【③流動比率】は、100％を超えており、減少傾向であった内部留保資金も増加に転じています。
【④企業債残高対給水収益比率】は、類似団体平均値等を下回っているものの、老朽化対策などの取り組みのため企業債残高は将来的に増加を見込んでおり、今後一定程度悪化すると見込みます。
【⑤料金回収率】は、費用の増加により低下しましたが、料金改定により大きく改善しており、依然として類似団体平均を上回っています。
【⑥給水原価】は、広い市域で地理的にも山間部など効率が悪い地域が多い本市の特性とも考えられるが、高い水準にあります。また、費用の増加により年々上昇傾向にあります。
【⑦施設利用率）は、旧市町村単位で整備された施設を保有・使用している状況から低い水準にあるとともに、総配水量も減少傾向にあることから、施設の統廃合やダウンサイジングなどを検討します。
【⑧有収率】は年々悪化しており、給水原価の上昇に繋がっています。</t>
    <rPh sb="11" eb="13">
      <t>ヒヨウ</t>
    </rPh>
    <rPh sb="14" eb="16">
      <t>ゾウカ</t>
    </rPh>
    <rPh sb="19" eb="21">
      <t>テイカ</t>
    </rPh>
    <rPh sb="49" eb="50">
      <t>チョウ</t>
    </rPh>
    <rPh sb="51" eb="53">
      <t>イジ</t>
    </rPh>
    <rPh sb="81" eb="85">
      <t>ゲンショウケイコウ</t>
    </rPh>
    <rPh sb="89" eb="95">
      <t>ナイブリュウホシキン</t>
    </rPh>
    <rPh sb="96" eb="98">
      <t>ゾウカ</t>
    </rPh>
    <rPh sb="99" eb="100">
      <t>テン</t>
    </rPh>
    <rPh sb="152" eb="153">
      <t>ト</t>
    </rPh>
    <rPh sb="154" eb="155">
      <t>ク</t>
    </rPh>
    <rPh sb="159" eb="164">
      <t>キギョウサイザンダカ</t>
    </rPh>
    <rPh sb="165" eb="168">
      <t>ショウライテキ</t>
    </rPh>
    <rPh sb="169" eb="171">
      <t>ゾウカ</t>
    </rPh>
    <rPh sb="172" eb="174">
      <t>ミコ</t>
    </rPh>
    <rPh sb="179" eb="181">
      <t>コンゴ</t>
    </rPh>
    <rPh sb="181" eb="187">
      <t>イッテイテイドアッカ</t>
    </rPh>
    <rPh sb="190" eb="192">
      <t>ミコ</t>
    </rPh>
    <rPh sb="241" eb="243">
      <t>イゼン</t>
    </rPh>
    <rPh sb="246" eb="252">
      <t>ルイジダンタイヘイキン</t>
    </rPh>
    <rPh sb="253" eb="255">
      <t>ウワマワ</t>
    </rPh>
    <rPh sb="311" eb="312">
      <t>タカ</t>
    </rPh>
    <rPh sb="313" eb="315">
      <t>スイジュン</t>
    </rPh>
    <rPh sb="324" eb="326">
      <t>ヒヨウ</t>
    </rPh>
    <rPh sb="327" eb="329">
      <t>ゾウカ</t>
    </rPh>
    <rPh sb="396" eb="400">
      <t>ソウハイスイリョウ</t>
    </rPh>
    <rPh sb="401" eb="405">
      <t>ゲンショウケイコウ</t>
    </rPh>
    <rPh sb="413" eb="415">
      <t>シセツ</t>
    </rPh>
    <rPh sb="416" eb="419">
      <t>トウハイゴウ</t>
    </rPh>
    <rPh sb="431" eb="43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</si>
</sst>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0.52</c:v>
                </c:pt>
                <c:pt idx="1">
                  <c:v>0.64</c:v>
                </c:pt>
                <c:pt idx="2">
                  <c:v>0.6</c:v>
                </c:pt>
                <c:pt idx="3">
                  <c:v>0.41</c:v>
                </c:pt>
                <c:pt idx="4">
                  <c:v>0.5</c:v>
                </c:pt>
              </c:numCache>
            </c:numRef>
          </c:val>
          <c:extLst>
            <c:ext xmlns:c16="http://schemas.microsoft.com/office/drawing/2014/chart" uri="{C3380CC4-5D6E-409C-BE32-E72D297353CC}">
              <c16:uniqueId val="{00000000-DEA2-43A6-8F0F-7CA265BCEFB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DEA2-43A6-8F0F-7CA265BCEFB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49.26</c:v>
                </c:pt>
                <c:pt idx="1">
                  <c:v>49.89</c:v>
                </c:pt>
                <c:pt idx="2">
                  <c:v>49.08</c:v>
                </c:pt>
                <c:pt idx="3">
                  <c:v>49.48</c:v>
                </c:pt>
                <c:pt idx="4">
                  <c:v>49.11</c:v>
                </c:pt>
              </c:numCache>
            </c:numRef>
          </c:val>
          <c:extLst>
            <c:ext xmlns:c16="http://schemas.microsoft.com/office/drawing/2014/chart" uri="{C3380CC4-5D6E-409C-BE32-E72D297353CC}">
              <c16:uniqueId val="{00000000-AAF1-4EDE-8EA1-4A32C5F29A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AAF1-4EDE-8EA1-4A32C5F29A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83.01</c:v>
                </c:pt>
                <c:pt idx="1">
                  <c:v>81.88</c:v>
                </c:pt>
                <c:pt idx="2">
                  <c:v>81.84</c:v>
                </c:pt>
                <c:pt idx="3">
                  <c:v>81.03</c:v>
                </c:pt>
                <c:pt idx="4">
                  <c:v>79.739999999999995</c:v>
                </c:pt>
              </c:numCache>
            </c:numRef>
          </c:val>
          <c:extLst>
            <c:ext xmlns:c16="http://schemas.microsoft.com/office/drawing/2014/chart" uri="{C3380CC4-5D6E-409C-BE32-E72D297353CC}">
              <c16:uniqueId val="{00000000-7F0C-4BD6-B359-F0185C5E0B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7F0C-4BD6-B359-F0185C5E0B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104.25</c:v>
                </c:pt>
                <c:pt idx="1">
                  <c:v>101.37</c:v>
                </c:pt>
                <c:pt idx="2">
                  <c:v>100.54</c:v>
                </c:pt>
                <c:pt idx="3">
                  <c:v>118.45</c:v>
                </c:pt>
                <c:pt idx="4">
                  <c:v>112.94</c:v>
                </c:pt>
              </c:numCache>
            </c:numRef>
          </c:val>
          <c:extLst>
            <c:ext xmlns:c16="http://schemas.microsoft.com/office/drawing/2014/chart" uri="{C3380CC4-5D6E-409C-BE32-E72D297353CC}">
              <c16:uniqueId val="{00000000-9C0E-4F1F-B444-942C2CC19A2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9C0E-4F1F-B444-942C2CC19A2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53.78</c:v>
                </c:pt>
                <c:pt idx="1">
                  <c:v>54.76</c:v>
                </c:pt>
                <c:pt idx="2">
                  <c:v>55.57</c:v>
                </c:pt>
                <c:pt idx="3">
                  <c:v>55.28</c:v>
                </c:pt>
                <c:pt idx="4">
                  <c:v>54.89</c:v>
                </c:pt>
              </c:numCache>
            </c:numRef>
          </c:val>
          <c:extLst>
            <c:ext xmlns:c16="http://schemas.microsoft.com/office/drawing/2014/chart" uri="{C3380CC4-5D6E-409C-BE32-E72D297353CC}">
              <c16:uniqueId val="{00000000-F9DD-4178-90AB-3EC3A00256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F9DD-4178-90AB-3EC3A00256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32.61</c:v>
                </c:pt>
                <c:pt idx="1">
                  <c:v>34.31</c:v>
                </c:pt>
                <c:pt idx="2">
                  <c:v>35.58</c:v>
                </c:pt>
                <c:pt idx="3">
                  <c:v>35.159999999999997</c:v>
                </c:pt>
                <c:pt idx="4">
                  <c:v>36.25</c:v>
                </c:pt>
              </c:numCache>
            </c:numRef>
          </c:val>
          <c:extLst>
            <c:ext xmlns:c16="http://schemas.microsoft.com/office/drawing/2014/chart" uri="{C3380CC4-5D6E-409C-BE32-E72D297353CC}">
              <c16:uniqueId val="{00000000-5DA3-4FE0-87D8-52727F542B5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5DA3-4FE0-87D8-52727F542B5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77-4589-886E-915960DA48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E877-4589-886E-915960DA48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279.52999999999997</c:v>
                </c:pt>
                <c:pt idx="1">
                  <c:v>217.68</c:v>
                </c:pt>
                <c:pt idx="2">
                  <c:v>189.25</c:v>
                </c:pt>
                <c:pt idx="3">
                  <c:v>190.45</c:v>
                </c:pt>
                <c:pt idx="4">
                  <c:v>194.19</c:v>
                </c:pt>
              </c:numCache>
            </c:numRef>
          </c:val>
          <c:extLst>
            <c:ext xmlns:c16="http://schemas.microsoft.com/office/drawing/2014/chart" uri="{C3380CC4-5D6E-409C-BE32-E72D297353CC}">
              <c16:uniqueId val="{00000000-9AB9-43EB-87B2-94F525ED74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9AB9-43EB-87B2-94F525ED74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284.77999999999997</c:v>
                </c:pt>
                <c:pt idx="1">
                  <c:v>296.39</c:v>
                </c:pt>
                <c:pt idx="2">
                  <c:v>319.74</c:v>
                </c:pt>
                <c:pt idx="3">
                  <c:v>239.42</c:v>
                </c:pt>
                <c:pt idx="4">
                  <c:v>242.72</c:v>
                </c:pt>
              </c:numCache>
            </c:numRef>
          </c:val>
          <c:extLst>
            <c:ext xmlns:c16="http://schemas.microsoft.com/office/drawing/2014/chart" uri="{C3380CC4-5D6E-409C-BE32-E72D297353CC}">
              <c16:uniqueId val="{00000000-E8E5-4239-B3E6-94686F5B31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E8E5-4239-B3E6-94686F5B31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95.01</c:v>
                </c:pt>
                <c:pt idx="1">
                  <c:v>87.91</c:v>
                </c:pt>
                <c:pt idx="2">
                  <c:v>83.06</c:v>
                </c:pt>
                <c:pt idx="3">
                  <c:v>111.49</c:v>
                </c:pt>
                <c:pt idx="4">
                  <c:v>106.14</c:v>
                </c:pt>
              </c:numCache>
            </c:numRef>
          </c:val>
          <c:extLst>
            <c:ext xmlns:c16="http://schemas.microsoft.com/office/drawing/2014/chart" uri="{C3380CC4-5D6E-409C-BE32-E72D297353CC}">
              <c16:uniqueId val="{00000000-56A4-4EAE-9871-9ED70045936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56A4-4EAE-9871-9ED70045936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174.52</c:v>
                </c:pt>
                <c:pt idx="1">
                  <c:v>179.37</c:v>
                </c:pt>
                <c:pt idx="2">
                  <c:v>182.67</c:v>
                </c:pt>
                <c:pt idx="3">
                  <c:v>184.56</c:v>
                </c:pt>
                <c:pt idx="4">
                  <c:v>197.79</c:v>
                </c:pt>
              </c:numCache>
            </c:numRef>
          </c:val>
          <c:extLst>
            <c:ext xmlns:c16="http://schemas.microsoft.com/office/drawing/2014/chart" uri="{C3380CC4-5D6E-409C-BE32-E72D297353CC}">
              <c16:uniqueId val="{00000000-4DB8-4D63-ADFB-4C9D541800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4DB8-4D63-ADFB-4C9D541800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津市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271000</v>
      </c>
      <c r="AM8" s="65"/>
      <c r="AN8" s="65"/>
      <c r="AO8" s="65"/>
      <c r="AP8" s="65"/>
      <c r="AQ8" s="65"/>
      <c r="AR8" s="65"/>
      <c r="AS8" s="65"/>
      <c r="AT8" s="36">
        <f>データ!$S$6</f>
        <v>711.18</v>
      </c>
      <c r="AU8" s="37"/>
      <c r="AV8" s="37"/>
      <c r="AW8" s="37"/>
      <c r="AX8" s="37"/>
      <c r="AY8" s="37"/>
      <c r="AZ8" s="37"/>
      <c r="BA8" s="37"/>
      <c r="BB8" s="54">
        <f>データ!$T$6</f>
        <v>381.06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67.09</v>
      </c>
      <c r="J10" s="37"/>
      <c r="K10" s="37"/>
      <c r="L10" s="37"/>
      <c r="M10" s="37"/>
      <c r="N10" s="37"/>
      <c r="O10" s="64"/>
      <c r="P10" s="54">
        <f>データ!$P$6</f>
        <v>99.4</v>
      </c>
      <c r="Q10" s="54"/>
      <c r="R10" s="54"/>
      <c r="S10" s="54"/>
      <c r="T10" s="54"/>
      <c r="U10" s="54"/>
      <c r="V10" s="54"/>
      <c r="W10" s="65">
        <f>データ!$Q$6</f>
        <v>3047</v>
      </c>
      <c r="X10" s="65"/>
      <c r="Y10" s="65"/>
      <c r="Z10" s="65"/>
      <c r="AA10" s="65"/>
      <c r="AB10" s="65"/>
      <c r="AC10" s="65"/>
      <c r="AD10" s="2"/>
      <c r="AE10" s="2"/>
      <c r="AF10" s="2"/>
      <c r="AG10" s="2"/>
      <c r="AH10" s="2"/>
      <c r="AI10" s="2"/>
      <c r="AJ10" s="2"/>
      <c r="AK10" s="2"/>
      <c r="AL10" s="65">
        <f>データ!$U$6</f>
        <v>268041</v>
      </c>
      <c r="AM10" s="65"/>
      <c r="AN10" s="65"/>
      <c r="AO10" s="65"/>
      <c r="AP10" s="65"/>
      <c r="AQ10" s="65"/>
      <c r="AR10" s="65"/>
      <c r="AS10" s="65"/>
      <c r="AT10" s="36">
        <f>データ!$V$6</f>
        <v>331.69</v>
      </c>
      <c r="AU10" s="37"/>
      <c r="AV10" s="37"/>
      <c r="AW10" s="37"/>
      <c r="AX10" s="37"/>
      <c r="AY10" s="37"/>
      <c r="AZ10" s="37"/>
      <c r="BA10" s="37"/>
      <c r="BB10" s="54">
        <f>データ!$W$6</f>
        <v>808.11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maf4dxdHJb26ocWYAH0cDQkPdrN00L1CIzwD7mAN284hEj9r9PEBvYypHy6U0CAsppwrqGbW0fTOCDiimND2g==" saltValue="tRZSv5zhAIzSZmyfFqPj8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242012</v>
      </c>
      <c r="D6" s="20">
        <f t="shared" si="3"/>
        <v>46</v>
      </c>
      <c r="E6" s="20">
        <f t="shared" si="3"/>
        <v>1</v>
      </c>
      <c r="F6" s="20">
        <f t="shared" si="3"/>
        <v>0</v>
      </c>
      <c r="G6" s="20">
        <f t="shared" si="3"/>
        <v>1</v>
      </c>
      <c r="H6" s="20" t="str">
        <f t="shared" si="3"/>
        <v>三重県　津市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67.09</v>
      </c>
      <c r="P6" s="21">
        <f t="shared" si="3"/>
        <v>99.4</v>
      </c>
      <c r="Q6" s="21">
        <f t="shared" si="3"/>
        <v>3047</v>
      </c>
      <c r="R6" s="21">
        <f t="shared" si="3"/>
        <v>271000</v>
      </c>
      <c r="S6" s="21">
        <f t="shared" si="3"/>
        <v>711.18</v>
      </c>
      <c r="T6" s="21">
        <f t="shared" si="3"/>
        <v>381.06</v>
      </c>
      <c r="U6" s="21">
        <f t="shared" si="3"/>
        <v>268041</v>
      </c>
      <c r="V6" s="21">
        <f t="shared" si="3"/>
        <v>331.69</v>
      </c>
      <c r="W6" s="21">
        <f t="shared" si="3"/>
        <v>808.11</v>
      </c>
      <c r="X6" s="22">
        <f>IF(X7="",NA(),X7)</f>
        <v>104.25</v>
      </c>
      <c r="Y6" s="22">
        <f t="shared" ref="Y6:AG6" si="4">IF(Y7="",NA(),Y7)</f>
        <v>101.37</v>
      </c>
      <c r="Z6" s="22">
        <f t="shared" si="4"/>
        <v>100.54</v>
      </c>
      <c r="AA6" s="22">
        <f t="shared" si="4"/>
        <v>118.45</v>
      </c>
      <c r="AB6" s="22">
        <f t="shared" si="4"/>
        <v>112.94</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279.52999999999997</v>
      </c>
      <c r="AU6" s="22">
        <f t="shared" ref="AU6:BC6" si="6">IF(AU7="",NA(),AU7)</f>
        <v>217.68</v>
      </c>
      <c r="AV6" s="22">
        <f t="shared" si="6"/>
        <v>189.25</v>
      </c>
      <c r="AW6" s="22">
        <f t="shared" si="6"/>
        <v>190.45</v>
      </c>
      <c r="AX6" s="22">
        <f t="shared" si="6"/>
        <v>194.19</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284.77999999999997</v>
      </c>
      <c r="BF6" s="22">
        <f t="shared" ref="BF6:BN6" si="7">IF(BF7="",NA(),BF7)</f>
        <v>296.39</v>
      </c>
      <c r="BG6" s="22">
        <f t="shared" si="7"/>
        <v>319.74</v>
      </c>
      <c r="BH6" s="22">
        <f t="shared" si="7"/>
        <v>239.42</v>
      </c>
      <c r="BI6" s="22">
        <f t="shared" si="7"/>
        <v>242.72</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95.01</v>
      </c>
      <c r="BQ6" s="22">
        <f t="shared" ref="BQ6:BY6" si="8">IF(BQ7="",NA(),BQ7)</f>
        <v>87.91</v>
      </c>
      <c r="BR6" s="22">
        <f t="shared" si="8"/>
        <v>83.06</v>
      </c>
      <c r="BS6" s="22">
        <f t="shared" si="8"/>
        <v>111.49</v>
      </c>
      <c r="BT6" s="22">
        <f t="shared" si="8"/>
        <v>106.14</v>
      </c>
      <c r="BU6" s="22">
        <f t="shared" si="8"/>
        <v>106.11</v>
      </c>
      <c r="BV6" s="22">
        <f t="shared" si="8"/>
        <v>103.75</v>
      </c>
      <c r="BW6" s="22">
        <f t="shared" si="8"/>
        <v>105.3</v>
      </c>
      <c r="BX6" s="22">
        <f t="shared" si="8"/>
        <v>99.41</v>
      </c>
      <c r="BY6" s="22">
        <f t="shared" si="8"/>
        <v>101.11</v>
      </c>
      <c r="BZ6" s="21" t="str">
        <f>IF(BZ7="","",IF(BZ7="-","【-】","【"&amp;SUBSTITUTE(TEXT(BZ7,"#,##0.00"),"-","△")&amp;"】"))</f>
        <v>【97.82】</v>
      </c>
      <c r="CA6" s="22">
        <f>IF(CA7="",NA(),CA7)</f>
        <v>174.52</v>
      </c>
      <c r="CB6" s="22">
        <f t="shared" ref="CB6:CJ6" si="9">IF(CB7="",NA(),CB7)</f>
        <v>179.37</v>
      </c>
      <c r="CC6" s="22">
        <f t="shared" si="9"/>
        <v>182.67</v>
      </c>
      <c r="CD6" s="22">
        <f t="shared" si="9"/>
        <v>184.56</v>
      </c>
      <c r="CE6" s="22">
        <f t="shared" si="9"/>
        <v>197.79</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49.26</v>
      </c>
      <c r="CM6" s="22">
        <f t="shared" ref="CM6:CU6" si="10">IF(CM7="",NA(),CM7)</f>
        <v>49.89</v>
      </c>
      <c r="CN6" s="22">
        <f t="shared" si="10"/>
        <v>49.08</v>
      </c>
      <c r="CO6" s="22">
        <f t="shared" si="10"/>
        <v>49.48</v>
      </c>
      <c r="CP6" s="22">
        <f t="shared" si="10"/>
        <v>49.11</v>
      </c>
      <c r="CQ6" s="22">
        <f t="shared" si="10"/>
        <v>61.71</v>
      </c>
      <c r="CR6" s="22">
        <f t="shared" si="10"/>
        <v>63.12</v>
      </c>
      <c r="CS6" s="22">
        <f t="shared" si="10"/>
        <v>62.57</v>
      </c>
      <c r="CT6" s="22">
        <f t="shared" si="10"/>
        <v>61.56</v>
      </c>
      <c r="CU6" s="22">
        <f t="shared" si="10"/>
        <v>60.84</v>
      </c>
      <c r="CV6" s="21" t="str">
        <f>IF(CV7="","",IF(CV7="-","【-】","【"&amp;SUBSTITUTE(TEXT(CV7,"#,##0.00"),"-","△")&amp;"】"))</f>
        <v>【59.81】</v>
      </c>
      <c r="CW6" s="22">
        <f>IF(CW7="",NA(),CW7)</f>
        <v>83.01</v>
      </c>
      <c r="CX6" s="22">
        <f t="shared" ref="CX6:DF6" si="11">IF(CX7="",NA(),CX7)</f>
        <v>81.88</v>
      </c>
      <c r="CY6" s="22">
        <f t="shared" si="11"/>
        <v>81.84</v>
      </c>
      <c r="CZ6" s="22">
        <f t="shared" si="11"/>
        <v>81.03</v>
      </c>
      <c r="DA6" s="22">
        <f t="shared" si="11"/>
        <v>79.739999999999995</v>
      </c>
      <c r="DB6" s="22">
        <f t="shared" si="11"/>
        <v>90.03</v>
      </c>
      <c r="DC6" s="22">
        <f t="shared" si="11"/>
        <v>90.09</v>
      </c>
      <c r="DD6" s="22">
        <f t="shared" si="11"/>
        <v>90.21</v>
      </c>
      <c r="DE6" s="22">
        <f t="shared" si="11"/>
        <v>90.11</v>
      </c>
      <c r="DF6" s="22">
        <f t="shared" si="11"/>
        <v>89.73</v>
      </c>
      <c r="DG6" s="21" t="str">
        <f>IF(DG7="","",IF(DG7="-","【-】","【"&amp;SUBSTITUTE(TEXT(DG7,"#,##0.00"),"-","△")&amp;"】"))</f>
        <v>【89.42】</v>
      </c>
      <c r="DH6" s="22">
        <f>IF(DH7="",NA(),DH7)</f>
        <v>53.78</v>
      </c>
      <c r="DI6" s="22">
        <f t="shared" ref="DI6:DQ6" si="12">IF(DI7="",NA(),DI7)</f>
        <v>54.76</v>
      </c>
      <c r="DJ6" s="22">
        <f t="shared" si="12"/>
        <v>55.57</v>
      </c>
      <c r="DK6" s="22">
        <f t="shared" si="12"/>
        <v>55.28</v>
      </c>
      <c r="DL6" s="22">
        <f t="shared" si="12"/>
        <v>54.89</v>
      </c>
      <c r="DM6" s="22">
        <f t="shared" si="12"/>
        <v>49.6</v>
      </c>
      <c r="DN6" s="22">
        <f t="shared" si="12"/>
        <v>50.31</v>
      </c>
      <c r="DO6" s="22">
        <f t="shared" si="12"/>
        <v>50.74</v>
      </c>
      <c r="DP6" s="22">
        <f t="shared" si="12"/>
        <v>51.49</v>
      </c>
      <c r="DQ6" s="22">
        <f t="shared" si="12"/>
        <v>51.94</v>
      </c>
      <c r="DR6" s="21" t="str">
        <f>IF(DR7="","",IF(DR7="-","【-】","【"&amp;SUBSTITUTE(TEXT(DR7,"#,##0.00"),"-","△")&amp;"】"))</f>
        <v>【52.02】</v>
      </c>
      <c r="DS6" s="22">
        <f>IF(DS7="",NA(),DS7)</f>
        <v>32.61</v>
      </c>
      <c r="DT6" s="22">
        <f t="shared" ref="DT6:EB6" si="13">IF(DT7="",NA(),DT7)</f>
        <v>34.31</v>
      </c>
      <c r="DU6" s="22">
        <f t="shared" si="13"/>
        <v>35.58</v>
      </c>
      <c r="DV6" s="22">
        <f t="shared" si="13"/>
        <v>35.159999999999997</v>
      </c>
      <c r="DW6" s="22">
        <f t="shared" si="13"/>
        <v>36.25</v>
      </c>
      <c r="DX6" s="22">
        <f t="shared" si="13"/>
        <v>20.49</v>
      </c>
      <c r="DY6" s="22">
        <f t="shared" si="13"/>
        <v>21.34</v>
      </c>
      <c r="DZ6" s="22">
        <f t="shared" si="13"/>
        <v>23.27</v>
      </c>
      <c r="EA6" s="22">
        <f t="shared" si="13"/>
        <v>25.18</v>
      </c>
      <c r="EB6" s="22">
        <f t="shared" si="13"/>
        <v>26.52</v>
      </c>
      <c r="EC6" s="21" t="str">
        <f>IF(EC7="","",IF(EC7="-","【-】","【"&amp;SUBSTITUTE(TEXT(EC7,"#,##0.00"),"-","△")&amp;"】"))</f>
        <v>【25.37】</v>
      </c>
      <c r="ED6" s="22">
        <f>IF(ED7="",NA(),ED7)</f>
        <v>0.52</v>
      </c>
      <c r="EE6" s="22">
        <f t="shared" ref="EE6:EM6" si="14">IF(EE7="",NA(),EE7)</f>
        <v>0.64</v>
      </c>
      <c r="EF6" s="22">
        <f t="shared" si="14"/>
        <v>0.6</v>
      </c>
      <c r="EG6" s="22">
        <f t="shared" si="14"/>
        <v>0.41</v>
      </c>
      <c r="EH6" s="22">
        <f t="shared" si="14"/>
        <v>0.5</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2">
      <c r="A7" s="15"/>
      <c r="B7" s="24">
        <v>2023</v>
      </c>
      <c r="C7" s="24">
        <v>242012</v>
      </c>
      <c r="D7" s="24">
        <v>46</v>
      </c>
      <c r="E7" s="24">
        <v>1</v>
      </c>
      <c r="F7" s="24">
        <v>0</v>
      </c>
      <c r="G7" s="24">
        <v>1</v>
      </c>
      <c r="H7" s="24" t="s">
        <v>93</v>
      </c>
      <c r="I7" s="24" t="s">
        <v>94</v>
      </c>
      <c r="J7" s="24" t="s">
        <v>95</v>
      </c>
      <c r="K7" s="24" t="s">
        <v>96</v>
      </c>
      <c r="L7" s="24" t="s">
        <v>97</v>
      </c>
      <c r="M7" s="24" t="s">
        <v>98</v>
      </c>
      <c r="N7" s="25" t="s">
        <v>99</v>
      </c>
      <c r="O7" s="25">
        <v>67.09</v>
      </c>
      <c r="P7" s="25">
        <v>99.4</v>
      </c>
      <c r="Q7" s="25">
        <v>3047</v>
      </c>
      <c r="R7" s="25">
        <v>271000</v>
      </c>
      <c r="S7" s="25">
        <v>711.18</v>
      </c>
      <c r="T7" s="25">
        <v>381.06</v>
      </c>
      <c r="U7" s="25">
        <v>268041</v>
      </c>
      <c r="V7" s="25">
        <v>331.69</v>
      </c>
      <c r="W7" s="25">
        <v>808.11</v>
      </c>
      <c r="X7" s="25">
        <v>104.25</v>
      </c>
      <c r="Y7" s="25">
        <v>101.37</v>
      </c>
      <c r="Z7" s="25">
        <v>100.54</v>
      </c>
      <c r="AA7" s="25">
        <v>118.45</v>
      </c>
      <c r="AB7" s="25">
        <v>112.94</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279.52999999999997</v>
      </c>
      <c r="AU7" s="25">
        <v>217.68</v>
      </c>
      <c r="AV7" s="25">
        <v>189.25</v>
      </c>
      <c r="AW7" s="25">
        <v>190.45</v>
      </c>
      <c r="AX7" s="25">
        <v>194.19</v>
      </c>
      <c r="AY7" s="25">
        <v>309.10000000000002</v>
      </c>
      <c r="AZ7" s="25">
        <v>306.08</v>
      </c>
      <c r="BA7" s="25">
        <v>306.14999999999998</v>
      </c>
      <c r="BB7" s="25">
        <v>297.54000000000002</v>
      </c>
      <c r="BC7" s="25">
        <v>289.44</v>
      </c>
      <c r="BD7" s="25">
        <v>243.36</v>
      </c>
      <c r="BE7" s="25">
        <v>284.77999999999997</v>
      </c>
      <c r="BF7" s="25">
        <v>296.39</v>
      </c>
      <c r="BG7" s="25">
        <v>319.74</v>
      </c>
      <c r="BH7" s="25">
        <v>239.42</v>
      </c>
      <c r="BI7" s="25">
        <v>242.72</v>
      </c>
      <c r="BJ7" s="25">
        <v>290.42</v>
      </c>
      <c r="BK7" s="25">
        <v>294.66000000000003</v>
      </c>
      <c r="BL7" s="25">
        <v>285.27</v>
      </c>
      <c r="BM7" s="25">
        <v>294.73</v>
      </c>
      <c r="BN7" s="25">
        <v>301.23</v>
      </c>
      <c r="BO7" s="25">
        <v>265.93</v>
      </c>
      <c r="BP7" s="25">
        <v>95.01</v>
      </c>
      <c r="BQ7" s="25">
        <v>87.91</v>
      </c>
      <c r="BR7" s="25">
        <v>83.06</v>
      </c>
      <c r="BS7" s="25">
        <v>111.49</v>
      </c>
      <c r="BT7" s="25">
        <v>106.14</v>
      </c>
      <c r="BU7" s="25">
        <v>106.11</v>
      </c>
      <c r="BV7" s="25">
        <v>103.75</v>
      </c>
      <c r="BW7" s="25">
        <v>105.3</v>
      </c>
      <c r="BX7" s="25">
        <v>99.41</v>
      </c>
      <c r="BY7" s="25">
        <v>101.11</v>
      </c>
      <c r="BZ7" s="25">
        <v>97.82</v>
      </c>
      <c r="CA7" s="25">
        <v>174.52</v>
      </c>
      <c r="CB7" s="25">
        <v>179.37</v>
      </c>
      <c r="CC7" s="25">
        <v>182.67</v>
      </c>
      <c r="CD7" s="25">
        <v>184.56</v>
      </c>
      <c r="CE7" s="25">
        <v>197.79</v>
      </c>
      <c r="CF7" s="25">
        <v>161.03</v>
      </c>
      <c r="CG7" s="25">
        <v>159.93</v>
      </c>
      <c r="CH7" s="25">
        <v>162.77000000000001</v>
      </c>
      <c r="CI7" s="25">
        <v>170.87</v>
      </c>
      <c r="CJ7" s="25">
        <v>171.09</v>
      </c>
      <c r="CK7" s="25">
        <v>177.56</v>
      </c>
      <c r="CL7" s="25">
        <v>49.26</v>
      </c>
      <c r="CM7" s="25">
        <v>49.89</v>
      </c>
      <c r="CN7" s="25">
        <v>49.08</v>
      </c>
      <c r="CO7" s="25">
        <v>49.48</v>
      </c>
      <c r="CP7" s="25">
        <v>49.11</v>
      </c>
      <c r="CQ7" s="25">
        <v>61.71</v>
      </c>
      <c r="CR7" s="25">
        <v>63.12</v>
      </c>
      <c r="CS7" s="25">
        <v>62.57</v>
      </c>
      <c r="CT7" s="25">
        <v>61.56</v>
      </c>
      <c r="CU7" s="25">
        <v>60.84</v>
      </c>
      <c r="CV7" s="25">
        <v>59.81</v>
      </c>
      <c r="CW7" s="25">
        <v>83.01</v>
      </c>
      <c r="CX7" s="25">
        <v>81.88</v>
      </c>
      <c r="CY7" s="25">
        <v>81.84</v>
      </c>
      <c r="CZ7" s="25">
        <v>81.03</v>
      </c>
      <c r="DA7" s="25">
        <v>79.739999999999995</v>
      </c>
      <c r="DB7" s="25">
        <v>90.03</v>
      </c>
      <c r="DC7" s="25">
        <v>90.09</v>
      </c>
      <c r="DD7" s="25">
        <v>90.21</v>
      </c>
      <c r="DE7" s="25">
        <v>90.11</v>
      </c>
      <c r="DF7" s="25">
        <v>89.73</v>
      </c>
      <c r="DG7" s="25">
        <v>89.42</v>
      </c>
      <c r="DH7" s="25">
        <v>53.78</v>
      </c>
      <c r="DI7" s="25">
        <v>54.76</v>
      </c>
      <c r="DJ7" s="25">
        <v>55.57</v>
      </c>
      <c r="DK7" s="25">
        <v>55.28</v>
      </c>
      <c r="DL7" s="25">
        <v>54.89</v>
      </c>
      <c r="DM7" s="25">
        <v>49.6</v>
      </c>
      <c r="DN7" s="25">
        <v>50.31</v>
      </c>
      <c r="DO7" s="25">
        <v>50.74</v>
      </c>
      <c r="DP7" s="25">
        <v>51.49</v>
      </c>
      <c r="DQ7" s="25">
        <v>51.94</v>
      </c>
      <c r="DR7" s="25">
        <v>52.02</v>
      </c>
      <c r="DS7" s="25">
        <v>32.61</v>
      </c>
      <c r="DT7" s="25">
        <v>34.31</v>
      </c>
      <c r="DU7" s="25">
        <v>35.58</v>
      </c>
      <c r="DV7" s="25">
        <v>35.159999999999997</v>
      </c>
      <c r="DW7" s="25">
        <v>36.25</v>
      </c>
      <c r="DX7" s="25">
        <v>20.49</v>
      </c>
      <c r="DY7" s="25">
        <v>21.34</v>
      </c>
      <c r="DZ7" s="25">
        <v>23.27</v>
      </c>
      <c r="EA7" s="25">
        <v>25.18</v>
      </c>
      <c r="EB7" s="25">
        <v>26.52</v>
      </c>
      <c r="EC7" s="25">
        <v>25.37</v>
      </c>
      <c r="ED7" s="25">
        <v>0.52</v>
      </c>
      <c r="EE7" s="25">
        <v>0.64</v>
      </c>
      <c r="EF7" s="25">
        <v>0.6</v>
      </c>
      <c r="EG7" s="25">
        <v>0.41</v>
      </c>
      <c r="EH7" s="25">
        <v>0.5</v>
      </c>
      <c r="EI7" s="25">
        <v>0.72</v>
      </c>
      <c r="EJ7" s="25">
        <v>0.69</v>
      </c>
      <c r="EK7" s="25">
        <v>0.69</v>
      </c>
      <c r="EL7" s="25">
        <v>0.67</v>
      </c>
      <c r="EM7" s="25">
        <v>0.61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