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AC294985-AE6E-4A87-861C-38B1C0F100FA}"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障害者支援施設）" sheetId="107" r:id="rId2"/>
    <sheet name="勤務形態一覧表（記載例）" sheetId="108"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'勤務形態一覧表（記載例）'!$A$1:$AN$101</definedName>
    <definedName name="_xlnm.Print_Area" localSheetId="1">'勤務形態一覧表（障害者支援施設）'!$A$1:$AN$101</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08" l="1"/>
  <c r="E65" i="108"/>
  <c r="E69" i="108" s="1"/>
  <c r="C65" i="108"/>
  <c r="C69" i="108" s="1"/>
  <c r="AM62" i="108"/>
  <c r="AL62" i="108"/>
  <c r="O61" i="108"/>
  <c r="L61" i="108"/>
  <c r="I61" i="108"/>
  <c r="AL59" i="108"/>
  <c r="AL63" i="108" s="1"/>
  <c r="AG59" i="108"/>
  <c r="AG63" i="108" s="1"/>
  <c r="AA59" i="108"/>
  <c r="AD62" i="108" s="1"/>
  <c r="U59" i="108"/>
  <c r="U63" i="108" s="1"/>
  <c r="O59" i="108"/>
  <c r="R61" i="108" s="1"/>
  <c r="I59" i="108"/>
  <c r="L62" i="108" s="1"/>
  <c r="E59" i="108"/>
  <c r="F61" i="108" s="1"/>
  <c r="C59" i="108"/>
  <c r="C61" i="108" s="1"/>
  <c r="AG56" i="108"/>
  <c r="AA56" i="108"/>
  <c r="U56" i="108"/>
  <c r="O56" i="108"/>
  <c r="I56" i="108"/>
  <c r="AJ51" i="108"/>
  <c r="AJ50" i="108"/>
  <c r="AJ49" i="108"/>
  <c r="AJ48" i="108"/>
  <c r="AJ47" i="108"/>
  <c r="AM43" i="108" s="1"/>
  <c r="E56" i="108" s="1"/>
  <c r="AJ46" i="108"/>
  <c r="AJ45" i="108"/>
  <c r="AJ44" i="108"/>
  <c r="AG43" i="108"/>
  <c r="AD43" i="108"/>
  <c r="AA43" i="108"/>
  <c r="X43" i="108"/>
  <c r="U43" i="108"/>
  <c r="R43" i="108"/>
  <c r="O43" i="108"/>
  <c r="L43" i="108"/>
  <c r="I43" i="108"/>
  <c r="F43" i="108"/>
  <c r="E43" i="108"/>
  <c r="D43" i="108"/>
  <c r="AJ43" i="108" s="1"/>
  <c r="AL43" i="108" s="1"/>
  <c r="C56"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AK31" i="108" s="1"/>
  <c r="AL31" i="108" s="1"/>
  <c r="H31" i="108"/>
  <c r="G31" i="108"/>
  <c r="F31" i="108"/>
  <c r="AK30" i="108"/>
  <c r="AL30" i="108" s="1"/>
  <c r="AK29" i="108"/>
  <c r="AL29" i="108" s="1"/>
  <c r="AK28" i="108"/>
  <c r="AL28" i="108" s="1"/>
  <c r="AK27" i="108"/>
  <c r="AL27" i="108" s="1"/>
  <c r="AL26" i="108"/>
  <c r="AK26" i="108"/>
  <c r="AL25" i="108"/>
  <c r="AK25" i="108"/>
  <c r="AK24" i="108"/>
  <c r="AL24" i="108" s="1"/>
  <c r="AK23" i="108"/>
  <c r="AL23" i="108" s="1"/>
  <c r="AK22" i="108"/>
  <c r="AL22" i="108" s="1"/>
  <c r="AK21" i="108"/>
  <c r="AL21" i="108" s="1"/>
  <c r="AL20" i="108"/>
  <c r="AK20" i="108"/>
  <c r="AL19" i="108"/>
  <c r="AK19" i="108"/>
  <c r="AK18" i="108"/>
  <c r="AL18" i="108" s="1"/>
  <c r="AK17" i="108"/>
  <c r="AL17" i="108" s="1"/>
  <c r="AK16" i="108"/>
  <c r="AL16" i="108" s="1"/>
  <c r="AK15" i="108"/>
  <c r="AL15" i="108" s="1"/>
  <c r="AL14" i="108"/>
  <c r="AK14" i="108"/>
  <c r="AL13" i="108"/>
  <c r="AK13" i="108"/>
  <c r="AK12" i="108"/>
  <c r="AL12" i="108" s="1"/>
  <c r="AK11" i="108"/>
  <c r="AL11" i="108" s="1"/>
  <c r="AJ10" i="108"/>
  <c r="AI10" i="108"/>
  <c r="AH10"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H9" i="108" s="1"/>
  <c r="E70" i="107"/>
  <c r="O59" i="107"/>
  <c r="E65" i="107"/>
  <c r="E69" i="107" s="1"/>
  <c r="C65" i="107"/>
  <c r="C67" i="107" s="1"/>
  <c r="AL59" i="107"/>
  <c r="AG59" i="107"/>
  <c r="AA59" i="107"/>
  <c r="U59" i="107"/>
  <c r="I59" i="107"/>
  <c r="E59" i="107"/>
  <c r="C59" i="107"/>
  <c r="U61" i="108" l="1"/>
  <c r="E67" i="108"/>
  <c r="C67" i="108"/>
  <c r="AA61" i="108"/>
  <c r="O62" i="108"/>
  <c r="I63" i="108"/>
  <c r="C68" i="108"/>
  <c r="AD61" i="108"/>
  <c r="R62" i="108"/>
  <c r="O63" i="108"/>
  <c r="D68" i="108"/>
  <c r="D62" i="108"/>
  <c r="AJ62" i="108"/>
  <c r="I62" i="108"/>
  <c r="C63" i="108"/>
  <c r="E63" i="108"/>
  <c r="AI9" i="108"/>
  <c r="AJ9" i="108"/>
  <c r="D61" i="108"/>
  <c r="AJ61" i="108"/>
  <c r="X62" i="108"/>
  <c r="AA63" i="108"/>
  <c r="F68" i="108"/>
  <c r="C62" i="108"/>
  <c r="AG62" i="108"/>
  <c r="E62" i="108"/>
  <c r="F62" i="108"/>
  <c r="D67" i="108"/>
  <c r="X61" i="108"/>
  <c r="F67" i="108"/>
  <c r="AG61" i="108"/>
  <c r="U62" i="108"/>
  <c r="E68" i="108"/>
  <c r="E61" i="108"/>
  <c r="AL61" i="108"/>
  <c r="AA62" i="108"/>
  <c r="AM61" i="108"/>
  <c r="C69" i="107"/>
  <c r="E67" i="107"/>
  <c r="E68" i="107"/>
  <c r="F67" i="107"/>
  <c r="F68" i="107"/>
  <c r="AJ50" i="107" l="1"/>
  <c r="AJ49" i="107"/>
  <c r="AL63" i="107" l="1"/>
  <c r="AG63" i="107"/>
  <c r="AA63" i="107"/>
  <c r="U63" i="107"/>
  <c r="D67" i="107"/>
  <c r="AG56" i="107"/>
  <c r="AA56" i="107"/>
  <c r="U56" i="107"/>
  <c r="O56" i="107"/>
  <c r="I56" i="107"/>
  <c r="U61" i="107"/>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107"/>
  <c r="AL25" i="107"/>
  <c r="AL30" i="107"/>
  <c r="AH9" i="107"/>
  <c r="AL13" i="107"/>
  <c r="AL15" i="107"/>
  <c r="AL23" i="107"/>
  <c r="AL16" i="107"/>
  <c r="AL18" i="107"/>
  <c r="AL26" i="107"/>
  <c r="AL22" i="107"/>
  <c r="AJ10" i="107"/>
  <c r="AL11" i="107"/>
  <c r="AL19" i="107"/>
  <c r="AL27" i="107"/>
  <c r="AL12" i="107"/>
  <c r="AL20" i="107"/>
  <c r="AL28" i="107"/>
  <c r="AL29" i="107"/>
  <c r="AL21" i="107"/>
  <c r="AL24" i="107"/>
  <c r="AL14" i="107"/>
  <c r="AL17" i="107"/>
  <c r="AI10" i="107"/>
  <c r="D62" i="107"/>
  <c r="X62" i="107"/>
  <c r="U62" i="107"/>
  <c r="X61" i="107"/>
  <c r="I62" i="107"/>
  <c r="D68" i="107"/>
  <c r="L61" i="107"/>
  <c r="AG62" i="107"/>
  <c r="C61" i="107"/>
  <c r="L62" i="107"/>
  <c r="F61" i="107"/>
  <c r="AG61" i="107"/>
  <c r="AD61" i="107"/>
  <c r="C68" i="107"/>
  <c r="E62" i="107"/>
  <c r="E61" i="107"/>
  <c r="AD62" i="107"/>
  <c r="D61" i="107"/>
  <c r="O61" i="107"/>
  <c r="AA62" i="107"/>
  <c r="AI9" i="60"/>
  <c r="AI10" i="60"/>
  <c r="AL12" i="60"/>
  <c r="AM62" i="107"/>
  <c r="AL61" i="107"/>
  <c r="AJ9" i="60"/>
  <c r="AJ10" i="60"/>
  <c r="AL28" i="60"/>
  <c r="AL20" i="60"/>
  <c r="R62" i="107"/>
  <c r="R61" i="107"/>
  <c r="AM61" i="107"/>
  <c r="AL17" i="60"/>
  <c r="AJ43" i="107"/>
  <c r="AL25" i="60"/>
  <c r="AJ62" i="107"/>
  <c r="AK31" i="107"/>
  <c r="AL31" i="107" s="1"/>
  <c r="AL43" i="107" l="1"/>
  <c r="C56" i="107" s="1"/>
  <c r="AM43" i="107"/>
  <c r="E56" i="107" s="1"/>
</calcChain>
</file>

<file path=xl/sharedStrings.xml><?xml version="1.0" encoding="utf-8"?>
<sst xmlns="http://schemas.openxmlformats.org/spreadsheetml/2006/main" count="625" uniqueCount="274">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</sst>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0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5" borderId="17" xfId="7" applyFont="1" applyFill="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179" fontId="5" fillId="0" borderId="17" xfId="7" applyNumberFormat="1" applyFont="1" applyBorder="1" applyAlignment="1">
      <alignment horizontal="center" vertical="center"/>
    </xf>
    <xf numFmtId="0" fontId="2" fillId="3" borderId="17" xfId="7" applyFont="1" applyFill="1" applyBorder="1" applyAlignment="1">
      <alignment horizontal="center" vertical="center"/>
    </xf>
    <xf numFmtId="0" fontId="5" fillId="7" borderId="17" xfId="7" applyFont="1" applyFill="1" applyBorder="1" applyAlignment="1">
      <alignment horizontal="center"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horizontal="left" vertical="center"/>
    </xf>
    <xf numFmtId="0" fontId="5" fillId="0" borderId="17" xfId="7" applyFont="1" applyBorder="1" applyAlignment="1">
      <alignment horizontal="right" vertical="center"/>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Protection="1">
      <alignment vertical="center"/>
      <protection locked="0"/>
    </xf>
    <xf numFmtId="0" fontId="19" fillId="6" borderId="17" xfId="0" applyFont="1" applyFill="1" applyBorder="1" applyAlignment="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3" borderId="25" xfId="7" applyFont="1" applyFill="1" applyBorder="1" applyAlignment="1" applyProtection="1">
      <alignment horizontal="center" vertical="center"/>
      <protection locked="0"/>
    </xf>
    <xf numFmtId="0" fontId="5" fillId="3" borderId="16" xfId="7" applyFont="1" applyFill="1" applyBorder="1" applyAlignment="1" applyProtection="1">
      <alignment horizontal="center" vertical="center"/>
      <protection locked="0"/>
    </xf>
    <xf numFmtId="0" fontId="5" fillId="3" borderId="23" xfId="7" applyFont="1" applyFill="1" applyBorder="1" applyAlignment="1" applyProtection="1">
      <alignment horizontal="center" vertical="center"/>
      <protection locked="0"/>
    </xf>
    <xf numFmtId="0" fontId="5" fillId="6" borderId="17" xfId="7" applyFont="1" applyFill="1" applyBorder="1" applyAlignment="1" applyProtection="1">
      <alignment horizontal="center"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6"/>
      <c r="B3" s="3"/>
      <c r="C3" s="3"/>
      <c r="D3" s="3"/>
      <c r="E3" s="3"/>
      <c r="F3" s="3"/>
      <c r="G3" s="3"/>
      <c r="H3" s="3"/>
      <c r="I3" s="117"/>
    </row>
    <row r="4" spans="1:20" ht="12.75" customHeight="1" thickBot="1">
      <c r="A4" s="116"/>
      <c r="B4" s="3"/>
      <c r="C4" s="3"/>
      <c r="D4" s="3"/>
      <c r="E4" s="3"/>
      <c r="F4" s="3"/>
      <c r="G4" s="3"/>
      <c r="H4" s="3"/>
      <c r="I4" s="117"/>
      <c r="N4" s="118" t="s">
        <v>2</v>
      </c>
      <c r="O4" s="119"/>
      <c r="P4" s="120"/>
      <c r="Q4" s="120"/>
      <c r="R4" s="120"/>
      <c r="S4" s="120"/>
      <c r="T4" s="121"/>
    </row>
    <row r="5" spans="1:20" ht="12.75" customHeight="1" thickBot="1">
      <c r="B5" s="32"/>
      <c r="C5" s="33"/>
      <c r="D5" s="33"/>
      <c r="E5" s="33"/>
      <c r="F5" s="33"/>
      <c r="G5" s="33"/>
      <c r="H5" s="33"/>
    </row>
    <row r="6" spans="1:20" ht="12.75" customHeight="1">
      <c r="A6" s="4"/>
      <c r="B6" s="122" t="s">
        <v>3</v>
      </c>
      <c r="C6" s="123"/>
      <c r="D6" s="124"/>
      <c r="E6" s="125"/>
      <c r="F6" s="125"/>
      <c r="G6" s="125"/>
      <c r="H6" s="125"/>
      <c r="I6" s="125"/>
      <c r="J6" s="125"/>
      <c r="K6" s="125"/>
      <c r="L6" s="125"/>
      <c r="M6" s="125"/>
      <c r="N6" s="125"/>
      <c r="O6" s="125"/>
      <c r="P6" s="125"/>
      <c r="Q6" s="125"/>
      <c r="R6" s="126"/>
      <c r="S6" s="126"/>
      <c r="T6" s="127"/>
    </row>
    <row r="7" spans="1:20" ht="12.75" customHeight="1">
      <c r="A7" s="5" t="s">
        <v>4</v>
      </c>
      <c r="B7" s="128" t="s">
        <v>5</v>
      </c>
      <c r="C7" s="129"/>
      <c r="D7" s="130"/>
      <c r="E7" s="131"/>
      <c r="F7" s="131"/>
      <c r="G7" s="131"/>
      <c r="H7" s="131"/>
      <c r="I7" s="131"/>
      <c r="J7" s="131"/>
      <c r="K7" s="131"/>
      <c r="L7" s="131"/>
      <c r="M7" s="131"/>
      <c r="N7" s="131"/>
      <c r="O7" s="131"/>
      <c r="P7" s="131"/>
      <c r="Q7" s="131"/>
      <c r="R7" s="132"/>
      <c r="S7" s="132"/>
      <c r="T7" s="133"/>
    </row>
    <row r="8" spans="1:20" ht="12.75" customHeight="1">
      <c r="A8" s="5"/>
      <c r="B8" s="134" t="s">
        <v>6</v>
      </c>
      <c r="C8" s="135"/>
      <c r="D8" s="6" t="s">
        <v>7</v>
      </c>
      <c r="E8" s="7"/>
      <c r="F8" s="7"/>
      <c r="G8" s="7"/>
      <c r="H8" s="7"/>
      <c r="I8" s="7"/>
      <c r="J8" s="7"/>
      <c r="K8" s="7"/>
      <c r="L8" s="7"/>
      <c r="M8" s="7"/>
      <c r="N8" s="7"/>
      <c r="O8" s="7"/>
      <c r="P8" s="7"/>
      <c r="Q8" s="7"/>
      <c r="R8" s="7"/>
      <c r="S8" s="7"/>
      <c r="T8" s="8"/>
    </row>
    <row r="9" spans="1:20" ht="12.75" customHeight="1">
      <c r="A9" s="5" t="s">
        <v>8</v>
      </c>
      <c r="B9" s="136"/>
      <c r="C9" s="137"/>
      <c r="D9" s="9"/>
      <c r="E9" s="10"/>
      <c r="F9" s="11" t="s">
        <v>9</v>
      </c>
      <c r="G9" s="12"/>
      <c r="H9" s="12"/>
      <c r="I9" s="140" t="s">
        <v>10</v>
      </c>
      <c r="J9" s="140"/>
      <c r="K9" s="10"/>
      <c r="L9" s="10"/>
      <c r="M9" s="10"/>
      <c r="N9" s="10"/>
      <c r="O9" s="10"/>
      <c r="P9" s="10"/>
      <c r="Q9" s="10"/>
      <c r="R9" s="10"/>
      <c r="S9" s="10"/>
      <c r="T9" s="13"/>
    </row>
    <row r="10" spans="1:20" ht="12.75" customHeight="1">
      <c r="A10" s="14"/>
      <c r="B10" s="138"/>
      <c r="C10" s="139"/>
      <c r="D10" s="15"/>
      <c r="E10" s="16"/>
      <c r="F10" s="16"/>
      <c r="G10" s="16"/>
      <c r="H10" s="16"/>
      <c r="I10" s="16"/>
      <c r="J10" s="16"/>
      <c r="K10" s="16"/>
      <c r="L10" s="16"/>
      <c r="M10" s="16"/>
      <c r="N10" s="16"/>
      <c r="O10" s="16"/>
      <c r="P10" s="16"/>
      <c r="Q10" s="16"/>
      <c r="R10" s="16"/>
      <c r="S10" s="16"/>
      <c r="T10" s="17"/>
    </row>
    <row r="11" spans="1:20" ht="12.75" customHeight="1">
      <c r="A11" s="18"/>
      <c r="B11" s="128" t="s">
        <v>11</v>
      </c>
      <c r="C11" s="129"/>
      <c r="D11" s="129" t="s">
        <v>12</v>
      </c>
      <c r="E11" s="129"/>
      <c r="F11" s="141"/>
      <c r="G11" s="141"/>
      <c r="H11" s="141"/>
      <c r="I11" s="141"/>
      <c r="J11" s="142"/>
      <c r="K11" s="143" t="s">
        <v>13</v>
      </c>
      <c r="L11" s="143"/>
      <c r="M11" s="130"/>
      <c r="N11" s="131"/>
      <c r="O11" s="131"/>
      <c r="P11" s="131"/>
      <c r="Q11" s="131"/>
      <c r="R11" s="132"/>
      <c r="S11" s="132"/>
      <c r="T11" s="133"/>
    </row>
    <row r="12" spans="1:20" ht="12.75" customHeight="1">
      <c r="A12" s="144" t="s">
        <v>14</v>
      </c>
      <c r="B12" s="145"/>
      <c r="C12" s="145"/>
      <c r="D12" s="145"/>
      <c r="E12" s="145"/>
      <c r="F12" s="145"/>
      <c r="G12" s="145"/>
      <c r="H12" s="145"/>
      <c r="I12" s="146"/>
      <c r="J12" s="147" t="s">
        <v>15</v>
      </c>
      <c r="K12" s="148"/>
      <c r="L12" s="148"/>
      <c r="M12" s="148"/>
      <c r="N12" s="148"/>
      <c r="O12" s="148"/>
      <c r="P12" s="148"/>
      <c r="Q12" s="148"/>
      <c r="R12" s="149"/>
      <c r="S12" s="149"/>
      <c r="T12" s="150"/>
    </row>
    <row r="13" spans="1:20" ht="13">
      <c r="A13" s="151" t="s">
        <v>16</v>
      </c>
      <c r="B13" s="152"/>
      <c r="C13" s="129" t="s">
        <v>3</v>
      </c>
      <c r="D13" s="147"/>
      <c r="E13" s="19"/>
      <c r="F13" s="20"/>
      <c r="G13" s="20"/>
      <c r="H13" s="20"/>
      <c r="I13" s="21"/>
      <c r="J13" s="153" t="s">
        <v>17</v>
      </c>
      <c r="K13" s="137"/>
      <c r="L13" s="155" t="s">
        <v>18</v>
      </c>
      <c r="M13" s="156"/>
      <c r="N13" s="156"/>
      <c r="O13" s="156"/>
      <c r="P13" s="156"/>
      <c r="Q13" s="156"/>
      <c r="R13" s="132"/>
      <c r="S13" s="132"/>
      <c r="T13" s="133"/>
    </row>
    <row r="14" spans="1:20" ht="20.25" customHeight="1">
      <c r="A14" s="157" t="s">
        <v>19</v>
      </c>
      <c r="B14" s="158"/>
      <c r="C14" s="129" t="s">
        <v>20</v>
      </c>
      <c r="D14" s="147"/>
      <c r="E14" s="154"/>
      <c r="F14" s="159"/>
      <c r="G14" s="159"/>
      <c r="H14" s="159"/>
      <c r="I14" s="160"/>
      <c r="J14" s="154"/>
      <c r="K14" s="138"/>
      <c r="L14" s="22"/>
      <c r="M14" s="23"/>
      <c r="N14" s="23"/>
      <c r="O14" s="23"/>
      <c r="P14" s="23"/>
      <c r="Q14" s="23"/>
      <c r="R14" s="23"/>
      <c r="S14" s="23"/>
      <c r="T14" s="24"/>
    </row>
    <row r="15" spans="1:20" ht="12.75" customHeight="1">
      <c r="A15" s="167" t="s">
        <v>21</v>
      </c>
      <c r="B15" s="134"/>
      <c r="C15" s="134"/>
      <c r="D15" s="134"/>
      <c r="E15" s="135"/>
      <c r="F15" s="129" t="s">
        <v>22</v>
      </c>
      <c r="G15" s="129"/>
      <c r="H15" s="129"/>
      <c r="I15" s="161" t="s">
        <v>23</v>
      </c>
      <c r="J15" s="145"/>
      <c r="K15" s="162"/>
      <c r="L15" s="129" t="s">
        <v>24</v>
      </c>
      <c r="M15" s="129"/>
      <c r="N15" s="129"/>
      <c r="O15" s="129" t="s">
        <v>25</v>
      </c>
      <c r="P15" s="129"/>
      <c r="Q15" s="147"/>
      <c r="R15" s="169" t="s">
        <v>26</v>
      </c>
      <c r="S15" s="169"/>
      <c r="T15" s="170"/>
    </row>
    <row r="16" spans="1:20" ht="12.75" customHeight="1">
      <c r="A16" s="168"/>
      <c r="B16" s="138"/>
      <c r="C16" s="138"/>
      <c r="D16" s="138"/>
      <c r="E16" s="139"/>
      <c r="F16" s="25" t="s">
        <v>27</v>
      </c>
      <c r="G16" s="147" t="s">
        <v>28</v>
      </c>
      <c r="H16" s="128"/>
      <c r="I16" s="26" t="s">
        <v>27</v>
      </c>
      <c r="J16" s="147" t="s">
        <v>28</v>
      </c>
      <c r="K16" s="128"/>
      <c r="L16" s="26" t="s">
        <v>27</v>
      </c>
      <c r="M16" s="147" t="s">
        <v>28</v>
      </c>
      <c r="N16" s="128"/>
      <c r="O16" s="26" t="s">
        <v>27</v>
      </c>
      <c r="P16" s="147" t="s">
        <v>28</v>
      </c>
      <c r="Q16" s="148"/>
      <c r="R16" s="26" t="s">
        <v>27</v>
      </c>
      <c r="S16" s="147" t="s">
        <v>28</v>
      </c>
      <c r="T16" s="171"/>
    </row>
    <row r="17" spans="1:20" ht="12.75" customHeight="1">
      <c r="A17" s="27"/>
      <c r="B17" s="172" t="s">
        <v>29</v>
      </c>
      <c r="C17" s="135"/>
      <c r="D17" s="161" t="s">
        <v>30</v>
      </c>
      <c r="E17" s="162"/>
      <c r="F17" s="26"/>
      <c r="G17" s="147"/>
      <c r="H17" s="128"/>
      <c r="I17" s="26"/>
      <c r="J17" s="147"/>
      <c r="K17" s="128"/>
      <c r="L17" s="26"/>
      <c r="M17" s="147"/>
      <c r="N17" s="128"/>
      <c r="O17" s="26"/>
      <c r="P17" s="147"/>
      <c r="Q17" s="148"/>
      <c r="R17" s="26"/>
      <c r="S17" s="147"/>
      <c r="T17" s="171"/>
    </row>
    <row r="18" spans="1:20" ht="12.75" customHeight="1">
      <c r="A18" s="27"/>
      <c r="B18" s="154"/>
      <c r="C18" s="139"/>
      <c r="D18" s="161" t="s">
        <v>31</v>
      </c>
      <c r="E18" s="162"/>
      <c r="F18" s="26"/>
      <c r="G18" s="147"/>
      <c r="H18" s="128"/>
      <c r="I18" s="26"/>
      <c r="J18" s="147"/>
      <c r="K18" s="128"/>
      <c r="L18" s="26"/>
      <c r="M18" s="147"/>
      <c r="N18" s="128"/>
      <c r="O18" s="26"/>
      <c r="P18" s="147"/>
      <c r="Q18" s="148"/>
      <c r="R18" s="26"/>
      <c r="S18" s="147"/>
      <c r="T18" s="171"/>
    </row>
    <row r="19" spans="1:20" ht="12.75" customHeight="1">
      <c r="A19" s="27"/>
      <c r="B19" s="161" t="s">
        <v>32</v>
      </c>
      <c r="C19" s="145"/>
      <c r="D19" s="145"/>
      <c r="E19" s="162"/>
      <c r="F19" s="147"/>
      <c r="G19" s="148"/>
      <c r="H19" s="128"/>
      <c r="I19" s="147"/>
      <c r="J19" s="148"/>
      <c r="K19" s="128"/>
      <c r="L19" s="147"/>
      <c r="M19" s="148"/>
      <c r="N19" s="128"/>
      <c r="O19" s="147"/>
      <c r="P19" s="148"/>
      <c r="Q19" s="148"/>
      <c r="R19" s="147"/>
      <c r="S19" s="148"/>
      <c r="T19" s="171"/>
    </row>
    <row r="20" spans="1:20" ht="12.75" customHeight="1">
      <c r="A20" s="27"/>
      <c r="B20" s="161" t="s">
        <v>33</v>
      </c>
      <c r="C20" s="145"/>
      <c r="D20" s="145"/>
      <c r="E20" s="162"/>
      <c r="F20" s="163"/>
      <c r="G20" s="164"/>
      <c r="H20" s="165"/>
      <c r="I20" s="163"/>
      <c r="J20" s="164"/>
      <c r="K20" s="165"/>
      <c r="L20" s="163"/>
      <c r="M20" s="164"/>
      <c r="N20" s="165"/>
      <c r="O20" s="163"/>
      <c r="P20" s="164"/>
      <c r="Q20" s="164"/>
      <c r="R20" s="163"/>
      <c r="S20" s="164"/>
      <c r="T20" s="166"/>
    </row>
    <row r="21" spans="1:20" ht="12.75" customHeight="1">
      <c r="A21" s="27"/>
      <c r="B21" s="134"/>
      <c r="C21" s="134"/>
      <c r="D21" s="134"/>
      <c r="E21" s="135"/>
      <c r="F21" s="129" t="s">
        <v>34</v>
      </c>
      <c r="G21" s="129"/>
      <c r="H21" s="129"/>
      <c r="I21" s="147" t="s">
        <v>35</v>
      </c>
      <c r="J21" s="148"/>
      <c r="K21" s="128"/>
      <c r="L21" s="161" t="s">
        <v>36</v>
      </c>
      <c r="M21" s="145"/>
      <c r="N21" s="162"/>
      <c r="O21" s="147" t="s">
        <v>37</v>
      </c>
      <c r="P21" s="148"/>
      <c r="Q21" s="148"/>
      <c r="R21" s="34"/>
      <c r="T21" s="35"/>
    </row>
    <row r="22" spans="1:20" ht="12.75" customHeight="1">
      <c r="A22" s="27"/>
      <c r="B22" s="138"/>
      <c r="C22" s="138"/>
      <c r="D22" s="138"/>
      <c r="E22" s="139"/>
      <c r="F22" s="25" t="s">
        <v>27</v>
      </c>
      <c r="G22" s="147" t="s">
        <v>28</v>
      </c>
      <c r="H22" s="128"/>
      <c r="I22" s="26" t="s">
        <v>27</v>
      </c>
      <c r="J22" s="147" t="s">
        <v>28</v>
      </c>
      <c r="K22" s="128"/>
      <c r="L22" s="26" t="s">
        <v>27</v>
      </c>
      <c r="M22" s="147" t="s">
        <v>28</v>
      </c>
      <c r="N22" s="128"/>
      <c r="O22" s="26" t="s">
        <v>27</v>
      </c>
      <c r="P22" s="147" t="s">
        <v>28</v>
      </c>
      <c r="Q22" s="148"/>
      <c r="R22" s="34"/>
      <c r="T22" s="35"/>
    </row>
    <row r="23" spans="1:20" ht="12.75" customHeight="1">
      <c r="A23" s="27"/>
      <c r="B23" s="172" t="s">
        <v>29</v>
      </c>
      <c r="C23" s="135"/>
      <c r="D23" s="161" t="s">
        <v>30</v>
      </c>
      <c r="E23" s="162"/>
      <c r="F23" s="26"/>
      <c r="G23" s="147"/>
      <c r="H23" s="128"/>
      <c r="I23" s="26"/>
      <c r="J23" s="147"/>
      <c r="K23" s="128"/>
      <c r="L23" s="26"/>
      <c r="M23" s="147"/>
      <c r="N23" s="128"/>
      <c r="O23" s="26"/>
      <c r="P23" s="147"/>
      <c r="Q23" s="148"/>
      <c r="R23" s="34"/>
      <c r="T23" s="35"/>
    </row>
    <row r="24" spans="1:20" ht="12.75" customHeight="1">
      <c r="A24" s="27"/>
      <c r="B24" s="154"/>
      <c r="C24" s="139"/>
      <c r="D24" s="161" t="s">
        <v>31</v>
      </c>
      <c r="E24" s="162"/>
      <c r="F24" s="26"/>
      <c r="G24" s="147"/>
      <c r="H24" s="128"/>
      <c r="I24" s="26"/>
      <c r="J24" s="147"/>
      <c r="K24" s="128"/>
      <c r="L24" s="26"/>
      <c r="M24" s="147"/>
      <c r="N24" s="128"/>
      <c r="O24" s="26"/>
      <c r="P24" s="147"/>
      <c r="Q24" s="148"/>
      <c r="R24" s="34"/>
      <c r="T24" s="35"/>
    </row>
    <row r="25" spans="1:20" ht="12.75" customHeight="1">
      <c r="A25" s="27"/>
      <c r="B25" s="161" t="s">
        <v>32</v>
      </c>
      <c r="C25" s="145"/>
      <c r="D25" s="145"/>
      <c r="E25" s="162"/>
      <c r="F25" s="147"/>
      <c r="G25" s="148"/>
      <c r="H25" s="128"/>
      <c r="I25" s="147"/>
      <c r="J25" s="148"/>
      <c r="K25" s="128"/>
      <c r="L25" s="147"/>
      <c r="M25" s="148"/>
      <c r="N25" s="128"/>
      <c r="O25" s="129"/>
      <c r="P25" s="129"/>
      <c r="Q25" s="147"/>
      <c r="R25" s="34"/>
      <c r="T25" s="35"/>
    </row>
    <row r="26" spans="1:20" ht="12.75" customHeight="1">
      <c r="A26" s="27"/>
      <c r="B26" s="161" t="s">
        <v>33</v>
      </c>
      <c r="C26" s="145"/>
      <c r="D26" s="145"/>
      <c r="E26" s="162"/>
      <c r="F26" s="173"/>
      <c r="G26" s="174"/>
      <c r="H26" s="175"/>
      <c r="I26" s="173"/>
      <c r="J26" s="174"/>
      <c r="K26" s="175"/>
      <c r="L26" s="173"/>
      <c r="M26" s="174"/>
      <c r="N26" s="175"/>
      <c r="O26" s="176"/>
      <c r="P26" s="176"/>
      <c r="Q26" s="173"/>
      <c r="R26" s="34"/>
      <c r="T26" s="35"/>
    </row>
    <row r="27" spans="1:20" s="37" customFormat="1" ht="13.5" customHeight="1">
      <c r="A27" s="36"/>
      <c r="B27" s="177" t="s">
        <v>38</v>
      </c>
      <c r="C27" s="178"/>
      <c r="D27" s="178"/>
      <c r="E27" s="179"/>
      <c r="F27" s="185" t="s">
        <v>39</v>
      </c>
      <c r="G27" s="186"/>
      <c r="H27" s="186"/>
      <c r="I27" s="186"/>
      <c r="J27" s="186"/>
      <c r="K27" s="186"/>
      <c r="L27" s="186"/>
      <c r="M27" s="186"/>
      <c r="N27" s="186"/>
      <c r="O27" s="186"/>
      <c r="P27" s="186"/>
      <c r="Q27" s="186"/>
      <c r="R27" s="186"/>
      <c r="S27" s="186"/>
      <c r="T27" s="187"/>
    </row>
    <row r="28" spans="1:20" s="37" customFormat="1" ht="13.5" customHeight="1">
      <c r="A28" s="36"/>
      <c r="B28" s="180"/>
      <c r="C28" s="132"/>
      <c r="D28" s="132"/>
      <c r="E28" s="181"/>
      <c r="F28" s="38" t="s">
        <v>40</v>
      </c>
      <c r="G28" s="39"/>
      <c r="H28" s="39"/>
      <c r="I28" s="188" t="s">
        <v>41</v>
      </c>
      <c r="J28" s="188"/>
      <c r="K28" s="188"/>
      <c r="L28" s="188"/>
      <c r="M28" s="188" t="s">
        <v>42</v>
      </c>
      <c r="N28" s="188"/>
      <c r="O28" s="188"/>
      <c r="P28" s="188"/>
      <c r="Q28" s="188" t="s">
        <v>43</v>
      </c>
      <c r="R28" s="188"/>
      <c r="S28" s="188"/>
      <c r="T28" s="189"/>
    </row>
    <row r="29" spans="1:20" s="37" customFormat="1" ht="13.5" customHeight="1">
      <c r="A29" s="36"/>
      <c r="B29" s="180"/>
      <c r="C29" s="132"/>
      <c r="D29" s="132"/>
      <c r="E29" s="181"/>
      <c r="F29" s="38" t="s">
        <v>44</v>
      </c>
      <c r="G29" s="39"/>
      <c r="H29" s="39"/>
      <c r="I29" s="185"/>
      <c r="J29" s="190"/>
      <c r="K29" s="190"/>
      <c r="L29" s="191"/>
      <c r="M29" s="185"/>
      <c r="N29" s="190"/>
      <c r="O29" s="190"/>
      <c r="P29" s="191"/>
      <c r="Q29" s="185"/>
      <c r="R29" s="149"/>
      <c r="S29" s="149"/>
      <c r="T29" s="150"/>
    </row>
    <row r="30" spans="1:20" s="37" customFormat="1" ht="13.5" customHeight="1">
      <c r="A30" s="36"/>
      <c r="B30" s="180"/>
      <c r="C30" s="132"/>
      <c r="D30" s="132"/>
      <c r="E30" s="181"/>
      <c r="F30" s="38" t="s">
        <v>45</v>
      </c>
      <c r="G30" s="39"/>
      <c r="H30" s="39"/>
      <c r="I30" s="185"/>
      <c r="J30" s="190"/>
      <c r="K30" s="190"/>
      <c r="L30" s="191"/>
      <c r="M30" s="185"/>
      <c r="N30" s="190"/>
      <c r="O30" s="190"/>
      <c r="P30" s="191"/>
      <c r="Q30" s="185"/>
      <c r="R30" s="149"/>
      <c r="S30" s="149"/>
      <c r="T30" s="150"/>
    </row>
    <row r="31" spans="1:20" s="37" customFormat="1" ht="13.5" customHeight="1">
      <c r="A31" s="40"/>
      <c r="B31" s="182"/>
      <c r="C31" s="183"/>
      <c r="D31" s="183"/>
      <c r="E31" s="184"/>
      <c r="F31" s="38" t="s">
        <v>46</v>
      </c>
      <c r="G31" s="39"/>
      <c r="H31" s="39"/>
      <c r="I31" s="185"/>
      <c r="J31" s="190"/>
      <c r="K31" s="190"/>
      <c r="L31" s="191"/>
      <c r="M31" s="185"/>
      <c r="N31" s="190"/>
      <c r="O31" s="190"/>
      <c r="P31" s="191"/>
      <c r="Q31" s="185"/>
      <c r="R31" s="149"/>
      <c r="S31" s="149"/>
      <c r="T31" s="150"/>
    </row>
    <row r="32" spans="1:20" ht="12.75" customHeight="1">
      <c r="A32" s="192" t="s">
        <v>47</v>
      </c>
      <c r="B32" s="129"/>
      <c r="C32" s="129"/>
      <c r="D32" s="129"/>
      <c r="E32" s="129"/>
      <c r="F32" s="147"/>
      <c r="G32" s="148"/>
      <c r="H32" s="148"/>
      <c r="I32" s="148"/>
      <c r="J32" s="148"/>
      <c r="K32" s="148"/>
      <c r="L32" s="148"/>
      <c r="M32" s="148"/>
      <c r="N32" s="148"/>
      <c r="O32" s="148"/>
      <c r="P32" s="148"/>
      <c r="Q32" s="148"/>
      <c r="R32" s="193"/>
      <c r="S32" s="193"/>
      <c r="T32" s="194"/>
    </row>
    <row r="33" spans="1:21" ht="12.75" customHeight="1">
      <c r="A33" s="192"/>
      <c r="B33" s="195" t="s">
        <v>48</v>
      </c>
      <c r="C33" s="195"/>
      <c r="D33" s="195"/>
      <c r="E33" s="195"/>
      <c r="F33" s="196" t="s">
        <v>49</v>
      </c>
      <c r="G33" s="197"/>
      <c r="H33" s="197"/>
      <c r="I33" s="197"/>
      <c r="J33" s="197"/>
      <c r="K33" s="197"/>
      <c r="L33" s="197"/>
      <c r="M33" s="197"/>
      <c r="N33" s="197"/>
      <c r="O33" s="197"/>
      <c r="P33" s="197"/>
      <c r="Q33" s="197"/>
      <c r="R33" s="193"/>
      <c r="S33" s="193"/>
      <c r="T33" s="194"/>
    </row>
    <row r="34" spans="1:21" ht="12.75" customHeight="1">
      <c r="A34" s="192"/>
      <c r="B34" s="195" t="s">
        <v>50</v>
      </c>
      <c r="C34" s="195"/>
      <c r="D34" s="195"/>
      <c r="E34" s="195"/>
      <c r="F34" s="196" t="s">
        <v>51</v>
      </c>
      <c r="G34" s="197"/>
      <c r="H34" s="197"/>
      <c r="I34" s="197"/>
      <c r="J34" s="197"/>
      <c r="K34" s="197"/>
      <c r="L34" s="197"/>
      <c r="M34" s="197"/>
      <c r="N34" s="197"/>
      <c r="O34" s="197"/>
      <c r="P34" s="197"/>
      <c r="Q34" s="197"/>
      <c r="R34" s="193"/>
      <c r="S34" s="193"/>
      <c r="T34" s="194"/>
    </row>
    <row r="35" spans="1:21" ht="12.75" customHeight="1">
      <c r="A35" s="192"/>
      <c r="B35" s="198" t="s">
        <v>52</v>
      </c>
      <c r="C35" s="199"/>
      <c r="D35" s="199"/>
      <c r="E35" s="200"/>
      <c r="F35" s="206" t="s">
        <v>53</v>
      </c>
      <c r="G35" s="207"/>
      <c r="H35" s="208" t="s">
        <v>54</v>
      </c>
      <c r="I35" s="208"/>
      <c r="J35" s="208"/>
      <c r="K35" s="208"/>
      <c r="L35" s="208"/>
      <c r="M35" s="208"/>
      <c r="N35" s="208"/>
      <c r="O35" s="208"/>
      <c r="P35" s="208"/>
      <c r="Q35" s="209"/>
      <c r="R35" s="41"/>
      <c r="S35" s="42"/>
      <c r="T35" s="43"/>
    </row>
    <row r="36" spans="1:21" ht="12.75" customHeight="1">
      <c r="A36" s="192"/>
      <c r="B36" s="201"/>
      <c r="C36" s="117"/>
      <c r="D36" s="117"/>
      <c r="E36" s="202"/>
      <c r="F36" s="206"/>
      <c r="G36" s="207"/>
      <c r="H36" s="210" t="s">
        <v>55</v>
      </c>
      <c r="I36" s="210"/>
      <c r="J36" s="210" t="s">
        <v>56</v>
      </c>
      <c r="K36" s="210"/>
      <c r="L36" s="210" t="s">
        <v>57</v>
      </c>
      <c r="M36" s="210"/>
      <c r="N36" s="210" t="s">
        <v>58</v>
      </c>
      <c r="O36" s="210"/>
      <c r="P36" s="210" t="s">
        <v>59</v>
      </c>
      <c r="Q36" s="211"/>
      <c r="R36" s="34"/>
      <c r="T36" s="35"/>
    </row>
    <row r="37" spans="1:21" ht="12.75" customHeight="1">
      <c r="A37" s="192"/>
      <c r="B37" s="201"/>
      <c r="C37" s="117"/>
      <c r="D37" s="117"/>
      <c r="E37" s="202"/>
      <c r="F37" s="212"/>
      <c r="G37" s="212"/>
      <c r="H37" s="212"/>
      <c r="I37" s="212"/>
      <c r="J37" s="212"/>
      <c r="K37" s="212"/>
      <c r="L37" s="212"/>
      <c r="M37" s="212"/>
      <c r="N37" s="212"/>
      <c r="O37" s="212"/>
      <c r="P37" s="212"/>
      <c r="Q37" s="219"/>
      <c r="R37" s="34"/>
      <c r="T37" s="35"/>
    </row>
    <row r="38" spans="1:21" ht="12.75" customHeight="1">
      <c r="A38" s="192"/>
      <c r="B38" s="201"/>
      <c r="C38" s="117"/>
      <c r="D38" s="117"/>
      <c r="E38" s="202"/>
      <c r="F38" s="212" t="s">
        <v>60</v>
      </c>
      <c r="G38" s="212"/>
      <c r="H38" s="212" t="s">
        <v>61</v>
      </c>
      <c r="I38" s="219"/>
      <c r="J38" s="220" t="s">
        <v>62</v>
      </c>
      <c r="K38" s="220"/>
      <c r="L38" s="44"/>
      <c r="M38" s="44"/>
      <c r="N38" s="44"/>
      <c r="O38" s="44"/>
      <c r="P38" s="44"/>
      <c r="Q38" s="44"/>
      <c r="R38" s="45"/>
      <c r="S38" s="45"/>
      <c r="T38" s="46"/>
      <c r="U38" s="45"/>
    </row>
    <row r="39" spans="1:21" ht="12.75" customHeight="1">
      <c r="A39" s="192"/>
      <c r="B39" s="201"/>
      <c r="C39" s="117"/>
      <c r="D39" s="117"/>
      <c r="E39" s="202"/>
      <c r="F39" s="212"/>
      <c r="G39" s="212"/>
      <c r="H39" s="212"/>
      <c r="I39" s="219"/>
      <c r="J39" s="220"/>
      <c r="K39" s="220"/>
      <c r="L39" s="45"/>
      <c r="M39" s="45"/>
      <c r="N39" s="45"/>
      <c r="O39" s="45"/>
      <c r="P39" s="45"/>
      <c r="Q39" s="45"/>
      <c r="R39" s="45"/>
      <c r="S39" s="45"/>
      <c r="T39" s="46"/>
      <c r="U39" s="45"/>
    </row>
    <row r="40" spans="1:21" ht="12.75" customHeight="1">
      <c r="A40" s="192"/>
      <c r="B40" s="203"/>
      <c r="C40" s="204"/>
      <c r="D40" s="204"/>
      <c r="E40" s="205"/>
      <c r="F40" s="219"/>
      <c r="G40" s="221"/>
      <c r="H40" s="219"/>
      <c r="I40" s="222"/>
      <c r="J40" s="212"/>
      <c r="K40" s="212"/>
      <c r="L40" s="47"/>
      <c r="M40" s="47"/>
      <c r="N40" s="47"/>
      <c r="O40" s="47"/>
      <c r="P40" s="47"/>
      <c r="Q40" s="47"/>
      <c r="R40" s="47"/>
      <c r="S40" s="47"/>
      <c r="T40" s="48"/>
      <c r="U40" s="45"/>
    </row>
    <row r="41" spans="1:21" ht="12.75" customHeight="1">
      <c r="A41" s="192"/>
      <c r="B41" s="196" t="s">
        <v>63</v>
      </c>
      <c r="C41" s="197"/>
      <c r="D41" s="197"/>
      <c r="E41" s="223"/>
      <c r="F41" s="147" t="s">
        <v>64</v>
      </c>
      <c r="G41" s="148"/>
      <c r="H41" s="148"/>
      <c r="I41" s="148"/>
      <c r="J41" s="148"/>
      <c r="K41" s="148"/>
      <c r="L41" s="148"/>
      <c r="M41" s="148"/>
      <c r="N41" s="148"/>
      <c r="O41" s="148"/>
      <c r="P41" s="148"/>
      <c r="Q41" s="148"/>
      <c r="R41" s="193"/>
      <c r="S41" s="193"/>
      <c r="T41" s="194"/>
    </row>
    <row r="42" spans="1:21" ht="12.75" customHeight="1">
      <c r="A42" s="192"/>
      <c r="B42" s="195" t="s">
        <v>65</v>
      </c>
      <c r="C42" s="195"/>
      <c r="D42" s="195"/>
      <c r="E42" s="195"/>
      <c r="F42" s="163"/>
      <c r="G42" s="164"/>
      <c r="H42" s="164"/>
      <c r="I42" s="164"/>
      <c r="J42" s="164"/>
      <c r="K42" s="164"/>
      <c r="L42" s="164"/>
      <c r="M42" s="164"/>
      <c r="N42" s="164"/>
      <c r="O42" s="164"/>
      <c r="P42" s="164"/>
      <c r="Q42" s="164"/>
      <c r="R42" s="193"/>
      <c r="S42" s="193"/>
      <c r="T42" s="194"/>
    </row>
    <row r="43" spans="1:21" ht="12.75" customHeight="1">
      <c r="A43" s="192"/>
      <c r="B43" s="196" t="s">
        <v>66</v>
      </c>
      <c r="C43" s="197"/>
      <c r="D43" s="197"/>
      <c r="E43" s="223"/>
      <c r="F43" s="147" t="s">
        <v>67</v>
      </c>
      <c r="G43" s="148"/>
      <c r="H43" s="148"/>
      <c r="I43" s="148"/>
      <c r="J43" s="148"/>
      <c r="K43" s="148"/>
      <c r="L43" s="148"/>
      <c r="M43" s="148"/>
      <c r="N43" s="148"/>
      <c r="O43" s="148"/>
      <c r="P43" s="148"/>
      <c r="Q43" s="148"/>
      <c r="R43" s="193"/>
      <c r="S43" s="193"/>
      <c r="T43" s="194"/>
    </row>
    <row r="44" spans="1:21" ht="12.75" customHeight="1">
      <c r="A44" s="192"/>
      <c r="B44" s="195" t="s">
        <v>68</v>
      </c>
      <c r="C44" s="195"/>
      <c r="D44" s="195"/>
      <c r="E44" s="195"/>
      <c r="F44" s="147"/>
      <c r="G44" s="148"/>
      <c r="H44" s="148"/>
      <c r="I44" s="148"/>
      <c r="J44" s="148"/>
      <c r="K44" s="148"/>
      <c r="L44" s="148"/>
      <c r="M44" s="148"/>
      <c r="N44" s="148"/>
      <c r="O44" s="148"/>
      <c r="P44" s="148"/>
      <c r="Q44" s="148"/>
      <c r="R44" s="193"/>
      <c r="S44" s="193"/>
      <c r="T44" s="194"/>
    </row>
    <row r="45" spans="1:21" ht="12.75" customHeight="1">
      <c r="A45" s="192"/>
      <c r="B45" s="195"/>
      <c r="C45" s="195"/>
      <c r="D45" s="195"/>
      <c r="E45" s="195"/>
      <c r="F45" s="147"/>
      <c r="G45" s="148"/>
      <c r="H45" s="148"/>
      <c r="I45" s="148"/>
      <c r="J45" s="148"/>
      <c r="K45" s="148"/>
      <c r="L45" s="148"/>
      <c r="M45" s="148"/>
      <c r="N45" s="148"/>
      <c r="O45" s="148"/>
      <c r="P45" s="148"/>
      <c r="Q45" s="148"/>
      <c r="R45" s="193"/>
      <c r="S45" s="193"/>
      <c r="T45" s="194"/>
    </row>
    <row r="46" spans="1:21" ht="12.75" customHeight="1">
      <c r="A46" s="192"/>
      <c r="B46" s="195" t="s">
        <v>69</v>
      </c>
      <c r="C46" s="195"/>
      <c r="D46" s="195"/>
      <c r="E46" s="195"/>
      <c r="F46" s="147"/>
      <c r="G46" s="148"/>
      <c r="H46" s="148"/>
      <c r="I46" s="148"/>
      <c r="J46" s="148"/>
      <c r="K46" s="148"/>
      <c r="L46" s="148"/>
      <c r="M46" s="148"/>
      <c r="N46" s="148"/>
      <c r="O46" s="148"/>
      <c r="P46" s="148"/>
      <c r="Q46" s="148"/>
      <c r="R46" s="193"/>
      <c r="S46" s="193"/>
      <c r="T46" s="194"/>
    </row>
    <row r="47" spans="1:21" ht="12.75" customHeight="1">
      <c r="A47" s="192"/>
      <c r="B47" s="195" t="s">
        <v>70</v>
      </c>
      <c r="C47" s="195"/>
      <c r="D47" s="195"/>
      <c r="E47" s="195"/>
      <c r="F47" s="154" t="s">
        <v>71</v>
      </c>
      <c r="G47" s="138"/>
      <c r="H47" s="138"/>
      <c r="I47" s="139"/>
      <c r="J47" s="154" t="s">
        <v>72</v>
      </c>
      <c r="K47" s="138"/>
      <c r="L47" s="138"/>
      <c r="M47" s="139"/>
      <c r="N47" s="147"/>
      <c r="O47" s="186"/>
      <c r="P47" s="186"/>
      <c r="Q47" s="186"/>
      <c r="R47" s="149"/>
      <c r="S47" s="149"/>
      <c r="T47" s="150"/>
    </row>
    <row r="48" spans="1:21" ht="12.75" customHeight="1">
      <c r="A48" s="192"/>
      <c r="B48" s="225"/>
      <c r="C48" s="225"/>
      <c r="D48" s="225"/>
      <c r="E48" s="225"/>
      <c r="F48" s="147" t="s">
        <v>73</v>
      </c>
      <c r="G48" s="148"/>
      <c r="H48" s="148"/>
      <c r="I48" s="128"/>
      <c r="J48" s="226" t="s">
        <v>74</v>
      </c>
      <c r="K48" s="227"/>
      <c r="L48" s="49"/>
      <c r="M48" s="50"/>
      <c r="N48" s="51" t="s">
        <v>75</v>
      </c>
      <c r="O48" s="153"/>
      <c r="P48" s="131"/>
      <c r="Q48" s="131"/>
      <c r="R48" s="132"/>
      <c r="S48" s="132"/>
      <c r="T48" s="35"/>
    </row>
    <row r="49" spans="1:20" ht="12.75" customHeight="1">
      <c r="A49" s="192"/>
      <c r="B49" s="225"/>
      <c r="C49" s="225"/>
      <c r="D49" s="225"/>
      <c r="E49" s="225"/>
      <c r="F49" s="147" t="s">
        <v>76</v>
      </c>
      <c r="G49" s="148"/>
      <c r="H49" s="148"/>
      <c r="I49" s="128"/>
      <c r="J49" s="147"/>
      <c r="K49" s="186"/>
      <c r="L49" s="186"/>
      <c r="M49" s="186"/>
      <c r="N49" s="186"/>
      <c r="O49" s="186"/>
      <c r="P49" s="186"/>
      <c r="Q49" s="186"/>
      <c r="R49" s="149"/>
      <c r="S49" s="149"/>
      <c r="T49" s="150"/>
    </row>
    <row r="50" spans="1:20" ht="12.75" customHeight="1">
      <c r="A50" s="228" t="s">
        <v>77</v>
      </c>
      <c r="B50" s="186"/>
      <c r="C50" s="186"/>
      <c r="D50" s="186"/>
      <c r="E50" s="229"/>
      <c r="F50" s="147" t="s">
        <v>78</v>
      </c>
      <c r="G50" s="128"/>
      <c r="H50" s="52"/>
      <c r="I50" s="52"/>
      <c r="J50" s="53"/>
      <c r="K50" s="54"/>
      <c r="L50" s="230" t="s">
        <v>79</v>
      </c>
      <c r="M50" s="230"/>
      <c r="N50" s="230"/>
      <c r="O50" s="55"/>
      <c r="P50" s="56"/>
      <c r="Q50" s="56"/>
      <c r="R50" s="56"/>
      <c r="S50" s="56"/>
      <c r="T50" s="57"/>
    </row>
    <row r="51" spans="1:20" ht="26.25" customHeight="1">
      <c r="A51" s="231" t="s">
        <v>80</v>
      </c>
      <c r="B51" s="193"/>
      <c r="C51" s="193"/>
      <c r="D51" s="193"/>
      <c r="E51" s="232"/>
      <c r="F51" s="147"/>
      <c r="G51" s="148"/>
      <c r="H51" s="148"/>
      <c r="I51" s="148"/>
      <c r="J51" s="148"/>
      <c r="K51" s="148"/>
      <c r="L51" s="148"/>
      <c r="M51" s="148"/>
      <c r="N51" s="148"/>
      <c r="O51" s="148"/>
      <c r="P51" s="148"/>
      <c r="Q51" s="148"/>
      <c r="R51" s="193"/>
      <c r="S51" s="193"/>
      <c r="T51" s="194"/>
    </row>
    <row r="52" spans="1:20" ht="39" customHeight="1" thickBot="1">
      <c r="A52" s="233" t="s">
        <v>81</v>
      </c>
      <c r="B52" s="234"/>
      <c r="C52" s="234"/>
      <c r="D52" s="234"/>
      <c r="E52" s="234"/>
      <c r="F52" s="213" t="s">
        <v>82</v>
      </c>
      <c r="G52" s="214"/>
      <c r="H52" s="214"/>
      <c r="I52" s="214"/>
      <c r="J52" s="214"/>
      <c r="K52" s="214"/>
      <c r="L52" s="214"/>
      <c r="M52" s="214"/>
      <c r="N52" s="214"/>
      <c r="O52" s="214"/>
      <c r="P52" s="214"/>
      <c r="Q52" s="214"/>
      <c r="R52" s="215"/>
      <c r="S52" s="215"/>
      <c r="T52" s="216"/>
    </row>
    <row r="53" spans="1:20" ht="12.75" customHeight="1">
      <c r="A53" s="29" t="s">
        <v>83</v>
      </c>
    </row>
    <row r="54" spans="1:20" ht="12.75" customHeight="1">
      <c r="A54" s="217" t="s">
        <v>84</v>
      </c>
      <c r="B54" s="218"/>
      <c r="C54" s="218"/>
      <c r="D54" s="218"/>
      <c r="E54" s="218"/>
      <c r="F54" s="218"/>
      <c r="G54" s="218"/>
      <c r="H54" s="218"/>
      <c r="I54" s="218"/>
      <c r="J54" s="218"/>
      <c r="K54" s="218"/>
      <c r="L54" s="218"/>
      <c r="M54" s="218"/>
      <c r="N54" s="218"/>
      <c r="O54" s="218"/>
      <c r="P54" s="218"/>
      <c r="Q54" s="218"/>
      <c r="R54" s="218"/>
      <c r="S54" s="218"/>
      <c r="T54" s="218"/>
    </row>
    <row r="55" spans="1:20" ht="12.75" customHeight="1">
      <c r="A55" s="217" t="s">
        <v>85</v>
      </c>
      <c r="B55" s="218"/>
      <c r="C55" s="218"/>
      <c r="D55" s="218"/>
      <c r="E55" s="218"/>
      <c r="F55" s="218"/>
      <c r="G55" s="218"/>
      <c r="H55" s="218"/>
      <c r="I55" s="218"/>
      <c r="J55" s="218"/>
      <c r="K55" s="218"/>
      <c r="L55" s="218"/>
      <c r="M55" s="218"/>
      <c r="N55" s="218"/>
      <c r="O55" s="218"/>
      <c r="P55" s="218"/>
      <c r="Q55" s="218"/>
      <c r="R55" s="218"/>
      <c r="S55" s="218"/>
      <c r="T55" s="218"/>
    </row>
    <row r="56" spans="1:20" ht="12.75" customHeight="1">
      <c r="A56" s="217" t="s">
        <v>86</v>
      </c>
      <c r="B56" s="218"/>
      <c r="C56" s="218"/>
      <c r="D56" s="218"/>
      <c r="E56" s="218"/>
      <c r="F56" s="218"/>
      <c r="G56" s="218"/>
      <c r="H56" s="218"/>
      <c r="I56" s="218"/>
      <c r="J56" s="218"/>
      <c r="K56" s="218"/>
      <c r="L56" s="218"/>
      <c r="M56" s="218"/>
      <c r="N56" s="218"/>
      <c r="O56" s="218"/>
      <c r="P56" s="218"/>
      <c r="Q56" s="218"/>
      <c r="R56" s="218"/>
      <c r="S56" s="218"/>
      <c r="T56" s="218"/>
    </row>
    <row r="57" spans="1:20" s="30" customFormat="1" ht="13.5" customHeight="1">
      <c r="A57" s="217" t="s">
        <v>87</v>
      </c>
      <c r="B57" s="217"/>
      <c r="C57" s="217"/>
      <c r="D57" s="217"/>
      <c r="E57" s="217"/>
      <c r="F57" s="217"/>
      <c r="G57" s="217"/>
      <c r="H57" s="217"/>
      <c r="I57" s="217"/>
      <c r="J57" s="217"/>
      <c r="K57" s="217"/>
      <c r="L57" s="217"/>
      <c r="M57" s="217"/>
      <c r="N57" s="217"/>
      <c r="O57" s="217"/>
      <c r="P57" s="217"/>
      <c r="Q57" s="217"/>
    </row>
    <row r="58" spans="1:20" ht="12.75" customHeight="1">
      <c r="A58" s="217" t="s">
        <v>88</v>
      </c>
      <c r="B58" s="218"/>
      <c r="C58" s="218"/>
      <c r="D58" s="218"/>
      <c r="E58" s="218"/>
      <c r="F58" s="218"/>
      <c r="G58" s="218"/>
      <c r="H58" s="218"/>
      <c r="I58" s="218"/>
      <c r="J58" s="218"/>
      <c r="K58" s="218"/>
      <c r="L58" s="218"/>
      <c r="M58" s="218"/>
      <c r="N58" s="218"/>
      <c r="O58" s="218"/>
      <c r="P58" s="218"/>
      <c r="Q58" s="218"/>
      <c r="R58" s="218"/>
      <c r="S58" s="218"/>
      <c r="T58" s="218"/>
    </row>
    <row r="59" spans="1:20" ht="12.75" customHeight="1">
      <c r="A59" s="217" t="s">
        <v>89</v>
      </c>
      <c r="B59" s="218"/>
      <c r="C59" s="218"/>
      <c r="D59" s="218"/>
      <c r="E59" s="218"/>
      <c r="F59" s="218"/>
      <c r="G59" s="218"/>
      <c r="H59" s="218"/>
      <c r="I59" s="218"/>
      <c r="J59" s="218"/>
      <c r="K59" s="218"/>
      <c r="L59" s="218"/>
      <c r="M59" s="218"/>
      <c r="N59" s="218"/>
      <c r="O59" s="218"/>
      <c r="P59" s="218"/>
      <c r="Q59" s="218"/>
      <c r="R59" s="218"/>
      <c r="S59" s="218"/>
      <c r="T59" s="218"/>
    </row>
    <row r="60" spans="1:20" ht="12.75" customHeight="1">
      <c r="A60" s="217" t="s">
        <v>90</v>
      </c>
      <c r="B60" s="218"/>
      <c r="C60" s="218"/>
      <c r="D60" s="218"/>
      <c r="E60" s="218"/>
      <c r="F60" s="218"/>
      <c r="G60" s="218"/>
      <c r="H60" s="218"/>
      <c r="I60" s="218"/>
      <c r="J60" s="218"/>
      <c r="K60" s="218"/>
      <c r="L60" s="218"/>
      <c r="M60" s="218"/>
      <c r="N60" s="218"/>
      <c r="O60" s="218"/>
      <c r="P60" s="218"/>
      <c r="Q60" s="218"/>
      <c r="R60" s="218"/>
      <c r="S60" s="218"/>
      <c r="T60" s="21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4"/>
      <c r="B62" s="224"/>
      <c r="C62" s="224"/>
    </row>
    <row r="63" spans="1:20" ht="12.75" customHeight="1">
      <c r="A63" s="224"/>
      <c r="B63" s="224"/>
      <c r="C63" s="224"/>
    </row>
    <row r="64" spans="1:20" ht="12.75" customHeight="1">
      <c r="A64" s="224"/>
      <c r="B64" s="224"/>
      <c r="C64" s="224"/>
    </row>
    <row r="65" spans="1:3" ht="12.75" customHeight="1">
      <c r="A65" s="224"/>
      <c r="B65" s="224"/>
      <c r="C65" s="224"/>
    </row>
    <row r="66" spans="1:3" ht="12.75" customHeight="1">
      <c r="A66" s="224"/>
      <c r="B66" s="224"/>
      <c r="C66" s="22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5" t="s">
        <v>212</v>
      </c>
      <c r="AL1" s="285"/>
      <c r="AM1" s="285"/>
      <c r="AN1" s="285"/>
    </row>
    <row r="2" spans="1:40" ht="18" customHeight="1">
      <c r="A2" s="62"/>
      <c r="B2" s="63"/>
      <c r="C2" s="63"/>
      <c r="D2" s="63"/>
      <c r="E2" s="63"/>
      <c r="F2" s="63"/>
      <c r="G2" s="63"/>
      <c r="H2" s="63"/>
      <c r="I2" s="63"/>
      <c r="J2" s="63"/>
      <c r="K2" s="63"/>
      <c r="L2" s="63"/>
      <c r="M2" s="284">
        <v>2026</v>
      </c>
      <c r="N2" s="284"/>
      <c r="O2" s="284"/>
      <c r="P2" s="284"/>
      <c r="Q2" s="239" t="s">
        <v>94</v>
      </c>
      <c r="R2" s="239"/>
      <c r="S2" s="284">
        <v>4</v>
      </c>
      <c r="T2" s="284"/>
      <c r="U2" s="239" t="s">
        <v>95</v>
      </c>
      <c r="V2" s="239"/>
      <c r="W2" s="63"/>
      <c r="X2" s="63"/>
      <c r="Y2" s="63"/>
      <c r="Z2" s="62"/>
      <c r="AA2" s="62"/>
      <c r="AC2" s="81"/>
      <c r="AD2" s="63"/>
      <c r="AE2" s="63"/>
      <c r="AF2" s="63"/>
      <c r="AG2" s="63"/>
      <c r="AH2" s="63"/>
      <c r="AI2" s="81" t="s">
        <v>96</v>
      </c>
      <c r="AJ2" s="81"/>
      <c r="AK2" s="286"/>
      <c r="AL2" s="286"/>
      <c r="AM2" s="286"/>
      <c r="AN2" s="28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7"/>
      <c r="AL3" s="287"/>
      <c r="AM3" s="287"/>
      <c r="AN3" s="28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7"/>
      <c r="AL4" s="287"/>
      <c r="AM4" s="287"/>
      <c r="AN4" s="28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9"/>
      <c r="AI5" s="289"/>
      <c r="AJ5" s="289"/>
      <c r="AK5" s="88" t="s">
        <v>100</v>
      </c>
      <c r="AL5" s="28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2" t="s">
        <v>102</v>
      </c>
      <c r="B7" s="252" t="s">
        <v>103</v>
      </c>
      <c r="C7" s="243" t="s">
        <v>104</v>
      </c>
      <c r="D7" s="246" t="s">
        <v>105</v>
      </c>
      <c r="E7" s="247"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9" t="s">
        <v>108</v>
      </c>
      <c r="AL7" s="250" t="s">
        <v>109</v>
      </c>
      <c r="AM7" s="251" t="s">
        <v>110</v>
      </c>
      <c r="AN7" s="251"/>
    </row>
    <row r="8" spans="1:40" ht="15" customHeight="1">
      <c r="A8" s="242"/>
      <c r="B8" s="253"/>
      <c r="C8" s="244"/>
      <c r="D8" s="246"/>
      <c r="E8" s="247"/>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49"/>
      <c r="AL8" s="250"/>
      <c r="AM8" s="251"/>
      <c r="AN8" s="251"/>
    </row>
    <row r="9" spans="1:40" ht="15" customHeight="1">
      <c r="A9" s="242"/>
      <c r="B9" s="254" t="s">
        <v>155</v>
      </c>
      <c r="C9" s="244"/>
      <c r="D9" s="246"/>
      <c r="E9" s="247"/>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9"/>
      <c r="AL9" s="250"/>
      <c r="AM9" s="251"/>
      <c r="AN9" s="251"/>
    </row>
    <row r="10" spans="1:40" ht="15" customHeight="1">
      <c r="A10" s="242"/>
      <c r="B10" s="255"/>
      <c r="C10" s="245"/>
      <c r="D10" s="246"/>
      <c r="E10" s="247"/>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9"/>
      <c r="AL10" s="250"/>
      <c r="AM10" s="251"/>
      <c r="AN10" s="251"/>
    </row>
    <row r="11" spans="1:40" ht="18" customHeight="1">
      <c r="A11" s="290">
        <v>1</v>
      </c>
      <c r="B11" s="291"/>
      <c r="C11" s="292"/>
      <c r="D11" s="293"/>
      <c r="E11" s="294"/>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6">
        <f>+SUM(F11:AJ11)</f>
        <v>0</v>
      </c>
      <c r="AL11" s="297">
        <f>IF($AK$3="４週",AK11/4,AK11/(DAY(EOMONTH($F$9,0))/7))</f>
        <v>0</v>
      </c>
      <c r="AM11" s="298"/>
      <c r="AN11" s="298"/>
    </row>
    <row r="12" spans="1:40" ht="18" customHeight="1">
      <c r="A12" s="290">
        <v>2</v>
      </c>
      <c r="B12" s="291"/>
      <c r="C12" s="292"/>
      <c r="D12" s="293"/>
      <c r="E12" s="294"/>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6">
        <f t="shared" ref="AK12:AK31" si="0">+SUM(F12:AJ12)</f>
        <v>0</v>
      </c>
      <c r="AL12" s="297">
        <f t="shared" ref="AL12:AL30" si="1">IF($AK$3="４週",AK12/4,AK12/(DAY(EOMONTH($F$9,0))/7))</f>
        <v>0</v>
      </c>
      <c r="AM12" s="298"/>
      <c r="AN12" s="298"/>
    </row>
    <row r="13" spans="1:40" ht="18" customHeight="1">
      <c r="A13" s="290">
        <v>3</v>
      </c>
      <c r="B13" s="291"/>
      <c r="C13" s="292"/>
      <c r="D13" s="293"/>
      <c r="E13" s="294"/>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6">
        <f t="shared" si="0"/>
        <v>0</v>
      </c>
      <c r="AL13" s="297">
        <f t="shared" si="1"/>
        <v>0</v>
      </c>
      <c r="AM13" s="298"/>
      <c r="AN13" s="298"/>
    </row>
    <row r="14" spans="1:40" ht="18" customHeight="1">
      <c r="A14" s="290">
        <v>4</v>
      </c>
      <c r="B14" s="291"/>
      <c r="C14" s="292"/>
      <c r="D14" s="293"/>
      <c r="E14" s="294"/>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6">
        <f t="shared" si="0"/>
        <v>0</v>
      </c>
      <c r="AL14" s="297">
        <f t="shared" si="1"/>
        <v>0</v>
      </c>
      <c r="AM14" s="298"/>
      <c r="AN14" s="298"/>
    </row>
    <row r="15" spans="1:40" ht="18" customHeight="1">
      <c r="A15" s="290">
        <v>5</v>
      </c>
      <c r="B15" s="291"/>
      <c r="C15" s="292"/>
      <c r="D15" s="293"/>
      <c r="E15" s="294"/>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6">
        <f t="shared" si="0"/>
        <v>0</v>
      </c>
      <c r="AL15" s="297">
        <f t="shared" si="1"/>
        <v>0</v>
      </c>
      <c r="AM15" s="298"/>
      <c r="AN15" s="298"/>
    </row>
    <row r="16" spans="1:40" ht="18" customHeight="1">
      <c r="A16" s="290">
        <v>6</v>
      </c>
      <c r="B16" s="291"/>
      <c r="C16" s="292"/>
      <c r="D16" s="293"/>
      <c r="E16" s="294"/>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6">
        <f t="shared" si="0"/>
        <v>0</v>
      </c>
      <c r="AL16" s="297">
        <f t="shared" si="1"/>
        <v>0</v>
      </c>
      <c r="AM16" s="298"/>
      <c r="AN16" s="298"/>
    </row>
    <row r="17" spans="1:40" ht="18" customHeight="1">
      <c r="A17" s="290">
        <v>7</v>
      </c>
      <c r="B17" s="291"/>
      <c r="C17" s="292"/>
      <c r="D17" s="293"/>
      <c r="E17" s="294"/>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6">
        <f t="shared" si="0"/>
        <v>0</v>
      </c>
      <c r="AL17" s="297">
        <f t="shared" si="1"/>
        <v>0</v>
      </c>
      <c r="AM17" s="298"/>
      <c r="AN17" s="298"/>
    </row>
    <row r="18" spans="1:40" ht="18" customHeight="1">
      <c r="A18" s="290">
        <v>8</v>
      </c>
      <c r="B18" s="291"/>
      <c r="C18" s="292"/>
      <c r="D18" s="293"/>
      <c r="E18" s="294"/>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6">
        <f t="shared" si="0"/>
        <v>0</v>
      </c>
      <c r="AL18" s="297">
        <f t="shared" si="1"/>
        <v>0</v>
      </c>
      <c r="AM18" s="298"/>
      <c r="AN18" s="298"/>
    </row>
    <row r="19" spans="1:40" ht="18" customHeight="1">
      <c r="A19" s="290">
        <v>9</v>
      </c>
      <c r="B19" s="291"/>
      <c r="C19" s="292"/>
      <c r="D19" s="293"/>
      <c r="E19" s="294"/>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6">
        <f t="shared" si="0"/>
        <v>0</v>
      </c>
      <c r="AL19" s="297">
        <f t="shared" si="1"/>
        <v>0</v>
      </c>
      <c r="AM19" s="298"/>
      <c r="AN19" s="298"/>
    </row>
    <row r="20" spans="1:40" ht="18" customHeight="1">
      <c r="A20" s="290">
        <v>10</v>
      </c>
      <c r="B20" s="291"/>
      <c r="C20" s="292"/>
      <c r="D20" s="293"/>
      <c r="E20" s="294"/>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6">
        <f t="shared" si="0"/>
        <v>0</v>
      </c>
      <c r="AL20" s="297">
        <f t="shared" si="1"/>
        <v>0</v>
      </c>
      <c r="AM20" s="298"/>
      <c r="AN20" s="298"/>
    </row>
    <row r="21" spans="1:40" ht="18" customHeight="1">
      <c r="A21" s="290">
        <v>11</v>
      </c>
      <c r="B21" s="291"/>
      <c r="C21" s="292"/>
      <c r="D21" s="293"/>
      <c r="E21" s="294"/>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f t="shared" si="0"/>
        <v>0</v>
      </c>
      <c r="AL21" s="297">
        <f t="shared" si="1"/>
        <v>0</v>
      </c>
      <c r="AM21" s="298"/>
      <c r="AN21" s="298"/>
    </row>
    <row r="22" spans="1:40" ht="18" customHeight="1">
      <c r="A22" s="290">
        <v>12</v>
      </c>
      <c r="B22" s="291"/>
      <c r="C22" s="292"/>
      <c r="D22" s="293"/>
      <c r="E22" s="294"/>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f t="shared" si="0"/>
        <v>0</v>
      </c>
      <c r="AL22" s="297">
        <f t="shared" si="1"/>
        <v>0</v>
      </c>
      <c r="AM22" s="298"/>
      <c r="AN22" s="298"/>
    </row>
    <row r="23" spans="1:40" ht="18" customHeight="1">
      <c r="A23" s="290">
        <v>13</v>
      </c>
      <c r="B23" s="291"/>
      <c r="C23" s="292"/>
      <c r="D23" s="293"/>
      <c r="E23" s="294"/>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6">
        <f t="shared" si="0"/>
        <v>0</v>
      </c>
      <c r="AL23" s="297">
        <f t="shared" si="1"/>
        <v>0</v>
      </c>
      <c r="AM23" s="298"/>
      <c r="AN23" s="298"/>
    </row>
    <row r="24" spans="1:40" ht="18" customHeight="1">
      <c r="A24" s="290">
        <v>14</v>
      </c>
      <c r="B24" s="291"/>
      <c r="C24" s="292"/>
      <c r="D24" s="293"/>
      <c r="E24" s="294"/>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6">
        <f t="shared" si="0"/>
        <v>0</v>
      </c>
      <c r="AL24" s="297">
        <f t="shared" si="1"/>
        <v>0</v>
      </c>
      <c r="AM24" s="298"/>
      <c r="AN24" s="298"/>
    </row>
    <row r="25" spans="1:40" ht="18" customHeight="1">
      <c r="A25" s="290">
        <v>15</v>
      </c>
      <c r="B25" s="291"/>
      <c r="C25" s="292"/>
      <c r="D25" s="293"/>
      <c r="E25" s="294"/>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f t="shared" si="0"/>
        <v>0</v>
      </c>
      <c r="AL25" s="297">
        <f t="shared" si="1"/>
        <v>0</v>
      </c>
      <c r="AM25" s="298"/>
      <c r="AN25" s="298"/>
    </row>
    <row r="26" spans="1:40" ht="18" customHeight="1">
      <c r="A26" s="290">
        <v>16</v>
      </c>
      <c r="B26" s="291"/>
      <c r="C26" s="292"/>
      <c r="D26" s="293"/>
      <c r="E26" s="294"/>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6">
        <f t="shared" si="0"/>
        <v>0</v>
      </c>
      <c r="AL26" s="297">
        <f t="shared" si="1"/>
        <v>0</v>
      </c>
      <c r="AM26" s="298"/>
      <c r="AN26" s="298"/>
    </row>
    <row r="27" spans="1:40" ht="18" customHeight="1">
      <c r="A27" s="290">
        <v>17</v>
      </c>
      <c r="B27" s="291"/>
      <c r="C27" s="292"/>
      <c r="D27" s="293"/>
      <c r="E27" s="294"/>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6">
        <f t="shared" si="0"/>
        <v>0</v>
      </c>
      <c r="AL27" s="297">
        <f t="shared" si="1"/>
        <v>0</v>
      </c>
      <c r="AM27" s="298"/>
      <c r="AN27" s="298"/>
    </row>
    <row r="28" spans="1:40" ht="18" customHeight="1">
      <c r="A28" s="290">
        <v>18</v>
      </c>
      <c r="B28" s="291"/>
      <c r="C28" s="292"/>
      <c r="D28" s="293"/>
      <c r="E28" s="294"/>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6">
        <f t="shared" si="0"/>
        <v>0</v>
      </c>
      <c r="AL28" s="297">
        <f t="shared" si="1"/>
        <v>0</v>
      </c>
      <c r="AM28" s="298"/>
      <c r="AN28" s="298"/>
    </row>
    <row r="29" spans="1:40" ht="18" customHeight="1">
      <c r="A29" s="290">
        <v>19</v>
      </c>
      <c r="B29" s="291"/>
      <c r="C29" s="292"/>
      <c r="D29" s="293"/>
      <c r="E29" s="294"/>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6">
        <f t="shared" si="0"/>
        <v>0</v>
      </c>
      <c r="AL29" s="297">
        <f t="shared" si="1"/>
        <v>0</v>
      </c>
      <c r="AM29" s="298"/>
      <c r="AN29" s="298"/>
    </row>
    <row r="30" spans="1:40" ht="18" customHeight="1">
      <c r="A30" s="290">
        <v>20</v>
      </c>
      <c r="B30" s="291"/>
      <c r="C30" s="292"/>
      <c r="D30" s="293"/>
      <c r="E30" s="294"/>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6">
        <f t="shared" si="0"/>
        <v>0</v>
      </c>
      <c r="AL30" s="297">
        <f t="shared" si="1"/>
        <v>0</v>
      </c>
      <c r="AM30" s="298"/>
      <c r="AN30" s="298"/>
    </row>
    <row r="31" spans="1:40" ht="18" customHeight="1">
      <c r="A31" s="247" t="s">
        <v>116</v>
      </c>
      <c r="B31" s="262"/>
      <c r="C31" s="262"/>
      <c r="D31" s="262"/>
      <c r="E31" s="262"/>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2"/>
      <c r="AN31" s="242"/>
    </row>
    <row r="32" spans="1:40" ht="18" customHeight="1">
      <c r="A32" s="262" t="s">
        <v>117</v>
      </c>
      <c r="B32" s="262"/>
      <c r="C32" s="262"/>
      <c r="D32" s="262"/>
      <c r="E32" s="263"/>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72"/>
      <c r="AL32" s="73"/>
      <c r="AM32" s="242"/>
      <c r="AN32" s="242"/>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214</v>
      </c>
      <c r="B36" s="67"/>
      <c r="C36" s="67"/>
      <c r="D36" s="67"/>
      <c r="E36" s="67"/>
      <c r="F36" s="67"/>
      <c r="G36" s="60"/>
      <c r="H36" s="60"/>
      <c r="I36" s="60"/>
      <c r="J36" s="60"/>
      <c r="K36" s="60"/>
      <c r="L36" s="60"/>
      <c r="M36" s="60"/>
      <c r="N36" s="60"/>
      <c r="O36" s="60"/>
      <c r="AM36" s="67"/>
      <c r="AN36" s="62"/>
    </row>
    <row r="37" spans="1:43" ht="25" customHeight="1">
      <c r="A37"/>
      <c r="B37" s="247" t="s">
        <v>215</v>
      </c>
      <c r="C37" s="263"/>
      <c r="D37" s="247" t="s">
        <v>216</v>
      </c>
      <c r="E37" s="263"/>
      <c r="F37" s="259" t="s">
        <v>217</v>
      </c>
      <c r="G37" s="260"/>
      <c r="H37" s="260"/>
      <c r="I37" s="260"/>
      <c r="J37" s="260"/>
      <c r="K37" s="261"/>
      <c r="L37" s="259" t="s">
        <v>218</v>
      </c>
      <c r="M37" s="260"/>
      <c r="N37" s="260"/>
      <c r="O37" s="260"/>
      <c r="P37" s="260"/>
      <c r="Q37" s="261"/>
      <c r="R37" s="259" t="s">
        <v>219</v>
      </c>
      <c r="S37" s="260"/>
      <c r="T37" s="260"/>
      <c r="U37" s="260"/>
      <c r="V37" s="260"/>
      <c r="W37" s="261"/>
      <c r="X37" s="259" t="s">
        <v>220</v>
      </c>
      <c r="Y37" s="260"/>
      <c r="Z37" s="260"/>
      <c r="AA37" s="260"/>
      <c r="AB37" s="260"/>
      <c r="AC37" s="261"/>
      <c r="AD37"/>
      <c r="AE37"/>
      <c r="AF37"/>
      <c r="AG37"/>
      <c r="AH37"/>
      <c r="AI37"/>
      <c r="AJ37"/>
      <c r="AK37"/>
      <c r="AL37"/>
      <c r="AM37"/>
      <c r="AN37"/>
      <c r="AO37"/>
      <c r="AP37"/>
      <c r="AQ37"/>
    </row>
    <row r="38" spans="1:43" ht="18" customHeight="1">
      <c r="A38"/>
      <c r="B38" s="247" t="s">
        <v>221</v>
      </c>
      <c r="C38" s="263"/>
      <c r="D38" s="300"/>
      <c r="E38" s="301"/>
      <c r="F38" s="300"/>
      <c r="G38" s="302"/>
      <c r="H38" s="302"/>
      <c r="I38" s="302"/>
      <c r="J38" s="302"/>
      <c r="K38" s="301"/>
      <c r="L38" s="300"/>
      <c r="M38" s="302"/>
      <c r="N38" s="302"/>
      <c r="O38" s="302"/>
      <c r="P38" s="302"/>
      <c r="Q38" s="301"/>
      <c r="R38" s="300"/>
      <c r="S38" s="302"/>
      <c r="T38" s="302"/>
      <c r="U38" s="302"/>
      <c r="V38" s="302"/>
      <c r="W38" s="301"/>
      <c r="X38" s="300"/>
      <c r="Y38" s="302"/>
      <c r="Z38" s="302"/>
      <c r="AA38" s="302"/>
      <c r="AB38" s="302"/>
      <c r="AC38" s="301"/>
      <c r="AD38"/>
      <c r="AE38"/>
      <c r="AF38"/>
      <c r="AG38"/>
      <c r="AH38"/>
      <c r="AI38"/>
      <c r="AJ38"/>
      <c r="AK38"/>
      <c r="AL38"/>
      <c r="AM38"/>
      <c r="AN38"/>
      <c r="AO38"/>
      <c r="AP38"/>
      <c r="AQ38"/>
    </row>
    <row r="39" spans="1:43" ht="25" customHeight="1">
      <c r="A39"/>
      <c r="B39" s="250" t="s">
        <v>222</v>
      </c>
      <c r="C39" s="250"/>
      <c r="D39" s="258"/>
      <c r="E39" s="258"/>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row>
    <row r="40" spans="1:43" ht="5.15" customHeight="1">
      <c r="A40"/>
      <c r="B40" s="86"/>
      <c r="C40" s="86"/>
      <c r="D40" s="86"/>
      <c r="E40" s="86"/>
      <c r="F40" s="103"/>
      <c r="G40" s="103"/>
      <c r="H40" s="103"/>
      <c r="I40" s="103"/>
      <c r="J40" s="103"/>
      <c r="K40" s="103"/>
      <c r="L40" s="103"/>
      <c r="M40" s="103"/>
      <c r="N40" s="103"/>
      <c r="O40" s="103"/>
      <c r="P40" s="103"/>
      <c r="Q40" s="103"/>
      <c r="R40" s="103"/>
      <c r="S40" s="103"/>
      <c r="T40" s="103"/>
      <c r="U40" s="103"/>
      <c r="V40" s="103"/>
      <c r="W40" s="103"/>
      <c r="X40"/>
      <c r="Y40"/>
      <c r="Z40"/>
      <c r="AA40"/>
      <c r="AB40"/>
      <c r="AC40"/>
      <c r="AD40"/>
      <c r="AE40"/>
      <c r="AF40"/>
      <c r="AG40"/>
      <c r="AH40"/>
      <c r="AI40"/>
      <c r="AJ40"/>
      <c r="AK40"/>
      <c r="AL40"/>
      <c r="AM40"/>
      <c r="AN40"/>
      <c r="AO40"/>
      <c r="AP40"/>
      <c r="AQ40"/>
    </row>
    <row r="41" spans="1:43" ht="21" customHeight="1">
      <c r="A41" s="68" t="s">
        <v>223</v>
      </c>
      <c r="B41" s="67"/>
      <c r="C41" s="67"/>
      <c r="D41" s="67"/>
      <c r="E41" s="67"/>
      <c r="F41" s="67"/>
      <c r="G41" s="60"/>
      <c r="H41" s="60"/>
      <c r="I41" s="60"/>
      <c r="J41" s="60"/>
      <c r="K41" s="60"/>
      <c r="L41" s="60"/>
      <c r="M41" s="60"/>
      <c r="N41" s="60"/>
      <c r="O41" s="60"/>
      <c r="AM41" s="67"/>
      <c r="AN41" s="62"/>
    </row>
    <row r="42" spans="1:43" ht="25" customHeight="1">
      <c r="A42" s="246"/>
      <c r="B42" s="246"/>
      <c r="C42" s="246"/>
      <c r="D42" s="98">
        <v>4</v>
      </c>
      <c r="E42" s="98">
        <v>5</v>
      </c>
      <c r="F42" s="256">
        <v>6</v>
      </c>
      <c r="G42" s="256"/>
      <c r="H42" s="256"/>
      <c r="I42" s="256">
        <v>7</v>
      </c>
      <c r="J42" s="256"/>
      <c r="K42" s="256"/>
      <c r="L42" s="256">
        <v>8</v>
      </c>
      <c r="M42" s="256"/>
      <c r="N42" s="256"/>
      <c r="O42" s="256">
        <v>9</v>
      </c>
      <c r="P42" s="256"/>
      <c r="Q42" s="256"/>
      <c r="R42" s="256">
        <v>10</v>
      </c>
      <c r="S42" s="256"/>
      <c r="T42" s="256"/>
      <c r="U42" s="256">
        <v>11</v>
      </c>
      <c r="V42" s="256"/>
      <c r="W42" s="256"/>
      <c r="X42" s="256">
        <v>12</v>
      </c>
      <c r="Y42" s="256"/>
      <c r="Z42" s="256"/>
      <c r="AA42" s="256">
        <v>1</v>
      </c>
      <c r="AB42" s="256"/>
      <c r="AC42" s="256"/>
      <c r="AD42" s="256">
        <v>2</v>
      </c>
      <c r="AE42" s="256"/>
      <c r="AF42" s="256"/>
      <c r="AG42" s="256">
        <v>3</v>
      </c>
      <c r="AH42" s="256"/>
      <c r="AI42" s="256"/>
      <c r="AJ42" s="246" t="s">
        <v>176</v>
      </c>
      <c r="AK42" s="246"/>
      <c r="AL42" s="82" t="s">
        <v>177</v>
      </c>
      <c r="AM42" s="82" t="s">
        <v>182</v>
      </c>
      <c r="AN42"/>
      <c r="AO42"/>
      <c r="AP42"/>
      <c r="AQ42"/>
    </row>
    <row r="43" spans="1:43" ht="18" customHeight="1">
      <c r="A43" s="264" t="s">
        <v>183</v>
      </c>
      <c r="B43" s="264"/>
      <c r="C43" s="264"/>
      <c r="D43" s="72">
        <f>SUM(D44:D48)</f>
        <v>0</v>
      </c>
      <c r="E43" s="72">
        <f>SUM(E44:E48)</f>
        <v>0</v>
      </c>
      <c r="F43" s="265">
        <f>SUM(F44:H48)</f>
        <v>0</v>
      </c>
      <c r="G43" s="265"/>
      <c r="H43" s="265"/>
      <c r="I43" s="265">
        <f>SUM(I44:K48)</f>
        <v>0</v>
      </c>
      <c r="J43" s="265"/>
      <c r="K43" s="265"/>
      <c r="L43" s="265">
        <f>SUM(L44:N48)</f>
        <v>0</v>
      </c>
      <c r="M43" s="265"/>
      <c r="N43" s="265"/>
      <c r="O43" s="265">
        <f>SUM(O44:Q48)</f>
        <v>0</v>
      </c>
      <c r="P43" s="265"/>
      <c r="Q43" s="265"/>
      <c r="R43" s="265">
        <f>SUM(R44:T48)</f>
        <v>0</v>
      </c>
      <c r="S43" s="265"/>
      <c r="T43" s="265"/>
      <c r="U43" s="265">
        <f>SUM(U44:W48)</f>
        <v>0</v>
      </c>
      <c r="V43" s="265"/>
      <c r="W43" s="265"/>
      <c r="X43" s="265">
        <f>SUM(X44:Z48)</f>
        <v>0</v>
      </c>
      <c r="Y43" s="265"/>
      <c r="Z43" s="265"/>
      <c r="AA43" s="265">
        <f>SUM(AA44:AC48)</f>
        <v>0</v>
      </c>
      <c r="AB43" s="265"/>
      <c r="AC43" s="265"/>
      <c r="AD43" s="265">
        <f>SUM(AD44:AF48)</f>
        <v>0</v>
      </c>
      <c r="AE43" s="265"/>
      <c r="AF43" s="265"/>
      <c r="AG43" s="265">
        <f>SUM(AG44:AI48)</f>
        <v>0</v>
      </c>
      <c r="AH43" s="265"/>
      <c r="AI43" s="265"/>
      <c r="AJ43" s="266">
        <f t="shared" ref="AJ43:AJ48" si="3">SUM(D43:AI43)</f>
        <v>0</v>
      </c>
      <c r="AK43" s="266"/>
      <c r="AL43" s="267" t="e">
        <f>ROUNDUP(((AJ43-AJ49-AJ50)+AJ49*0.5+AJ50*0.75)/AJ51,1)</f>
        <v>#DIV/0!</v>
      </c>
      <c r="AM43" s="267" t="e">
        <f>ROUND((2*AJ44+3*AJ45+4*AJ46+5*AJ47+6*AJ48)/AJ43,1)</f>
        <v>#DIV/0!</v>
      </c>
      <c r="AN43"/>
      <c r="AO43"/>
      <c r="AP43"/>
      <c r="AQ43"/>
    </row>
    <row r="44" spans="1:43" ht="18" customHeight="1">
      <c r="A44" s="270" t="s">
        <v>184</v>
      </c>
      <c r="B44" s="271"/>
      <c r="C44" s="272"/>
      <c r="D44" s="295"/>
      <c r="E44" s="295"/>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266">
        <f t="shared" si="3"/>
        <v>0</v>
      </c>
      <c r="AK44" s="266"/>
      <c r="AL44" s="268"/>
      <c r="AM44" s="268"/>
      <c r="AN44"/>
      <c r="AO44"/>
      <c r="AP44"/>
      <c r="AQ44"/>
    </row>
    <row r="45" spans="1:43" ht="18" customHeight="1">
      <c r="A45" s="270" t="s">
        <v>185</v>
      </c>
      <c r="B45" s="271"/>
      <c r="C45" s="272"/>
      <c r="D45" s="295"/>
      <c r="E45" s="295"/>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266">
        <f t="shared" si="3"/>
        <v>0</v>
      </c>
      <c r="AK45" s="266"/>
      <c r="AL45" s="268"/>
      <c r="AM45" s="268"/>
      <c r="AN45"/>
      <c r="AO45"/>
      <c r="AP45"/>
      <c r="AQ45"/>
    </row>
    <row r="46" spans="1:43" ht="18" customHeight="1">
      <c r="A46" s="270" t="s">
        <v>186</v>
      </c>
      <c r="B46" s="271"/>
      <c r="C46" s="272"/>
      <c r="D46" s="295"/>
      <c r="E46" s="295"/>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266">
        <f t="shared" si="3"/>
        <v>0</v>
      </c>
      <c r="AK46" s="266"/>
      <c r="AL46" s="268"/>
      <c r="AM46" s="268"/>
      <c r="AN46"/>
      <c r="AO46"/>
      <c r="AP46"/>
      <c r="AQ46"/>
    </row>
    <row r="47" spans="1:43" ht="18" customHeight="1">
      <c r="A47" s="270" t="s">
        <v>187</v>
      </c>
      <c r="B47" s="271"/>
      <c r="C47" s="272"/>
      <c r="D47" s="295"/>
      <c r="E47" s="295"/>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266">
        <f t="shared" si="3"/>
        <v>0</v>
      </c>
      <c r="AK47" s="266"/>
      <c r="AL47" s="268"/>
      <c r="AM47" s="268"/>
      <c r="AN47"/>
      <c r="AO47"/>
      <c r="AP47"/>
      <c r="AQ47"/>
    </row>
    <row r="48" spans="1:43" ht="18" customHeight="1">
      <c r="A48" s="270" t="s">
        <v>188</v>
      </c>
      <c r="B48" s="271"/>
      <c r="C48" s="272"/>
      <c r="D48" s="295"/>
      <c r="E48" s="295"/>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266">
        <f t="shared" si="3"/>
        <v>0</v>
      </c>
      <c r="AK48" s="266"/>
      <c r="AL48" s="268"/>
      <c r="AM48" s="268"/>
      <c r="AN48"/>
      <c r="AO48"/>
      <c r="AP48"/>
      <c r="AQ48"/>
    </row>
    <row r="49" spans="1:43" ht="18" customHeight="1">
      <c r="A49" s="104"/>
      <c r="B49" s="107" t="s">
        <v>189</v>
      </c>
      <c r="C49" s="105"/>
      <c r="D49" s="295"/>
      <c r="E49" s="295"/>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266">
        <f>SUM(D49:AI49)</f>
        <v>0</v>
      </c>
      <c r="AK49" s="266"/>
      <c r="AL49" s="268"/>
      <c r="AM49" s="268"/>
      <c r="AN49"/>
      <c r="AO49"/>
      <c r="AP49"/>
      <c r="AQ49"/>
    </row>
    <row r="50" spans="1:43" ht="18" customHeight="1">
      <c r="A50" s="104"/>
      <c r="B50" s="235" t="s">
        <v>190</v>
      </c>
      <c r="C50" s="236"/>
      <c r="D50" s="295"/>
      <c r="E50" s="295"/>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266">
        <f>SUM(D50:AI50)</f>
        <v>0</v>
      </c>
      <c r="AK50" s="266"/>
      <c r="AL50" s="268"/>
      <c r="AM50" s="268"/>
      <c r="AN50"/>
      <c r="AO50"/>
      <c r="AP50"/>
      <c r="AQ50"/>
    </row>
    <row r="51" spans="1:43" ht="18" customHeight="1">
      <c r="A51" s="264" t="s">
        <v>178</v>
      </c>
      <c r="B51" s="264"/>
      <c r="C51" s="264"/>
      <c r="D51" s="295"/>
      <c r="E51" s="295"/>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266">
        <f>+SUM(D51:AI51)</f>
        <v>0</v>
      </c>
      <c r="AK51" s="266"/>
      <c r="AL51" s="269"/>
      <c r="AM51" s="269"/>
      <c r="AN51"/>
      <c r="AO51"/>
      <c r="AP51"/>
      <c r="AQ51"/>
    </row>
    <row r="52" spans="1:43" ht="21" customHeight="1">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7"/>
      <c r="AM52" s="67"/>
      <c r="AN52" s="62"/>
    </row>
    <row r="53" spans="1:43" ht="5.15" customHeight="1">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7"/>
      <c r="AM53" s="67"/>
      <c r="AN53" s="62"/>
    </row>
    <row r="54" spans="1:43" ht="18" customHeight="1">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2"/>
      <c r="AK54" s="60"/>
      <c r="AL54" s="67"/>
      <c r="AM54" s="67"/>
      <c r="AN54" s="62"/>
    </row>
    <row r="55" spans="1:43" ht="55" customHeight="1">
      <c r="A55" s="246" t="s">
        <v>160</v>
      </c>
      <c r="B55" s="246"/>
      <c r="C55" s="246" t="s">
        <v>173</v>
      </c>
      <c r="D55" s="246"/>
      <c r="E55" s="250" t="s">
        <v>224</v>
      </c>
      <c r="F55" s="250"/>
      <c r="G55" s="250"/>
      <c r="H55" s="250"/>
      <c r="I55" s="276" t="s">
        <v>225</v>
      </c>
      <c r="J55" s="277"/>
      <c r="K55" s="277"/>
      <c r="L55" s="277"/>
      <c r="M55" s="277"/>
      <c r="N55" s="249"/>
      <c r="O55" s="276" t="s">
        <v>226</v>
      </c>
      <c r="P55" s="277"/>
      <c r="Q55" s="277"/>
      <c r="R55" s="277"/>
      <c r="S55" s="277"/>
      <c r="T55" s="249"/>
      <c r="U55" s="276" t="s">
        <v>227</v>
      </c>
      <c r="V55" s="277"/>
      <c r="W55" s="277"/>
      <c r="X55" s="277"/>
      <c r="Y55" s="277"/>
      <c r="Z55" s="249"/>
      <c r="AA55" s="276" t="s">
        <v>228</v>
      </c>
      <c r="AB55" s="277"/>
      <c r="AC55" s="277"/>
      <c r="AD55" s="277"/>
      <c r="AE55" s="277"/>
      <c r="AF55" s="249"/>
      <c r="AG55" s="250" t="s">
        <v>229</v>
      </c>
      <c r="AH55" s="250"/>
      <c r="AI55" s="250"/>
      <c r="AJ55" s="250"/>
      <c r="AK55" s="250"/>
      <c r="AL55"/>
      <c r="AM55" s="67"/>
      <c r="AN55" s="62"/>
    </row>
    <row r="56" spans="1:43" ht="18" customHeight="1">
      <c r="A56" s="250" t="s">
        <v>161</v>
      </c>
      <c r="B56" s="250"/>
      <c r="C56" s="265" t="e">
        <f>ROUNDDOWN(IF(AL43&lt;=60,1,1+ROUNDUP((AL43-60)/40,0)),1)</f>
        <v>#DIV/0!</v>
      </c>
      <c r="D56" s="265"/>
      <c r="E56" s="265" t="str">
        <f>IF(D38="○",ROUNDDOWN(IF(AM43&lt;4,AL43/6,IF(AM43&lt;5,AL43/5,AL43/3)),1),"-")</f>
        <v>-</v>
      </c>
      <c r="F56" s="265"/>
      <c r="G56" s="265"/>
      <c r="H56" s="265"/>
      <c r="I56" s="265" t="str">
        <f>IF(F38="○",ROUNDDOWN(F39/6,1),"-")</f>
        <v>-</v>
      </c>
      <c r="J56" s="265"/>
      <c r="K56" s="265"/>
      <c r="L56" s="265"/>
      <c r="M56" s="265"/>
      <c r="N56" s="265"/>
      <c r="O56" s="265" t="str">
        <f>IF(L38="○",ROUNDDOWN(L39/6,1),"-")</f>
        <v>-</v>
      </c>
      <c r="P56" s="265"/>
      <c r="Q56" s="265"/>
      <c r="R56" s="265"/>
      <c r="S56" s="265"/>
      <c r="T56" s="265"/>
      <c r="U56" s="265" t="str">
        <f>IF(R38="○",ROUNDDOWN(R39/6,1),"-")</f>
        <v>-</v>
      </c>
      <c r="V56" s="265"/>
      <c r="W56" s="265"/>
      <c r="X56" s="265"/>
      <c r="Y56" s="265"/>
      <c r="Z56" s="265"/>
      <c r="AA56" s="265" t="str">
        <f>IF(R38="○",ROUNDDOWN(R39/15,1),"-")</f>
        <v>-</v>
      </c>
      <c r="AB56" s="265"/>
      <c r="AC56" s="265"/>
      <c r="AD56" s="265"/>
      <c r="AE56" s="265"/>
      <c r="AF56" s="265"/>
      <c r="AG56" s="265" t="str">
        <f>IF(X38="○",ROUNDDOWN(X39/10,1),"-")</f>
        <v>-</v>
      </c>
      <c r="AH56" s="265"/>
      <c r="AI56" s="265"/>
      <c r="AJ56" s="265"/>
      <c r="AK56" s="265"/>
      <c r="AL56"/>
      <c r="AM56" s="67"/>
      <c r="AN56" s="62"/>
    </row>
    <row r="57" spans="1:43" ht="5.15" customHeight="1">
      <c r="A57" s="86"/>
      <c r="B57" s="86"/>
      <c r="C57" s="86"/>
      <c r="D57" s="86"/>
      <c r="E57" s="86"/>
      <c r="F57" s="86"/>
      <c r="G57" s="86"/>
      <c r="H57" s="86"/>
      <c r="I57" s="86"/>
      <c r="J57" s="60"/>
      <c r="K57" s="60"/>
      <c r="L57" s="60"/>
      <c r="M57" s="102"/>
      <c r="N57" s="60"/>
      <c r="O57" s="60"/>
      <c r="P57" s="60"/>
      <c r="Q57"/>
      <c r="W57" s="67"/>
      <c r="X57" s="60"/>
      <c r="Y57" s="60"/>
      <c r="Z57" s="60"/>
      <c r="AA57" s="60"/>
      <c r="AB57" s="60"/>
      <c r="AC57" s="60"/>
      <c r="AD57" s="60"/>
      <c r="AE57" s="60"/>
      <c r="AF57" s="60"/>
      <c r="AG57" s="60"/>
      <c r="AH57" s="60"/>
      <c r="AI57" s="60"/>
      <c r="AJ57" s="102"/>
      <c r="AK57" s="60"/>
      <c r="AL57" s="67"/>
      <c r="AM57" s="67"/>
      <c r="AN57" s="62"/>
    </row>
    <row r="58" spans="1:43" ht="21" customHeight="1">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c r="A59" s="62"/>
      <c r="B59" s="67"/>
      <c r="C59" s="273" t="str">
        <f>IF(VLOOKUP($AK$1,選択肢!$A:$Z,C64,FALSE)=0,"-",VLOOKUP($AK$1,選択肢!$A:$Z,C64,FALSE))</f>
        <v>管理者</v>
      </c>
      <c r="D59" s="274"/>
      <c r="E59" s="278" t="str">
        <f>IF(VLOOKUP($AK$1,選択肢!$A:$Z,E64,FALSE)=0,"-",VLOOKUP($AK$1,選択肢!$A:$Z,E64,FALSE))</f>
        <v>サービス管理責任者</v>
      </c>
      <c r="F59" s="278"/>
      <c r="G59" s="278"/>
      <c r="H59" s="278"/>
      <c r="I59" s="273" t="str">
        <f>IF(VLOOKUP($AK$1,選択肢!$A:$Z,I64,FALSE)=0,"-",VLOOKUP($AK$1,選択肢!$A:$Z,I64,FALSE))</f>
        <v>医師</v>
      </c>
      <c r="J59" s="274"/>
      <c r="K59" s="274"/>
      <c r="L59" s="274"/>
      <c r="M59" s="274"/>
      <c r="N59" s="275"/>
      <c r="O59" s="273" t="str">
        <f>IF(VLOOKUP($AK$1,選択肢!$A:$Z,O64,FALSE)=0,"-",VLOOKUP($AK$1,選択肢!$A:$Z,O64,FALSE))</f>
        <v>看護職員</v>
      </c>
      <c r="P59" s="274"/>
      <c r="Q59" s="274"/>
      <c r="R59" s="274"/>
      <c r="S59" s="274"/>
      <c r="T59" s="275"/>
      <c r="U59" s="273" t="str">
        <f>IF(VLOOKUP($AK$1,選択肢!$A:$Z,U64,FALSE)=0,"-",VLOOKUP($AK$1,選択肢!$A:$Z,U64,FALSE))</f>
        <v>理学療法士</v>
      </c>
      <c r="V59" s="274"/>
      <c r="W59" s="274"/>
      <c r="X59" s="274"/>
      <c r="Y59" s="274"/>
      <c r="Z59" s="275"/>
      <c r="AA59" s="273" t="str">
        <f>IF(VLOOKUP($AK$1,選択肢!$A:$Z,AA64,FALSE)=0,"-",VLOOKUP($AK$1,選択肢!$A:$Z,AA64,FALSE))</f>
        <v>作業療法士</v>
      </c>
      <c r="AB59" s="274"/>
      <c r="AC59" s="274"/>
      <c r="AD59" s="274"/>
      <c r="AE59" s="274"/>
      <c r="AF59" s="275"/>
      <c r="AG59" s="278" t="str">
        <f>IF(VLOOKUP($AK$1,選択肢!$A:$Z,AG64,FALSE)=0,"-",VLOOKUP($AK$1,選択肢!$A:$Z,AG64,FALSE))</f>
        <v>言語聴覚士</v>
      </c>
      <c r="AH59" s="278"/>
      <c r="AI59" s="278"/>
      <c r="AJ59" s="278"/>
      <c r="AK59" s="278"/>
      <c r="AL59" s="278" t="str">
        <f>IF(VLOOKUP($AK$1,選択肢!$A:$Z,AL64,FALSE)=0,"-",VLOOKUP($AK$1,選択肢!$A:$Z,AL64,FALSE))</f>
        <v>就労支援員</v>
      </c>
      <c r="AM59" s="278"/>
      <c r="AN59" s="62"/>
    </row>
    <row r="60" spans="1:43" ht="18" customHeight="1">
      <c r="A60" s="62"/>
      <c r="B60" s="67"/>
      <c r="C60" s="101" t="s">
        <v>164</v>
      </c>
      <c r="D60" s="101" t="s">
        <v>165</v>
      </c>
      <c r="E60" s="100" t="s">
        <v>164</v>
      </c>
      <c r="F60" s="279" t="s">
        <v>165</v>
      </c>
      <c r="G60" s="279"/>
      <c r="H60" s="279"/>
      <c r="I60" s="280" t="s">
        <v>164</v>
      </c>
      <c r="J60" s="281"/>
      <c r="K60" s="282"/>
      <c r="L60" s="280" t="s">
        <v>165</v>
      </c>
      <c r="M60" s="281"/>
      <c r="N60" s="282"/>
      <c r="O60" s="280" t="s">
        <v>164</v>
      </c>
      <c r="P60" s="281"/>
      <c r="Q60" s="282"/>
      <c r="R60" s="280" t="s">
        <v>165</v>
      </c>
      <c r="S60" s="281"/>
      <c r="T60" s="282"/>
      <c r="U60" s="280" t="s">
        <v>164</v>
      </c>
      <c r="V60" s="281"/>
      <c r="W60" s="282"/>
      <c r="X60" s="280" t="s">
        <v>165</v>
      </c>
      <c r="Y60" s="281"/>
      <c r="Z60" s="282"/>
      <c r="AA60" s="280" t="s">
        <v>164</v>
      </c>
      <c r="AB60" s="281"/>
      <c r="AC60" s="282"/>
      <c r="AD60" s="280" t="s">
        <v>165</v>
      </c>
      <c r="AE60" s="281"/>
      <c r="AF60" s="282"/>
      <c r="AG60" s="280" t="s">
        <v>164</v>
      </c>
      <c r="AH60" s="281"/>
      <c r="AI60" s="282"/>
      <c r="AJ60" s="280" t="s">
        <v>165</v>
      </c>
      <c r="AK60" s="282"/>
      <c r="AL60" s="100" t="s">
        <v>27</v>
      </c>
      <c r="AM60" s="100" t="s">
        <v>180</v>
      </c>
      <c r="AN60" s="62"/>
    </row>
    <row r="61" spans="1:43" ht="18" customHeight="1">
      <c r="A61" s="62"/>
      <c r="B61" s="75" t="s">
        <v>166</v>
      </c>
      <c r="C61" s="100">
        <f>COUNTIFS($B$11:$B$30,C$59,$C$11:$C$30,"A",$E$11:$E$30,"*")</f>
        <v>0</v>
      </c>
      <c r="D61" s="100">
        <f>COUNTIFS($B$11:$B$30,C$59,$C$11:$C$30,"B",$E$11:$E$30,"*")</f>
        <v>0</v>
      </c>
      <c r="E61" s="100">
        <f>COUNTIFS($B$11:$B$30,E$59,$C$11:$C$30,"A",$E$11:$E$30,"*")</f>
        <v>0</v>
      </c>
      <c r="F61" s="280">
        <f>COUNTIFS($B$11:$B$30,E$59,$C$11:$C$30,"B",$E$11:$E$30,"*")</f>
        <v>0</v>
      </c>
      <c r="G61" s="281"/>
      <c r="H61" s="282"/>
      <c r="I61" s="280">
        <f>COUNTIFS($B$11:$B$30,I$59,$C$11:$C$30,"A",$E$11:$E$30,"*")</f>
        <v>0</v>
      </c>
      <c r="J61" s="281"/>
      <c r="K61" s="282"/>
      <c r="L61" s="280">
        <f>COUNTIFS($B$11:$B$30,I$59,$C$11:$C$30,"B",$E$11:$E$30,"*")</f>
        <v>0</v>
      </c>
      <c r="M61" s="281"/>
      <c r="N61" s="282"/>
      <c r="O61" s="280">
        <f>COUNTIFS($B$11:$B$30,O$59,$C$11:$C$30,"A",$E$11:$E$30,"*")</f>
        <v>0</v>
      </c>
      <c r="P61" s="281"/>
      <c r="Q61" s="282"/>
      <c r="R61" s="280">
        <f>COUNTIFS($B$11:$B$30,O$59,$C$11:$C$30,"B",$E$11:$E$30,"*")</f>
        <v>0</v>
      </c>
      <c r="S61" s="281"/>
      <c r="T61" s="282"/>
      <c r="U61" s="280">
        <f>COUNTIFS($B$11:$B$30,U$59,$C$11:$C$30,"A",$E$11:$E$30,"*")</f>
        <v>0</v>
      </c>
      <c r="V61" s="281"/>
      <c r="W61" s="282"/>
      <c r="X61" s="280">
        <f>COUNTIFS($B$11:$B$30,U$59,$C$11:$C$30,"B",$E$11:$E$30,"*")</f>
        <v>0</v>
      </c>
      <c r="Y61" s="281"/>
      <c r="Z61" s="282"/>
      <c r="AA61" s="280">
        <f>COUNTIFS($B$11:$B$30,AA$59,$C$11:$C$30,"A",$E$11:$E$30,"*")</f>
        <v>0</v>
      </c>
      <c r="AB61" s="281"/>
      <c r="AC61" s="282"/>
      <c r="AD61" s="280">
        <f>COUNTIFS($B$11:$B$30,AA$59,$C$11:$C$30,"B",$E$11:$E$30,"*")</f>
        <v>0</v>
      </c>
      <c r="AE61" s="281"/>
      <c r="AF61" s="282"/>
      <c r="AG61" s="280">
        <f>COUNTIFS($B$11:$B$30,AG$59,$C$11:$C$30,"A",$E$11:$E$30,"*")</f>
        <v>0</v>
      </c>
      <c r="AH61" s="281"/>
      <c r="AI61" s="282"/>
      <c r="AJ61" s="280">
        <f>COUNTIFS($B$11:$B$30,AG$59,$C$11:$C$30,"B",$E$11:$E$30,"*")</f>
        <v>0</v>
      </c>
      <c r="AK61" s="282"/>
      <c r="AL61" s="100">
        <f>COUNTIFS($B$11:$B$30,AL$59,$C$11:$C$30,"A",$E$11:$E$30,"*")</f>
        <v>0</v>
      </c>
      <c r="AM61" s="100">
        <f>COUNTIFS($B$11:$B$30,AL$59,$C$11:$C$30,"B",$E$11:$E$30,"*")</f>
        <v>0</v>
      </c>
      <c r="AN61" s="62"/>
    </row>
    <row r="62" spans="1:43" ht="18" customHeight="1">
      <c r="A62" s="62"/>
      <c r="B62" s="82" t="s">
        <v>167</v>
      </c>
      <c r="C62" s="100">
        <f>COUNTIFS($B$11:$B$30,C$59,$C$11:$C$30,"C",$E$11:$E$30,"*")</f>
        <v>0</v>
      </c>
      <c r="D62" s="100">
        <f>COUNTIFS($B$11:$B$30,C$59,$C$11:$C$30,"D",$E$11:$E$30,"*")</f>
        <v>0</v>
      </c>
      <c r="E62" s="100">
        <f>COUNTIFS($B$11:$B$30,E$59,$C$11:$C$30,"C",$E$11:$E$30,"*")</f>
        <v>0</v>
      </c>
      <c r="F62" s="280">
        <f>COUNTIFS($B$11:$B$30,E$59,$C$11:$C$30,"D",$E$11:$E$30,"*")</f>
        <v>0</v>
      </c>
      <c r="G62" s="281"/>
      <c r="H62" s="282"/>
      <c r="I62" s="280">
        <f>COUNTIFS($B$11:$B$30,I$59,$C$11:$C$30,"C",$E$11:$E$30,"*")</f>
        <v>0</v>
      </c>
      <c r="J62" s="281"/>
      <c r="K62" s="282"/>
      <c r="L62" s="280">
        <f>COUNTIFS($B$11:$B$30,I$59,$C$11:$C$30,"D",$E$11:$E$30,"*")</f>
        <v>0</v>
      </c>
      <c r="M62" s="281"/>
      <c r="N62" s="282"/>
      <c r="O62" s="280">
        <f>COUNTIFS($B$11:$B$30,O$59,$C$11:$C$30,"C",$E$11:$E$30,"*")</f>
        <v>0</v>
      </c>
      <c r="P62" s="281"/>
      <c r="Q62" s="282"/>
      <c r="R62" s="280">
        <f>COUNTIFS($B$11:$B$30,O$59,$C$11:$C$30,"D",$E$11:$E$30,"*")</f>
        <v>0</v>
      </c>
      <c r="S62" s="281"/>
      <c r="T62" s="282"/>
      <c r="U62" s="280">
        <f>COUNTIFS($B$11:$B$30,U$59,$C$11:$C$30,"C",$E$11:$E$30,"*")</f>
        <v>0</v>
      </c>
      <c r="V62" s="281"/>
      <c r="W62" s="282"/>
      <c r="X62" s="280">
        <f>COUNTIFS($B$11:$B$30,U$59,$C$11:$C$30,"D",$E$11:$E$30,"*")</f>
        <v>0</v>
      </c>
      <c r="Y62" s="281"/>
      <c r="Z62" s="282"/>
      <c r="AA62" s="280">
        <f>COUNTIFS($B$11:$B$30,AA$59,$C$11:$C$30,"C",$E$11:$E$30,"*")</f>
        <v>0</v>
      </c>
      <c r="AB62" s="281"/>
      <c r="AC62" s="282"/>
      <c r="AD62" s="280">
        <f>COUNTIFS($B$11:$B$30,AA$59,$C$11:$C$30,"D",$E$11:$E$30,"*")</f>
        <v>0</v>
      </c>
      <c r="AE62" s="281"/>
      <c r="AF62" s="282"/>
      <c r="AG62" s="280">
        <f>COUNTIFS($B$11:$B$30,AG$59,$C$11:$C$30,"C",$E$11:$E$30,"*")</f>
        <v>0</v>
      </c>
      <c r="AH62" s="281"/>
      <c r="AI62" s="282"/>
      <c r="AJ62" s="280">
        <f>COUNTIFS($B$11:$B$30,AG$59,$C$11:$C$30,"D",$E$11:$E$30,"*")</f>
        <v>0</v>
      </c>
      <c r="AK62" s="282"/>
      <c r="AL62" s="100">
        <f>COUNTIFS($B$11:$B$30,AL$59,$C$11:$C$30,"C",$E$11:$E$30,"*")</f>
        <v>0</v>
      </c>
      <c r="AM62" s="100">
        <f>COUNTIFS($B$11:$B$30,AL$59,$C$11:$C$30,"D",$E$11:$E$30,"*")</f>
        <v>0</v>
      </c>
      <c r="AN62" s="62"/>
    </row>
    <row r="63" spans="1:43" ht="24.75" customHeight="1">
      <c r="A63" s="62"/>
      <c r="B63" s="82" t="s">
        <v>168</v>
      </c>
      <c r="C63" s="273" t="str">
        <f>IF($AK$3="４週",SUMIFS($AK$11:$AK$30,$B$11:$B$30,C59)/4/$AH$5,IF($AK$3="歴月",SUMIFS($AK$11:$AK$30,$B$11:$B$30,C59)/$AL$5,"記載する期間を選択してください"))</f>
        <v>記載する期間を選択してください</v>
      </c>
      <c r="D63" s="275"/>
      <c r="E63" s="273" t="str">
        <f>IF($AK$3="４週",SUMIFS($AK$11:$AK$30,$B$11:$B$30,E59)/4/$AH$5,IF($AK$3="歴月",SUMIFS($AK$11:$AK$30,$B$11:$B$30,E59)/$AL$5,"記載する期間を選択してください"))</f>
        <v>記載する期間を選択してください</v>
      </c>
      <c r="F63" s="274"/>
      <c r="G63" s="274"/>
      <c r="H63" s="275"/>
      <c r="I63" s="273" t="str">
        <f>IF($AK$3="４週",SUMIFS($AK$11:$AK$30,$B$11:$B$30,I59)/4/$AH$5,IF($AK$3="歴月",SUMIFS($AK$11:$AK$30,$B$11:$B$30,I59)/$AL$5,"記載する期間を選択してください"))</f>
        <v>記載する期間を選択してください</v>
      </c>
      <c r="J63" s="274"/>
      <c r="K63" s="274"/>
      <c r="L63" s="274"/>
      <c r="M63" s="274"/>
      <c r="N63" s="275"/>
      <c r="O63" s="273" t="str">
        <f>IF($AK$3="４週",SUMIFS($AK$11:$AK$30,$B$11:$B$30,O59)/4/$AH$5,IF($AK$3="歴月",SUMIFS($AK$11:$AK$30,$B$11:$B$30,O59)/$AL$5,"記載する期間を選択してください"))</f>
        <v>記載する期間を選択してください</v>
      </c>
      <c r="P63" s="274"/>
      <c r="Q63" s="274"/>
      <c r="R63" s="274"/>
      <c r="S63" s="274"/>
      <c r="T63" s="275"/>
      <c r="U63" s="273" t="str">
        <f>IF($AK$3="４週",SUMIFS($AK$11:$AK$30,$B$11:$B$30,U59)/4/$AH$5,IF($AK$3="歴月",SUMIFS($AK$11:$AK$30,$B$11:$B$30,U59)/$AL$5,"記載する期間を選択してください"))</f>
        <v>記載する期間を選択してください</v>
      </c>
      <c r="V63" s="274"/>
      <c r="W63" s="274"/>
      <c r="X63" s="274"/>
      <c r="Y63" s="274"/>
      <c r="Z63" s="275"/>
      <c r="AA63" s="273" t="str">
        <f>IF($AK$3="４週",SUMIFS($AK$11:$AK$30,$B$11:$B$30,AA59)/4/$AH$5,IF($AK$3="歴月",SUMIFS($AK$11:$AK$30,$B$11:$B$30,AA59)/$AL$5,"記載する期間を選択してください"))</f>
        <v>記載する期間を選択してください</v>
      </c>
      <c r="AB63" s="274"/>
      <c r="AC63" s="274"/>
      <c r="AD63" s="274"/>
      <c r="AE63" s="274"/>
      <c r="AF63" s="275"/>
      <c r="AG63" s="273" t="str">
        <f>IF($AK$3="４週",SUMIFS($AK$11:$AK$30,$B$11:$B$30,AG59)/4/$AH$5,IF($AK$3="歴月",SUMIFS($AK$11:$AK$30,$B$11:$B$30,AG59)/$AL$5,"記載する期間を選択してください"))</f>
        <v>記載する期間を選択してください</v>
      </c>
      <c r="AH63" s="274"/>
      <c r="AI63" s="274"/>
      <c r="AJ63" s="274"/>
      <c r="AK63" s="275"/>
      <c r="AL63" s="273" t="str">
        <f>IF($AK$3="４週",SUMIFS($AK$11:$AK$30,$B$11:$B$30,AL59)/4/$AH$5,IF($AK$3="歴月",SUMIFS($AK$11:$AK$30,$B$11:$B$30,AL59)/$AL$5,"記載する期間を選択してください"))</f>
        <v>記載する期間を選択してください</v>
      </c>
      <c r="AM63" s="275"/>
      <c r="AN63" s="62"/>
    </row>
    <row r="64" spans="1:43" ht="4.5" customHeight="1">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9"/>
      <c r="AN64" s="62"/>
    </row>
    <row r="65" spans="1:40" ht="19.5" customHeight="1">
      <c r="A65" s="62"/>
      <c r="B65" s="67"/>
      <c r="C65" s="278" t="str">
        <f>IF(VLOOKUP($AK$1,選択肢!$A:$Z,C70,FALSE)=0,"-",VLOOKUP($AK$1,選択肢!$A:$Z,C70,FALSE))</f>
        <v>職業指導員</v>
      </c>
      <c r="D65" s="278"/>
      <c r="E65" s="278" t="str">
        <f>IF(VLOOKUP($AK$1,選択肢!$A:$Z,E70,FALSE)=0,"-",VLOOKUP($AK$1,選択肢!$A:$Z,E70,FALSE))</f>
        <v>生活支援員</v>
      </c>
      <c r="F65" s="278"/>
      <c r="G65" s="278"/>
      <c r="H65" s="2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9"/>
      <c r="AN65" s="62"/>
    </row>
    <row r="66" spans="1:40" ht="19.5" customHeight="1">
      <c r="A66" s="62"/>
      <c r="B66" s="67"/>
      <c r="C66" s="100" t="s">
        <v>164</v>
      </c>
      <c r="D66" s="100" t="s">
        <v>165</v>
      </c>
      <c r="E66" s="100" t="s">
        <v>164</v>
      </c>
      <c r="F66" s="279" t="s">
        <v>165</v>
      </c>
      <c r="G66" s="279"/>
      <c r="H66" s="279"/>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9"/>
      <c r="AN66" s="62"/>
    </row>
    <row r="67" spans="1:40" ht="19.5" customHeight="1">
      <c r="A67" s="62"/>
      <c r="B67" s="75" t="s">
        <v>166</v>
      </c>
      <c r="C67" s="100">
        <f>COUNTIFS($B$11:$B$30,C$65,$C$11:$C$30,"A",$E$11:$E$30,"*")</f>
        <v>0</v>
      </c>
      <c r="D67" s="100">
        <f>COUNTIFS($B$11:$B$30,C$65,$C$11:$C$30,"B",$E$11:$E$30,"*")</f>
        <v>0</v>
      </c>
      <c r="E67" s="100">
        <f>COUNTIFS($B$11:$B$30,E$65,$C$11:$C$30,"A",$E$11:$E$30,"*")</f>
        <v>0</v>
      </c>
      <c r="F67" s="280">
        <f>COUNTIFS($B$11:$B$30,E$65,$C$11:$C$30,"B",$E$11:$E$30,"*")</f>
        <v>0</v>
      </c>
      <c r="G67" s="281"/>
      <c r="H67" s="282"/>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9"/>
      <c r="AN67" s="62"/>
    </row>
    <row r="68" spans="1:40" ht="19.5" customHeight="1">
      <c r="A68" s="62"/>
      <c r="B68" s="82" t="s">
        <v>167</v>
      </c>
      <c r="C68" s="100">
        <f>COUNTIFS($B$11:$B$30,C$65,$C$11:$C$30,"C",$E$11:$E$30,"*")</f>
        <v>0</v>
      </c>
      <c r="D68" s="100">
        <f>COUNTIFS($B$11:$B$30,C$65,$C$11:$C$30,"D",$E$11:$E$30,"*")</f>
        <v>0</v>
      </c>
      <c r="E68" s="100">
        <f>COUNTIFS($B$11:$B$30,E$65,$C$11:$C$30,"C",$E$11:$E$30,"*")</f>
        <v>0</v>
      </c>
      <c r="F68" s="280">
        <f>COUNTIFS($B$11:$B$30,E$65,$C$11:$C$30,"D",$E$11:$E$30,"*")</f>
        <v>0</v>
      </c>
      <c r="G68" s="281"/>
      <c r="H68" s="282"/>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9"/>
      <c r="AN68" s="62"/>
    </row>
    <row r="69" spans="1:40" ht="19.5" customHeight="1">
      <c r="A69" s="62"/>
      <c r="B69" s="82" t="s">
        <v>168</v>
      </c>
      <c r="C69" s="273" t="str">
        <f>IF($AK$3="４週",SUMIFS($AK$11:$AK$30,$B$11:$B$30,C65)/4/$AH$5,IF($AK$3="歴月",SUMIFS($AK$11:$AK$30,$B$11:$B$30,C65)/$AL$5,"記載する期間を選択してください"))</f>
        <v>記載する期間を選択してください</v>
      </c>
      <c r="D69" s="275"/>
      <c r="E69" s="273" t="str">
        <f>IF($AK$3="４週",SUMIFS($AK$11:$AK$30,$B$11:$B$30,E65)/4/$AH$5,IF($AK$3="歴月",SUMIFS($AK$11:$AK$30,$B$11:$B$30,E65)/$AL$5,"記載する期間を選択してください"))</f>
        <v>記載する期間を選択してください</v>
      </c>
      <c r="F69" s="274"/>
      <c r="G69" s="274"/>
      <c r="H69" s="275"/>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9"/>
      <c r="AN69" s="62"/>
    </row>
    <row r="70" spans="1:40" ht="3" customHeight="1">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9"/>
      <c r="AN70" s="62"/>
    </row>
    <row r="71" spans="1:40" ht="15" customHeight="1">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c r="A76" s="60" t="s">
        <v>123</v>
      </c>
      <c r="B76" s="94"/>
      <c r="C76" s="60"/>
      <c r="D76" s="60"/>
      <c r="E76" s="60"/>
      <c r="F76" s="60"/>
      <c r="G76" s="60"/>
    </row>
    <row r="77" spans="1:40" ht="15" customHeight="1">
      <c r="A77" s="60" t="s">
        <v>124</v>
      </c>
      <c r="B77" s="94"/>
      <c r="C77" s="60"/>
      <c r="D77" s="60"/>
      <c r="E77" s="60"/>
      <c r="F77" s="60"/>
      <c r="G77" s="60"/>
    </row>
    <row r="78" spans="1:40" ht="15" customHeight="1">
      <c r="A78" s="60"/>
      <c r="B78" s="75" t="s">
        <v>125</v>
      </c>
      <c r="C78" s="246" t="s">
        <v>126</v>
      </c>
      <c r="D78" s="246"/>
      <c r="E78" s="246"/>
      <c r="F78" s="60"/>
      <c r="G78" s="60"/>
    </row>
    <row r="79" spans="1:40" ht="15" customHeight="1">
      <c r="A79" s="60"/>
      <c r="B79" s="97" t="s">
        <v>127</v>
      </c>
      <c r="C79" s="266" t="s">
        <v>128</v>
      </c>
      <c r="D79" s="266"/>
      <c r="E79" s="266"/>
      <c r="F79" s="60"/>
      <c r="G79" s="60"/>
    </row>
    <row r="80" spans="1:40" ht="15" customHeight="1">
      <c r="A80" s="60"/>
      <c r="B80" s="97" t="s">
        <v>129</v>
      </c>
      <c r="C80" s="266" t="s">
        <v>130</v>
      </c>
      <c r="D80" s="266"/>
      <c r="E80" s="266"/>
      <c r="F80" s="60"/>
      <c r="G80" s="60"/>
    </row>
    <row r="81" spans="1:7" ht="15" customHeight="1">
      <c r="A81" s="60"/>
      <c r="B81" s="97" t="s">
        <v>131</v>
      </c>
      <c r="C81" s="266" t="s">
        <v>132</v>
      </c>
      <c r="D81" s="266"/>
      <c r="E81" s="266"/>
      <c r="F81" s="60"/>
      <c r="G81" s="60"/>
    </row>
    <row r="82" spans="1:7" ht="15" customHeight="1">
      <c r="A82" s="60"/>
      <c r="B82" s="97" t="s">
        <v>133</v>
      </c>
      <c r="C82" s="266" t="s">
        <v>134</v>
      </c>
      <c r="D82" s="266"/>
      <c r="E82" s="266"/>
      <c r="F82" s="60"/>
      <c r="G82" s="60"/>
    </row>
    <row r="83" spans="1:7" ht="15" customHeight="1">
      <c r="A83" s="60"/>
      <c r="B83" s="60" t="s">
        <v>135</v>
      </c>
      <c r="C83" s="60"/>
      <c r="D83" s="60"/>
      <c r="E83" s="60"/>
      <c r="F83" s="60"/>
      <c r="G83" s="60"/>
    </row>
    <row r="84" spans="1:7" ht="15" customHeight="1">
      <c r="A84" s="60"/>
      <c r="B84" s="60" t="s">
        <v>136</v>
      </c>
      <c r="C84" s="60"/>
      <c r="D84" s="60"/>
      <c r="E84" s="60"/>
      <c r="F84" s="60"/>
      <c r="G84" s="60"/>
    </row>
    <row r="85" spans="1:7" ht="15" customHeight="1">
      <c r="A85" s="60"/>
      <c r="B85" s="60" t="s">
        <v>137</v>
      </c>
      <c r="C85" s="60"/>
      <c r="D85" s="60"/>
      <c r="E85" s="60"/>
      <c r="F85" s="60"/>
      <c r="G85" s="60"/>
    </row>
    <row r="86" spans="1:7" ht="15" customHeight="1">
      <c r="A86" s="60" t="s">
        <v>138</v>
      </c>
      <c r="B86" s="94"/>
      <c r="C86" s="60"/>
      <c r="D86" s="60"/>
      <c r="E86" s="60"/>
      <c r="F86" s="60"/>
      <c r="G86" s="60"/>
    </row>
    <row r="87" spans="1:7" ht="15" customHeight="1">
      <c r="A87" s="60" t="s">
        <v>196</v>
      </c>
      <c r="B87" s="94"/>
      <c r="C87" s="60"/>
      <c r="D87" s="60"/>
      <c r="E87" s="60"/>
      <c r="F87" s="60"/>
      <c r="G87" s="60"/>
    </row>
    <row r="88" spans="1:7" ht="15" customHeight="1">
      <c r="A88" s="60" t="s">
        <v>140</v>
      </c>
      <c r="B88" s="94"/>
      <c r="C88" s="60"/>
      <c r="D88" s="60"/>
      <c r="E88" s="60"/>
      <c r="F88" s="60"/>
      <c r="G88" s="60"/>
    </row>
    <row r="89" spans="1:7" ht="15" customHeight="1">
      <c r="A89" s="60" t="s">
        <v>141</v>
      </c>
      <c r="B89" s="94"/>
      <c r="C89" s="60"/>
      <c r="D89" s="60"/>
      <c r="E89" s="60"/>
      <c r="F89" s="60"/>
      <c r="G89" s="60"/>
    </row>
    <row r="90" spans="1:7" ht="15" customHeight="1">
      <c r="A90" s="60" t="s">
        <v>142</v>
      </c>
      <c r="B90" s="94"/>
      <c r="C90" s="60"/>
      <c r="D90" s="60"/>
      <c r="E90" s="60"/>
      <c r="F90" s="60"/>
      <c r="G90" s="60"/>
    </row>
    <row r="91" spans="1:7" ht="15" customHeight="1">
      <c r="A91" s="60" t="s">
        <v>143</v>
      </c>
      <c r="B91" s="94"/>
      <c r="C91" s="60"/>
      <c r="D91" s="60"/>
      <c r="E91" s="60"/>
      <c r="F91" s="60"/>
      <c r="G91" s="60"/>
    </row>
    <row r="92" spans="1:7" ht="15" customHeight="1">
      <c r="A92" s="60"/>
      <c r="B92" s="60" t="s">
        <v>144</v>
      </c>
      <c r="C92" s="60"/>
      <c r="D92" s="60"/>
      <c r="E92" s="60"/>
      <c r="F92" s="60"/>
      <c r="G92" s="60"/>
    </row>
    <row r="93" spans="1:7" ht="15" customHeight="1">
      <c r="A93" s="60"/>
      <c r="B93" s="60" t="s">
        <v>145</v>
      </c>
      <c r="C93" s="60"/>
      <c r="D93" s="60"/>
      <c r="E93" s="60"/>
      <c r="F93" s="60"/>
      <c r="G93" s="60"/>
    </row>
    <row r="94" spans="1:7" ht="15" customHeight="1">
      <c r="A94" s="60" t="s">
        <v>146</v>
      </c>
      <c r="B94" s="94"/>
      <c r="C94" s="60"/>
      <c r="D94" s="60"/>
      <c r="E94" s="60"/>
      <c r="F94" s="60"/>
      <c r="G94" s="60"/>
    </row>
    <row r="95" spans="1:7" ht="15" customHeight="1">
      <c r="A95" s="60" t="s">
        <v>147</v>
      </c>
      <c r="B95" s="94"/>
      <c r="C95" s="60"/>
      <c r="D95" s="60"/>
      <c r="E95" s="60"/>
      <c r="F95" s="60"/>
      <c r="G95" s="60"/>
    </row>
    <row r="96" spans="1:7" ht="15" customHeight="1">
      <c r="A96" s="60" t="s">
        <v>148</v>
      </c>
      <c r="B96" s="94"/>
      <c r="C96" s="60"/>
      <c r="D96" s="60"/>
      <c r="E96" s="60"/>
      <c r="F96" s="60"/>
      <c r="G96" s="60"/>
    </row>
    <row r="97" spans="1:7" ht="15" customHeight="1">
      <c r="A97" s="60" t="s">
        <v>149</v>
      </c>
      <c r="B97" s="94"/>
      <c r="C97" s="60"/>
      <c r="D97" s="60"/>
      <c r="E97" s="60"/>
      <c r="F97" s="60"/>
      <c r="G97" s="60"/>
    </row>
    <row r="98" spans="1:7" ht="15" customHeight="1">
      <c r="A98" s="60" t="s">
        <v>150</v>
      </c>
      <c r="B98" s="94"/>
      <c r="C98" s="60"/>
      <c r="D98" s="60"/>
      <c r="E98" s="60"/>
      <c r="F98" s="60"/>
      <c r="G98" s="60"/>
    </row>
    <row r="99" spans="1:7" ht="15" customHeight="1">
      <c r="A99" s="60" t="s">
        <v>151</v>
      </c>
      <c r="B99" s="94"/>
      <c r="C99" s="60"/>
      <c r="D99" s="60"/>
      <c r="E99" s="60"/>
      <c r="F99" s="60"/>
      <c r="G99" s="60"/>
    </row>
    <row r="100" spans="1:7" ht="15" customHeight="1">
      <c r="A100" s="60" t="s">
        <v>152</v>
      </c>
      <c r="B100" s="94"/>
      <c r="C100" s="60"/>
      <c r="D100" s="60"/>
      <c r="E100" s="60"/>
      <c r="F100" s="60"/>
      <c r="G100" s="60"/>
    </row>
    <row r="101" spans="1:7" ht="15" customHeight="1">
      <c r="A101" s="60" t="s">
        <v>153</v>
      </c>
      <c r="B101" s="94"/>
      <c r="C101" s="60"/>
      <c r="D101" s="60"/>
      <c r="E101" s="60"/>
      <c r="F101" s="60"/>
      <c r="G101" s="60"/>
    </row>
  </sheetData>
  <sheetProtection algorithmName="SHA-512" hashValue="Vey5fwUS3QD/t9PmHjS40YPOf6CC/ZvSYLpNuyV5DyfxpqB2sgRE3rRSKxt5T93cbcdJtzX8jZ11rlGk9+RdfA==" saltValue="hq55gnI7rwIY0iHoNDwTTw==" spinCount="100000" sheet="1" objects="1" scenarios="1" formatCells="0" insertRows="0"/>
  <mergeCells count="263">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F61:H61"/>
    <mergeCell ref="I61:K61"/>
    <mergeCell ref="L61:N61"/>
    <mergeCell ref="AJ61:AK61"/>
    <mergeCell ref="AD60:AF60"/>
    <mergeCell ref="AG60:AI60"/>
    <mergeCell ref="AJ60:AK60"/>
    <mergeCell ref="AA61:AC61"/>
    <mergeCell ref="AD61:AF61"/>
    <mergeCell ref="AG61:AI61"/>
    <mergeCell ref="AA60:AC60"/>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47:C47"/>
    <mergeCell ref="F47:H47"/>
    <mergeCell ref="I47:K47"/>
    <mergeCell ref="L47:N47"/>
    <mergeCell ref="O47:Q47"/>
    <mergeCell ref="A48:C48"/>
    <mergeCell ref="F48:H48"/>
    <mergeCell ref="I48:K48"/>
    <mergeCell ref="L48:N48"/>
    <mergeCell ref="O48:Q48"/>
    <mergeCell ref="R44:T44"/>
    <mergeCell ref="U44:W44"/>
    <mergeCell ref="X44:Z44"/>
    <mergeCell ref="AA44:AC44"/>
    <mergeCell ref="F45:H45"/>
    <mergeCell ref="I45:K45"/>
    <mergeCell ref="L45:N45"/>
    <mergeCell ref="O45:Q45"/>
    <mergeCell ref="R45:T45"/>
    <mergeCell ref="U45:W45"/>
    <mergeCell ref="AG45:AI45"/>
    <mergeCell ref="AJ45:AK45"/>
    <mergeCell ref="A46:C46"/>
    <mergeCell ref="F46:H46"/>
    <mergeCell ref="I46:K46"/>
    <mergeCell ref="L46:N46"/>
    <mergeCell ref="O46:Q46"/>
    <mergeCell ref="X45:Z45"/>
    <mergeCell ref="AA45:AC45"/>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9:H49"/>
    <mergeCell ref="I49:K49"/>
    <mergeCell ref="L49:N49"/>
    <mergeCell ref="O49:Q49"/>
    <mergeCell ref="R49:T49"/>
    <mergeCell ref="U49:W49"/>
    <mergeCell ref="X49:Z49"/>
    <mergeCell ref="AA49:AC49"/>
    <mergeCell ref="AD49:AF49"/>
    <mergeCell ref="B50:C50"/>
    <mergeCell ref="F50:H50"/>
    <mergeCell ref="I50:K50"/>
    <mergeCell ref="L50:N50"/>
    <mergeCell ref="O50:Q50"/>
    <mergeCell ref="R50:T50"/>
    <mergeCell ref="U50:W50"/>
    <mergeCell ref="X50:Z50"/>
    <mergeCell ref="AA50:AC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3:AG51 I43:I51 AD43:AD51 AA43:AA51 X43:X51 U43:U51 R43:R51 O43:O51 L43:L51 D43:F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42B3-4445-4ADB-8F44-A5937F4319A7}">
  <dimension ref="A1:AQ101"/>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5" t="s">
        <v>212</v>
      </c>
      <c r="AL1" s="285"/>
      <c r="AM1" s="285"/>
      <c r="AN1" s="285"/>
    </row>
    <row r="2" spans="1:40" ht="18" customHeight="1">
      <c r="A2" s="62"/>
      <c r="B2" s="63"/>
      <c r="C2" s="63"/>
      <c r="D2" s="63"/>
      <c r="E2" s="63"/>
      <c r="F2" s="63"/>
      <c r="G2" s="63"/>
      <c r="H2" s="63"/>
      <c r="I2" s="63"/>
      <c r="J2" s="63"/>
      <c r="K2" s="63"/>
      <c r="L2" s="63"/>
      <c r="M2" s="284">
        <v>2024</v>
      </c>
      <c r="N2" s="284"/>
      <c r="O2" s="284"/>
      <c r="P2" s="284"/>
      <c r="Q2" s="239" t="s">
        <v>94</v>
      </c>
      <c r="R2" s="239"/>
      <c r="S2" s="284">
        <v>5</v>
      </c>
      <c r="T2" s="284"/>
      <c r="U2" s="239" t="s">
        <v>95</v>
      </c>
      <c r="V2" s="239"/>
      <c r="W2" s="63"/>
      <c r="X2" s="63"/>
      <c r="Y2" s="63"/>
      <c r="Z2" s="62"/>
      <c r="AA2" s="62"/>
      <c r="AC2" s="81"/>
      <c r="AD2" s="63"/>
      <c r="AE2" s="63"/>
      <c r="AF2" s="63"/>
      <c r="AG2" s="63"/>
      <c r="AH2" s="63"/>
      <c r="AI2" s="81" t="s">
        <v>96</v>
      </c>
      <c r="AJ2" s="81"/>
      <c r="AK2" s="286"/>
      <c r="AL2" s="286"/>
      <c r="AM2" s="286"/>
      <c r="AN2" s="286"/>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7" t="s">
        <v>154</v>
      </c>
      <c r="AL3" s="287"/>
      <c r="AM3" s="287"/>
      <c r="AN3" s="28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7"/>
      <c r="AL4" s="287"/>
      <c r="AM4" s="287"/>
      <c r="AN4" s="28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9">
        <v>40</v>
      </c>
      <c r="AI5" s="289"/>
      <c r="AJ5" s="289"/>
      <c r="AK5" s="88" t="s">
        <v>100</v>
      </c>
      <c r="AL5" s="288">
        <v>160</v>
      </c>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2" t="s">
        <v>102</v>
      </c>
      <c r="B7" s="252" t="s">
        <v>103</v>
      </c>
      <c r="C7" s="243" t="s">
        <v>104</v>
      </c>
      <c r="D7" s="246" t="s">
        <v>105</v>
      </c>
      <c r="E7" s="247"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9" t="s">
        <v>108</v>
      </c>
      <c r="AL7" s="250" t="s">
        <v>109</v>
      </c>
      <c r="AM7" s="251" t="s">
        <v>110</v>
      </c>
      <c r="AN7" s="251"/>
    </row>
    <row r="8" spans="1:40" ht="15" customHeight="1">
      <c r="A8" s="242"/>
      <c r="B8" s="253"/>
      <c r="C8" s="244"/>
      <c r="D8" s="246"/>
      <c r="E8" s="247"/>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49"/>
      <c r="AL8" s="250"/>
      <c r="AM8" s="251"/>
      <c r="AN8" s="251"/>
    </row>
    <row r="9" spans="1:40" ht="15" customHeight="1">
      <c r="A9" s="242"/>
      <c r="B9" s="254" t="s">
        <v>155</v>
      </c>
      <c r="C9" s="244"/>
      <c r="D9" s="246"/>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51"/>
      <c r="AN9" s="251"/>
    </row>
    <row r="10" spans="1:40" ht="15" customHeight="1">
      <c r="A10" s="242"/>
      <c r="B10" s="255"/>
      <c r="C10" s="245"/>
      <c r="D10" s="246"/>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51"/>
      <c r="AN10" s="251"/>
    </row>
    <row r="11" spans="1:40" ht="18" customHeight="1">
      <c r="A11" s="290">
        <v>1</v>
      </c>
      <c r="B11" s="291" t="s">
        <v>156</v>
      </c>
      <c r="C11" s="292" t="s">
        <v>127</v>
      </c>
      <c r="D11" s="293"/>
      <c r="E11" s="294" t="s">
        <v>127</v>
      </c>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6">
        <f>+SUM(F11:AJ11)</f>
        <v>0</v>
      </c>
      <c r="AL11" s="297">
        <f>IF($AK$3="４週",AK11/4,AK11/(DAY(EOMONTH($F$9,0))/7))</f>
        <v>0</v>
      </c>
      <c r="AM11" s="298"/>
      <c r="AN11" s="298"/>
    </row>
    <row r="12" spans="1:40" ht="18" customHeight="1">
      <c r="A12" s="290">
        <v>2</v>
      </c>
      <c r="B12" s="291" t="s">
        <v>173</v>
      </c>
      <c r="C12" s="292" t="s">
        <v>129</v>
      </c>
      <c r="D12" s="293"/>
      <c r="E12" s="294" t="s">
        <v>129</v>
      </c>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6">
        <f t="shared" ref="AK12:AK31" si="0">+SUM(F12:AJ12)</f>
        <v>0</v>
      </c>
      <c r="AL12" s="297">
        <f t="shared" ref="AL12:AL30" si="1">IF($AK$3="４週",AK12/4,AK12/(DAY(EOMONTH($F$9,0))/7))</f>
        <v>0</v>
      </c>
      <c r="AM12" s="298"/>
      <c r="AN12" s="298"/>
    </row>
    <row r="13" spans="1:40" ht="18" customHeight="1">
      <c r="A13" s="290">
        <v>3</v>
      </c>
      <c r="B13" s="291" t="s">
        <v>173</v>
      </c>
      <c r="C13" s="292" t="s">
        <v>131</v>
      </c>
      <c r="D13" s="293"/>
      <c r="E13" s="294" t="s">
        <v>131</v>
      </c>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6">
        <f t="shared" si="0"/>
        <v>0</v>
      </c>
      <c r="AL13" s="297">
        <f t="shared" si="1"/>
        <v>0</v>
      </c>
      <c r="AM13" s="298"/>
      <c r="AN13" s="298"/>
    </row>
    <row r="14" spans="1:40" ht="18" customHeight="1">
      <c r="A14" s="290">
        <v>4</v>
      </c>
      <c r="B14" s="291" t="s">
        <v>174</v>
      </c>
      <c r="C14" s="292" t="s">
        <v>133</v>
      </c>
      <c r="D14" s="293"/>
      <c r="E14" s="294" t="s">
        <v>133</v>
      </c>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6">
        <f t="shared" si="0"/>
        <v>0</v>
      </c>
      <c r="AL14" s="297">
        <f t="shared" si="1"/>
        <v>0</v>
      </c>
      <c r="AM14" s="298"/>
      <c r="AN14" s="298"/>
    </row>
    <row r="15" spans="1:40" ht="18" customHeight="1">
      <c r="A15" s="290">
        <v>5</v>
      </c>
      <c r="B15" s="291" t="s">
        <v>175</v>
      </c>
      <c r="C15" s="292" t="s">
        <v>127</v>
      </c>
      <c r="D15" s="293"/>
      <c r="E15" s="294" t="s">
        <v>213</v>
      </c>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6">
        <f t="shared" si="0"/>
        <v>0</v>
      </c>
      <c r="AL15" s="297">
        <f t="shared" si="1"/>
        <v>0</v>
      </c>
      <c r="AM15" s="298"/>
      <c r="AN15" s="298"/>
    </row>
    <row r="16" spans="1:40" ht="18" customHeight="1">
      <c r="A16" s="290">
        <v>6</v>
      </c>
      <c r="B16" s="291"/>
      <c r="C16" s="292"/>
      <c r="D16" s="293"/>
      <c r="E16" s="294"/>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6">
        <f t="shared" si="0"/>
        <v>0</v>
      </c>
      <c r="AL16" s="297">
        <f t="shared" si="1"/>
        <v>0</v>
      </c>
      <c r="AM16" s="298"/>
      <c r="AN16" s="298"/>
    </row>
    <row r="17" spans="1:40" ht="18" customHeight="1">
      <c r="A17" s="290">
        <v>7</v>
      </c>
      <c r="B17" s="291"/>
      <c r="C17" s="292"/>
      <c r="D17" s="293"/>
      <c r="E17" s="294"/>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6">
        <f t="shared" si="0"/>
        <v>0</v>
      </c>
      <c r="AL17" s="297">
        <f t="shared" si="1"/>
        <v>0</v>
      </c>
      <c r="AM17" s="298"/>
      <c r="AN17" s="298"/>
    </row>
    <row r="18" spans="1:40" ht="18" customHeight="1">
      <c r="A18" s="290">
        <v>8</v>
      </c>
      <c r="B18" s="291"/>
      <c r="C18" s="292"/>
      <c r="D18" s="293"/>
      <c r="E18" s="294"/>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6">
        <f t="shared" si="0"/>
        <v>0</v>
      </c>
      <c r="AL18" s="297">
        <f t="shared" si="1"/>
        <v>0</v>
      </c>
      <c r="AM18" s="298"/>
      <c r="AN18" s="298"/>
    </row>
    <row r="19" spans="1:40" ht="18" customHeight="1">
      <c r="A19" s="290">
        <v>9</v>
      </c>
      <c r="B19" s="291"/>
      <c r="C19" s="292"/>
      <c r="D19" s="293"/>
      <c r="E19" s="294"/>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6">
        <f t="shared" si="0"/>
        <v>0</v>
      </c>
      <c r="AL19" s="297">
        <f t="shared" si="1"/>
        <v>0</v>
      </c>
      <c r="AM19" s="298"/>
      <c r="AN19" s="298"/>
    </row>
    <row r="20" spans="1:40" ht="18" customHeight="1">
      <c r="A20" s="290">
        <v>10</v>
      </c>
      <c r="B20" s="291"/>
      <c r="C20" s="292"/>
      <c r="D20" s="293"/>
      <c r="E20" s="294"/>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6">
        <f t="shared" si="0"/>
        <v>0</v>
      </c>
      <c r="AL20" s="297">
        <f t="shared" si="1"/>
        <v>0</v>
      </c>
      <c r="AM20" s="298"/>
      <c r="AN20" s="298"/>
    </row>
    <row r="21" spans="1:40" ht="18" customHeight="1">
      <c r="A21" s="290">
        <v>11</v>
      </c>
      <c r="B21" s="291"/>
      <c r="C21" s="292"/>
      <c r="D21" s="293"/>
      <c r="E21" s="294"/>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6">
        <f t="shared" si="0"/>
        <v>0</v>
      </c>
      <c r="AL21" s="297">
        <f t="shared" si="1"/>
        <v>0</v>
      </c>
      <c r="AM21" s="298"/>
      <c r="AN21" s="298"/>
    </row>
    <row r="22" spans="1:40" ht="18" customHeight="1">
      <c r="A22" s="290">
        <v>12</v>
      </c>
      <c r="B22" s="291"/>
      <c r="C22" s="292"/>
      <c r="D22" s="293"/>
      <c r="E22" s="294"/>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f t="shared" si="0"/>
        <v>0</v>
      </c>
      <c r="AL22" s="297">
        <f t="shared" si="1"/>
        <v>0</v>
      </c>
      <c r="AM22" s="298"/>
      <c r="AN22" s="298"/>
    </row>
    <row r="23" spans="1:40" ht="18" customHeight="1">
      <c r="A23" s="290">
        <v>13</v>
      </c>
      <c r="B23" s="291"/>
      <c r="C23" s="292"/>
      <c r="D23" s="293"/>
      <c r="E23" s="294"/>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6">
        <f t="shared" si="0"/>
        <v>0</v>
      </c>
      <c r="AL23" s="297">
        <f t="shared" si="1"/>
        <v>0</v>
      </c>
      <c r="AM23" s="298"/>
      <c r="AN23" s="298"/>
    </row>
    <row r="24" spans="1:40" ht="18" customHeight="1">
      <c r="A24" s="290">
        <v>14</v>
      </c>
      <c r="B24" s="291"/>
      <c r="C24" s="292"/>
      <c r="D24" s="293"/>
      <c r="E24" s="294"/>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6">
        <f t="shared" si="0"/>
        <v>0</v>
      </c>
      <c r="AL24" s="297">
        <f t="shared" si="1"/>
        <v>0</v>
      </c>
      <c r="AM24" s="298"/>
      <c r="AN24" s="298"/>
    </row>
    <row r="25" spans="1:40" ht="18" customHeight="1">
      <c r="A25" s="290">
        <v>15</v>
      </c>
      <c r="B25" s="291"/>
      <c r="C25" s="292"/>
      <c r="D25" s="293"/>
      <c r="E25" s="294"/>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f t="shared" si="0"/>
        <v>0</v>
      </c>
      <c r="AL25" s="297">
        <f t="shared" si="1"/>
        <v>0</v>
      </c>
      <c r="AM25" s="298"/>
      <c r="AN25" s="298"/>
    </row>
    <row r="26" spans="1:40" ht="18" customHeight="1">
      <c r="A26" s="290">
        <v>16</v>
      </c>
      <c r="B26" s="291"/>
      <c r="C26" s="292"/>
      <c r="D26" s="293"/>
      <c r="E26" s="294"/>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6">
        <f t="shared" si="0"/>
        <v>0</v>
      </c>
      <c r="AL26" s="297">
        <f t="shared" si="1"/>
        <v>0</v>
      </c>
      <c r="AM26" s="298"/>
      <c r="AN26" s="298"/>
    </row>
    <row r="27" spans="1:40" ht="18" customHeight="1">
      <c r="A27" s="290">
        <v>17</v>
      </c>
      <c r="B27" s="291"/>
      <c r="C27" s="292"/>
      <c r="D27" s="293"/>
      <c r="E27" s="294"/>
      <c r="F27" s="295"/>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6">
        <f t="shared" si="0"/>
        <v>0</v>
      </c>
      <c r="AL27" s="297">
        <f t="shared" si="1"/>
        <v>0</v>
      </c>
      <c r="AM27" s="298"/>
      <c r="AN27" s="298"/>
    </row>
    <row r="28" spans="1:40" ht="18" customHeight="1">
      <c r="A28" s="290">
        <v>18</v>
      </c>
      <c r="B28" s="291"/>
      <c r="C28" s="292"/>
      <c r="D28" s="293"/>
      <c r="E28" s="294"/>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6">
        <f t="shared" si="0"/>
        <v>0</v>
      </c>
      <c r="AL28" s="297">
        <f t="shared" si="1"/>
        <v>0</v>
      </c>
      <c r="AM28" s="298"/>
      <c r="AN28" s="298"/>
    </row>
    <row r="29" spans="1:40" ht="18" customHeight="1">
      <c r="A29" s="290">
        <v>19</v>
      </c>
      <c r="B29" s="291"/>
      <c r="C29" s="292"/>
      <c r="D29" s="293"/>
      <c r="E29" s="294"/>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6">
        <f t="shared" si="0"/>
        <v>0</v>
      </c>
      <c r="AL29" s="297">
        <f t="shared" si="1"/>
        <v>0</v>
      </c>
      <c r="AM29" s="298"/>
      <c r="AN29" s="298"/>
    </row>
    <row r="30" spans="1:40" ht="18" customHeight="1">
      <c r="A30" s="290">
        <v>20</v>
      </c>
      <c r="B30" s="291"/>
      <c r="C30" s="292"/>
      <c r="D30" s="293"/>
      <c r="E30" s="294"/>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6">
        <f t="shared" si="0"/>
        <v>0</v>
      </c>
      <c r="AL30" s="297">
        <f t="shared" si="1"/>
        <v>0</v>
      </c>
      <c r="AM30" s="298"/>
      <c r="AN30" s="298"/>
    </row>
    <row r="31" spans="1:40" ht="18" customHeight="1">
      <c r="A31" s="247" t="s">
        <v>116</v>
      </c>
      <c r="B31" s="262"/>
      <c r="C31" s="262"/>
      <c r="D31" s="262"/>
      <c r="E31" s="262"/>
      <c r="F31" s="114">
        <f>+SUM(F11:F30)</f>
        <v>0</v>
      </c>
      <c r="G31" s="114">
        <f t="shared" ref="G31:AJ31" si="2">+SUM(G11:G30)</f>
        <v>0</v>
      </c>
      <c r="H31" s="114">
        <f t="shared" si="2"/>
        <v>0</v>
      </c>
      <c r="I31" s="114">
        <f t="shared" si="2"/>
        <v>0</v>
      </c>
      <c r="J31" s="114">
        <f t="shared" si="2"/>
        <v>0</v>
      </c>
      <c r="K31" s="114">
        <f t="shared" si="2"/>
        <v>0</v>
      </c>
      <c r="L31" s="114">
        <f t="shared" si="2"/>
        <v>0</v>
      </c>
      <c r="M31" s="114">
        <f t="shared" si="2"/>
        <v>0</v>
      </c>
      <c r="N31" s="114">
        <f t="shared" si="2"/>
        <v>0</v>
      </c>
      <c r="O31" s="114">
        <f t="shared" si="2"/>
        <v>0</v>
      </c>
      <c r="P31" s="114">
        <f t="shared" si="2"/>
        <v>0</v>
      </c>
      <c r="Q31" s="114">
        <f t="shared" si="2"/>
        <v>0</v>
      </c>
      <c r="R31" s="114">
        <f t="shared" si="2"/>
        <v>0</v>
      </c>
      <c r="S31" s="114">
        <f t="shared" si="2"/>
        <v>0</v>
      </c>
      <c r="T31" s="114">
        <f t="shared" si="2"/>
        <v>0</v>
      </c>
      <c r="U31" s="114">
        <f t="shared" si="2"/>
        <v>0</v>
      </c>
      <c r="V31" s="114">
        <f t="shared" si="2"/>
        <v>0</v>
      </c>
      <c r="W31" s="114">
        <f t="shared" si="2"/>
        <v>0</v>
      </c>
      <c r="X31" s="114">
        <f t="shared" si="2"/>
        <v>0</v>
      </c>
      <c r="Y31" s="114">
        <f t="shared" si="2"/>
        <v>0</v>
      </c>
      <c r="Z31" s="114">
        <f t="shared" si="2"/>
        <v>0</v>
      </c>
      <c r="AA31" s="114">
        <f t="shared" si="2"/>
        <v>0</v>
      </c>
      <c r="AB31" s="114">
        <f t="shared" si="2"/>
        <v>0</v>
      </c>
      <c r="AC31" s="114">
        <f t="shared" si="2"/>
        <v>0</v>
      </c>
      <c r="AD31" s="114">
        <f t="shared" si="2"/>
        <v>0</v>
      </c>
      <c r="AE31" s="114">
        <f t="shared" si="2"/>
        <v>0</v>
      </c>
      <c r="AF31" s="114">
        <f t="shared" si="2"/>
        <v>0</v>
      </c>
      <c r="AG31" s="114">
        <f t="shared" si="2"/>
        <v>0</v>
      </c>
      <c r="AH31" s="114">
        <f t="shared" si="2"/>
        <v>0</v>
      </c>
      <c r="AI31" s="114">
        <f t="shared" si="2"/>
        <v>0</v>
      </c>
      <c r="AJ31" s="114">
        <f t="shared" si="2"/>
        <v>0</v>
      </c>
      <c r="AK31" s="70">
        <f t="shared" si="0"/>
        <v>0</v>
      </c>
      <c r="AL31" s="71">
        <f>IF($AK$3="４週",AK31/4,AK31/(DAY(EOMONTH($F$9,0))/7))</f>
        <v>0</v>
      </c>
      <c r="AM31" s="242"/>
      <c r="AN31" s="242"/>
    </row>
    <row r="32" spans="1:40" ht="18" customHeight="1">
      <c r="A32" s="262" t="s">
        <v>117</v>
      </c>
      <c r="B32" s="262"/>
      <c r="C32" s="262"/>
      <c r="D32" s="262"/>
      <c r="E32" s="263"/>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114"/>
      <c r="AL32" s="73"/>
      <c r="AM32" s="242"/>
      <c r="AN32" s="242"/>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214</v>
      </c>
      <c r="B36" s="67"/>
      <c r="C36" s="67"/>
      <c r="D36" s="67"/>
      <c r="E36" s="67"/>
      <c r="F36" s="67"/>
      <c r="G36" s="60"/>
      <c r="H36" s="60"/>
      <c r="I36" s="60"/>
      <c r="J36" s="60"/>
      <c r="K36" s="60"/>
      <c r="L36" s="60"/>
      <c r="M36" s="60"/>
      <c r="N36" s="60"/>
      <c r="O36" s="60"/>
      <c r="AM36" s="67"/>
      <c r="AN36" s="62"/>
    </row>
    <row r="37" spans="1:43" ht="25" customHeight="1">
      <c r="A37"/>
      <c r="B37" s="247" t="s">
        <v>215</v>
      </c>
      <c r="C37" s="263"/>
      <c r="D37" s="247" t="s">
        <v>216</v>
      </c>
      <c r="E37" s="263"/>
      <c r="F37" s="259" t="s">
        <v>217</v>
      </c>
      <c r="G37" s="260"/>
      <c r="H37" s="260"/>
      <c r="I37" s="260"/>
      <c r="J37" s="260"/>
      <c r="K37" s="261"/>
      <c r="L37" s="259" t="s">
        <v>218</v>
      </c>
      <c r="M37" s="260"/>
      <c r="N37" s="260"/>
      <c r="O37" s="260"/>
      <c r="P37" s="260"/>
      <c r="Q37" s="261"/>
      <c r="R37" s="259" t="s">
        <v>219</v>
      </c>
      <c r="S37" s="260"/>
      <c r="T37" s="260"/>
      <c r="U37" s="260"/>
      <c r="V37" s="260"/>
      <c r="W37" s="261"/>
      <c r="X37" s="259" t="s">
        <v>220</v>
      </c>
      <c r="Y37" s="260"/>
      <c r="Z37" s="260"/>
      <c r="AA37" s="260"/>
      <c r="AB37" s="260"/>
      <c r="AC37" s="261"/>
      <c r="AD37"/>
      <c r="AE37"/>
      <c r="AF37"/>
      <c r="AG37"/>
      <c r="AH37"/>
      <c r="AI37"/>
      <c r="AJ37"/>
      <c r="AK37"/>
      <c r="AL37"/>
      <c r="AM37"/>
      <c r="AN37"/>
      <c r="AO37"/>
      <c r="AP37"/>
      <c r="AQ37"/>
    </row>
    <row r="38" spans="1:43" ht="18" customHeight="1">
      <c r="A38"/>
      <c r="B38" s="247" t="s">
        <v>221</v>
      </c>
      <c r="C38" s="263"/>
      <c r="D38" s="300" t="s">
        <v>162</v>
      </c>
      <c r="E38" s="301"/>
      <c r="F38" s="300" t="s">
        <v>162</v>
      </c>
      <c r="G38" s="302"/>
      <c r="H38" s="302"/>
      <c r="I38" s="302"/>
      <c r="J38" s="302"/>
      <c r="K38" s="301"/>
      <c r="L38" s="300"/>
      <c r="M38" s="302"/>
      <c r="N38" s="302"/>
      <c r="O38" s="302"/>
      <c r="P38" s="302"/>
      <c r="Q38" s="301"/>
      <c r="R38" s="300"/>
      <c r="S38" s="302"/>
      <c r="T38" s="302"/>
      <c r="U38" s="302"/>
      <c r="V38" s="302"/>
      <c r="W38" s="301"/>
      <c r="X38" s="300"/>
      <c r="Y38" s="302"/>
      <c r="Z38" s="302"/>
      <c r="AA38" s="302"/>
      <c r="AB38" s="302"/>
      <c r="AC38" s="301"/>
      <c r="AD38"/>
      <c r="AE38"/>
      <c r="AF38"/>
      <c r="AG38"/>
      <c r="AH38"/>
      <c r="AI38"/>
      <c r="AJ38"/>
      <c r="AK38"/>
      <c r="AL38"/>
      <c r="AM38"/>
      <c r="AN38"/>
      <c r="AO38"/>
      <c r="AP38"/>
      <c r="AQ38"/>
    </row>
    <row r="39" spans="1:43" ht="25" customHeight="1">
      <c r="A39"/>
      <c r="B39" s="250" t="s">
        <v>222</v>
      </c>
      <c r="C39" s="250"/>
      <c r="D39" s="258"/>
      <c r="E39" s="258"/>
      <c r="F39" s="303">
        <v>20</v>
      </c>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c r="AE39"/>
      <c r="AF39"/>
      <c r="AG39"/>
      <c r="AH39"/>
      <c r="AI39"/>
      <c r="AJ39"/>
      <c r="AK39"/>
      <c r="AL39"/>
      <c r="AM39"/>
      <c r="AN39"/>
      <c r="AO39"/>
      <c r="AP39"/>
      <c r="AQ39"/>
    </row>
    <row r="40" spans="1:43" ht="5.15" customHeight="1">
      <c r="A40"/>
      <c r="B40" s="86"/>
      <c r="C40" s="86"/>
      <c r="D40" s="86"/>
      <c r="E40" s="86"/>
      <c r="F40" s="103"/>
      <c r="G40" s="103"/>
      <c r="H40" s="103"/>
      <c r="I40" s="103"/>
      <c r="J40" s="103"/>
      <c r="K40" s="103"/>
      <c r="L40" s="103"/>
      <c r="M40" s="103"/>
      <c r="N40" s="103"/>
      <c r="O40" s="103"/>
      <c r="P40" s="103"/>
      <c r="Q40" s="103"/>
      <c r="R40" s="103"/>
      <c r="S40" s="103"/>
      <c r="T40" s="103"/>
      <c r="U40" s="103"/>
      <c r="V40" s="103"/>
      <c r="W40" s="103"/>
      <c r="X40"/>
      <c r="Y40"/>
      <c r="Z40"/>
      <c r="AA40"/>
      <c r="AB40"/>
      <c r="AC40"/>
      <c r="AD40"/>
      <c r="AE40"/>
      <c r="AF40"/>
      <c r="AG40"/>
      <c r="AH40"/>
      <c r="AI40"/>
      <c r="AJ40"/>
      <c r="AK40"/>
      <c r="AL40"/>
      <c r="AM40"/>
      <c r="AN40"/>
      <c r="AO40"/>
      <c r="AP40"/>
      <c r="AQ40"/>
    </row>
    <row r="41" spans="1:43" ht="21" customHeight="1">
      <c r="A41" s="68" t="s">
        <v>223</v>
      </c>
      <c r="B41" s="67"/>
      <c r="C41" s="67"/>
      <c r="D41" s="67"/>
      <c r="E41" s="67"/>
      <c r="F41" s="67"/>
      <c r="G41" s="60"/>
      <c r="H41" s="60"/>
      <c r="I41" s="60"/>
      <c r="J41" s="60"/>
      <c r="K41" s="60"/>
      <c r="L41" s="60"/>
      <c r="M41" s="60"/>
      <c r="N41" s="60"/>
      <c r="O41" s="60"/>
      <c r="AM41" s="67"/>
      <c r="AN41" s="62"/>
    </row>
    <row r="42" spans="1:43" ht="25" customHeight="1">
      <c r="A42" s="246"/>
      <c r="B42" s="246"/>
      <c r="C42" s="246"/>
      <c r="D42" s="115">
        <v>4</v>
      </c>
      <c r="E42" s="115">
        <v>5</v>
      </c>
      <c r="F42" s="256">
        <v>6</v>
      </c>
      <c r="G42" s="256"/>
      <c r="H42" s="256"/>
      <c r="I42" s="256">
        <v>7</v>
      </c>
      <c r="J42" s="256"/>
      <c r="K42" s="256"/>
      <c r="L42" s="256">
        <v>8</v>
      </c>
      <c r="M42" s="256"/>
      <c r="N42" s="256"/>
      <c r="O42" s="256">
        <v>9</v>
      </c>
      <c r="P42" s="256"/>
      <c r="Q42" s="256"/>
      <c r="R42" s="256">
        <v>10</v>
      </c>
      <c r="S42" s="256"/>
      <c r="T42" s="256"/>
      <c r="U42" s="256">
        <v>11</v>
      </c>
      <c r="V42" s="256"/>
      <c r="W42" s="256"/>
      <c r="X42" s="256">
        <v>12</v>
      </c>
      <c r="Y42" s="256"/>
      <c r="Z42" s="256"/>
      <c r="AA42" s="256">
        <v>1</v>
      </c>
      <c r="AB42" s="256"/>
      <c r="AC42" s="256"/>
      <c r="AD42" s="256">
        <v>2</v>
      </c>
      <c r="AE42" s="256"/>
      <c r="AF42" s="256"/>
      <c r="AG42" s="256">
        <v>3</v>
      </c>
      <c r="AH42" s="256"/>
      <c r="AI42" s="256"/>
      <c r="AJ42" s="246" t="s">
        <v>176</v>
      </c>
      <c r="AK42" s="246"/>
      <c r="AL42" s="108" t="s">
        <v>177</v>
      </c>
      <c r="AM42" s="108" t="s">
        <v>182</v>
      </c>
      <c r="AN42"/>
      <c r="AO42"/>
      <c r="AP42"/>
      <c r="AQ42"/>
    </row>
    <row r="43" spans="1:43" ht="18" customHeight="1">
      <c r="A43" s="264" t="s">
        <v>183</v>
      </c>
      <c r="B43" s="264"/>
      <c r="C43" s="264"/>
      <c r="D43" s="114">
        <f>SUM(D44:D48)</f>
        <v>1840</v>
      </c>
      <c r="E43" s="114">
        <f>SUM(E44:E48)</f>
        <v>1728</v>
      </c>
      <c r="F43" s="265">
        <f>SUM(F44:H48)</f>
        <v>1840</v>
      </c>
      <c r="G43" s="265"/>
      <c r="H43" s="265"/>
      <c r="I43" s="265">
        <f>SUM(I44:K48)</f>
        <v>1932</v>
      </c>
      <c r="J43" s="265"/>
      <c r="K43" s="265"/>
      <c r="L43" s="265">
        <f>SUM(L44:N48)</f>
        <v>1932</v>
      </c>
      <c r="M43" s="265"/>
      <c r="N43" s="265"/>
      <c r="O43" s="265">
        <f>SUM(O44:Q48)</f>
        <v>1748</v>
      </c>
      <c r="P43" s="265"/>
      <c r="Q43" s="265"/>
      <c r="R43" s="265">
        <f>SUM(R44:T48)</f>
        <v>1840</v>
      </c>
      <c r="S43" s="265"/>
      <c r="T43" s="265"/>
      <c r="U43" s="265">
        <f>SUM(U44:W48)</f>
        <v>1840</v>
      </c>
      <c r="V43" s="265"/>
      <c r="W43" s="265"/>
      <c r="X43" s="265">
        <f>SUM(X44:Z48)</f>
        <v>1748</v>
      </c>
      <c r="Y43" s="265"/>
      <c r="Z43" s="265"/>
      <c r="AA43" s="265">
        <f>SUM(AA44:AC48)</f>
        <v>1748</v>
      </c>
      <c r="AB43" s="265"/>
      <c r="AC43" s="265"/>
      <c r="AD43" s="265">
        <f>SUM(AD44:AF48)</f>
        <v>1748</v>
      </c>
      <c r="AE43" s="265"/>
      <c r="AF43" s="265"/>
      <c r="AG43" s="265">
        <f>SUM(AG44:AI48)</f>
        <v>1840</v>
      </c>
      <c r="AH43" s="265"/>
      <c r="AI43" s="265"/>
      <c r="AJ43" s="266">
        <f t="shared" ref="AJ43:AJ48" si="3">SUM(D43:AI43)</f>
        <v>21784</v>
      </c>
      <c r="AK43" s="266"/>
      <c r="AL43" s="267">
        <f>ROUNDUP(((AJ43-AJ49-AJ50)+AJ49*0.5+AJ50*0.75)/AJ51,1)</f>
        <v>84.199999999999989</v>
      </c>
      <c r="AM43" s="267">
        <f>ROUND((2*AJ44+3*AJ45+4*AJ46+5*AJ47+6*AJ48)/AJ43,1)</f>
        <v>4.7</v>
      </c>
      <c r="AN43"/>
      <c r="AO43"/>
      <c r="AP43"/>
      <c r="AQ43"/>
    </row>
    <row r="44" spans="1:43" ht="18" customHeight="1">
      <c r="A44" s="270" t="s">
        <v>184</v>
      </c>
      <c r="B44" s="271"/>
      <c r="C44" s="272"/>
      <c r="D44" s="295">
        <v>100</v>
      </c>
      <c r="E44" s="295">
        <v>95</v>
      </c>
      <c r="F44" s="304">
        <v>100</v>
      </c>
      <c r="G44" s="304"/>
      <c r="H44" s="304"/>
      <c r="I44" s="304">
        <v>105</v>
      </c>
      <c r="J44" s="304"/>
      <c r="K44" s="304"/>
      <c r="L44" s="304">
        <v>105</v>
      </c>
      <c r="M44" s="304"/>
      <c r="N44" s="304"/>
      <c r="O44" s="304">
        <v>95</v>
      </c>
      <c r="P44" s="304"/>
      <c r="Q44" s="304"/>
      <c r="R44" s="304">
        <v>100</v>
      </c>
      <c r="S44" s="304"/>
      <c r="T44" s="304"/>
      <c r="U44" s="304">
        <v>100</v>
      </c>
      <c r="V44" s="304"/>
      <c r="W44" s="304"/>
      <c r="X44" s="304">
        <v>95</v>
      </c>
      <c r="Y44" s="304"/>
      <c r="Z44" s="304"/>
      <c r="AA44" s="304">
        <v>95</v>
      </c>
      <c r="AB44" s="304"/>
      <c r="AC44" s="304"/>
      <c r="AD44" s="304">
        <v>95</v>
      </c>
      <c r="AE44" s="304"/>
      <c r="AF44" s="304"/>
      <c r="AG44" s="304">
        <v>100</v>
      </c>
      <c r="AH44" s="304"/>
      <c r="AI44" s="304"/>
      <c r="AJ44" s="266">
        <f t="shared" si="3"/>
        <v>1185</v>
      </c>
      <c r="AK44" s="266"/>
      <c r="AL44" s="268"/>
      <c r="AM44" s="268"/>
      <c r="AN44"/>
      <c r="AO44"/>
      <c r="AP44"/>
      <c r="AQ44"/>
    </row>
    <row r="45" spans="1:43" ht="18" customHeight="1">
      <c r="A45" s="270" t="s">
        <v>185</v>
      </c>
      <c r="B45" s="271"/>
      <c r="C45" s="272"/>
      <c r="D45" s="295">
        <v>100</v>
      </c>
      <c r="E45" s="295">
        <v>95</v>
      </c>
      <c r="F45" s="304">
        <v>100</v>
      </c>
      <c r="G45" s="304"/>
      <c r="H45" s="304"/>
      <c r="I45" s="304">
        <v>105</v>
      </c>
      <c r="J45" s="304"/>
      <c r="K45" s="304"/>
      <c r="L45" s="304">
        <v>105</v>
      </c>
      <c r="M45" s="304"/>
      <c r="N45" s="304"/>
      <c r="O45" s="304">
        <v>95</v>
      </c>
      <c r="P45" s="304"/>
      <c r="Q45" s="304"/>
      <c r="R45" s="304">
        <v>100</v>
      </c>
      <c r="S45" s="304"/>
      <c r="T45" s="304"/>
      <c r="U45" s="304">
        <v>100</v>
      </c>
      <c r="V45" s="304"/>
      <c r="W45" s="304"/>
      <c r="X45" s="304">
        <v>95</v>
      </c>
      <c r="Y45" s="304"/>
      <c r="Z45" s="304"/>
      <c r="AA45" s="304">
        <v>95</v>
      </c>
      <c r="AB45" s="304"/>
      <c r="AC45" s="304"/>
      <c r="AD45" s="304">
        <v>95</v>
      </c>
      <c r="AE45" s="304"/>
      <c r="AF45" s="304"/>
      <c r="AG45" s="304">
        <v>100</v>
      </c>
      <c r="AH45" s="304"/>
      <c r="AI45" s="304"/>
      <c r="AJ45" s="266">
        <f t="shared" si="3"/>
        <v>1185</v>
      </c>
      <c r="AK45" s="266"/>
      <c r="AL45" s="268"/>
      <c r="AM45" s="268"/>
      <c r="AN45"/>
      <c r="AO45"/>
      <c r="AP45"/>
      <c r="AQ45"/>
    </row>
    <row r="46" spans="1:43" ht="18" customHeight="1">
      <c r="A46" s="270" t="s">
        <v>186</v>
      </c>
      <c r="B46" s="271"/>
      <c r="C46" s="272"/>
      <c r="D46" s="295">
        <v>140</v>
      </c>
      <c r="E46" s="295">
        <v>133</v>
      </c>
      <c r="F46" s="304">
        <v>140</v>
      </c>
      <c r="G46" s="304"/>
      <c r="H46" s="304"/>
      <c r="I46" s="304">
        <v>147</v>
      </c>
      <c r="J46" s="304"/>
      <c r="K46" s="304"/>
      <c r="L46" s="304">
        <v>147</v>
      </c>
      <c r="M46" s="304"/>
      <c r="N46" s="304"/>
      <c r="O46" s="304">
        <v>133</v>
      </c>
      <c r="P46" s="304"/>
      <c r="Q46" s="304"/>
      <c r="R46" s="304">
        <v>140</v>
      </c>
      <c r="S46" s="304"/>
      <c r="T46" s="304"/>
      <c r="U46" s="304">
        <v>140</v>
      </c>
      <c r="V46" s="304"/>
      <c r="W46" s="304"/>
      <c r="X46" s="304">
        <v>133</v>
      </c>
      <c r="Y46" s="304"/>
      <c r="Z46" s="304"/>
      <c r="AA46" s="304">
        <v>133</v>
      </c>
      <c r="AB46" s="304"/>
      <c r="AC46" s="304"/>
      <c r="AD46" s="304">
        <v>133</v>
      </c>
      <c r="AE46" s="304"/>
      <c r="AF46" s="304"/>
      <c r="AG46" s="304">
        <v>140</v>
      </c>
      <c r="AH46" s="304"/>
      <c r="AI46" s="304"/>
      <c r="AJ46" s="266">
        <f t="shared" si="3"/>
        <v>1659</v>
      </c>
      <c r="AK46" s="266"/>
      <c r="AL46" s="268"/>
      <c r="AM46" s="268"/>
      <c r="AN46"/>
      <c r="AO46"/>
      <c r="AP46"/>
      <c r="AQ46"/>
    </row>
    <row r="47" spans="1:43" ht="18" customHeight="1">
      <c r="A47" s="270" t="s">
        <v>187</v>
      </c>
      <c r="B47" s="271"/>
      <c r="C47" s="272"/>
      <c r="D47" s="295">
        <v>1400</v>
      </c>
      <c r="E47" s="295">
        <v>1310</v>
      </c>
      <c r="F47" s="304">
        <v>1400</v>
      </c>
      <c r="G47" s="304"/>
      <c r="H47" s="304"/>
      <c r="I47" s="304">
        <v>1470</v>
      </c>
      <c r="J47" s="304"/>
      <c r="K47" s="304"/>
      <c r="L47" s="304">
        <v>1470</v>
      </c>
      <c r="M47" s="304"/>
      <c r="N47" s="304"/>
      <c r="O47" s="304">
        <v>1330</v>
      </c>
      <c r="P47" s="304"/>
      <c r="Q47" s="304"/>
      <c r="R47" s="304">
        <v>1400</v>
      </c>
      <c r="S47" s="304"/>
      <c r="T47" s="304"/>
      <c r="U47" s="304">
        <v>1400</v>
      </c>
      <c r="V47" s="304"/>
      <c r="W47" s="304"/>
      <c r="X47" s="304">
        <v>1330</v>
      </c>
      <c r="Y47" s="304"/>
      <c r="Z47" s="304"/>
      <c r="AA47" s="304">
        <v>1330</v>
      </c>
      <c r="AB47" s="304"/>
      <c r="AC47" s="304"/>
      <c r="AD47" s="304">
        <v>1330</v>
      </c>
      <c r="AE47" s="304"/>
      <c r="AF47" s="304"/>
      <c r="AG47" s="304">
        <v>1400</v>
      </c>
      <c r="AH47" s="304"/>
      <c r="AI47" s="304"/>
      <c r="AJ47" s="266">
        <f t="shared" si="3"/>
        <v>16570</v>
      </c>
      <c r="AK47" s="266"/>
      <c r="AL47" s="268"/>
      <c r="AM47" s="268"/>
      <c r="AN47"/>
      <c r="AO47"/>
      <c r="AP47"/>
      <c r="AQ47"/>
    </row>
    <row r="48" spans="1:43" ht="18" customHeight="1">
      <c r="A48" s="270" t="s">
        <v>188</v>
      </c>
      <c r="B48" s="271"/>
      <c r="C48" s="272"/>
      <c r="D48" s="295">
        <v>100</v>
      </c>
      <c r="E48" s="295">
        <v>95</v>
      </c>
      <c r="F48" s="304">
        <v>100</v>
      </c>
      <c r="G48" s="304"/>
      <c r="H48" s="304"/>
      <c r="I48" s="304">
        <v>105</v>
      </c>
      <c r="J48" s="304"/>
      <c r="K48" s="304"/>
      <c r="L48" s="304">
        <v>105</v>
      </c>
      <c r="M48" s="304"/>
      <c r="N48" s="304"/>
      <c r="O48" s="304">
        <v>95</v>
      </c>
      <c r="P48" s="304"/>
      <c r="Q48" s="304"/>
      <c r="R48" s="304">
        <v>100</v>
      </c>
      <c r="S48" s="304"/>
      <c r="T48" s="304"/>
      <c r="U48" s="304">
        <v>100</v>
      </c>
      <c r="V48" s="304"/>
      <c r="W48" s="304"/>
      <c r="X48" s="304">
        <v>95</v>
      </c>
      <c r="Y48" s="304"/>
      <c r="Z48" s="304"/>
      <c r="AA48" s="304">
        <v>95</v>
      </c>
      <c r="AB48" s="304"/>
      <c r="AC48" s="304"/>
      <c r="AD48" s="304">
        <v>95</v>
      </c>
      <c r="AE48" s="304"/>
      <c r="AF48" s="304"/>
      <c r="AG48" s="304">
        <v>100</v>
      </c>
      <c r="AH48" s="304"/>
      <c r="AI48" s="304"/>
      <c r="AJ48" s="266">
        <f t="shared" si="3"/>
        <v>1185</v>
      </c>
      <c r="AK48" s="266"/>
      <c r="AL48" s="268"/>
      <c r="AM48" s="268"/>
      <c r="AN48"/>
      <c r="AO48"/>
      <c r="AP48"/>
      <c r="AQ48"/>
    </row>
    <row r="49" spans="1:43" ht="18" customHeight="1">
      <c r="A49" s="110"/>
      <c r="B49" s="107" t="s">
        <v>189</v>
      </c>
      <c r="C49" s="111"/>
      <c r="D49" s="295">
        <v>100</v>
      </c>
      <c r="E49" s="295">
        <v>95</v>
      </c>
      <c r="F49" s="304">
        <v>100</v>
      </c>
      <c r="G49" s="304"/>
      <c r="H49" s="304"/>
      <c r="I49" s="304">
        <v>105</v>
      </c>
      <c r="J49" s="304"/>
      <c r="K49" s="304"/>
      <c r="L49" s="304">
        <v>105</v>
      </c>
      <c r="M49" s="304"/>
      <c r="N49" s="304"/>
      <c r="O49" s="304">
        <v>95</v>
      </c>
      <c r="P49" s="304"/>
      <c r="Q49" s="304"/>
      <c r="R49" s="304">
        <v>100</v>
      </c>
      <c r="S49" s="304"/>
      <c r="T49" s="304"/>
      <c r="U49" s="304">
        <v>100</v>
      </c>
      <c r="V49" s="304"/>
      <c r="W49" s="304"/>
      <c r="X49" s="304">
        <v>95</v>
      </c>
      <c r="Y49" s="304"/>
      <c r="Z49" s="304"/>
      <c r="AA49" s="304">
        <v>95</v>
      </c>
      <c r="AB49" s="304"/>
      <c r="AC49" s="304"/>
      <c r="AD49" s="304">
        <v>95</v>
      </c>
      <c r="AE49" s="304"/>
      <c r="AF49" s="304"/>
      <c r="AG49" s="304">
        <v>2000</v>
      </c>
      <c r="AH49" s="304"/>
      <c r="AI49" s="304"/>
      <c r="AJ49" s="266">
        <f>SUM(D49:AI49)</f>
        <v>3085</v>
      </c>
      <c r="AK49" s="266"/>
      <c r="AL49" s="268"/>
      <c r="AM49" s="268"/>
      <c r="AN49"/>
      <c r="AO49"/>
      <c r="AP49"/>
      <c r="AQ49"/>
    </row>
    <row r="50" spans="1:43" ht="18" customHeight="1">
      <c r="A50" s="110"/>
      <c r="B50" s="235" t="s">
        <v>190</v>
      </c>
      <c r="C50" s="236"/>
      <c r="D50" s="295">
        <v>100</v>
      </c>
      <c r="E50" s="295">
        <v>95</v>
      </c>
      <c r="F50" s="304">
        <v>100</v>
      </c>
      <c r="G50" s="304"/>
      <c r="H50" s="304"/>
      <c r="I50" s="304">
        <v>105</v>
      </c>
      <c r="J50" s="304"/>
      <c r="K50" s="304"/>
      <c r="L50" s="304">
        <v>105</v>
      </c>
      <c r="M50" s="304"/>
      <c r="N50" s="304"/>
      <c r="O50" s="304">
        <v>95</v>
      </c>
      <c r="P50" s="304"/>
      <c r="Q50" s="304"/>
      <c r="R50" s="304">
        <v>100</v>
      </c>
      <c r="S50" s="304"/>
      <c r="T50" s="304"/>
      <c r="U50" s="304">
        <v>100</v>
      </c>
      <c r="V50" s="304"/>
      <c r="W50" s="304"/>
      <c r="X50" s="304">
        <v>95</v>
      </c>
      <c r="Y50" s="304"/>
      <c r="Z50" s="304"/>
      <c r="AA50" s="304">
        <v>95</v>
      </c>
      <c r="AB50" s="304"/>
      <c r="AC50" s="304"/>
      <c r="AD50" s="304">
        <v>95</v>
      </c>
      <c r="AE50" s="304"/>
      <c r="AF50" s="304"/>
      <c r="AG50" s="304">
        <v>100</v>
      </c>
      <c r="AH50" s="304"/>
      <c r="AI50" s="304"/>
      <c r="AJ50" s="266">
        <f>SUM(D50:AI50)</f>
        <v>1185</v>
      </c>
      <c r="AK50" s="266"/>
      <c r="AL50" s="268"/>
      <c r="AM50" s="268"/>
      <c r="AN50"/>
      <c r="AO50"/>
      <c r="AP50"/>
      <c r="AQ50"/>
    </row>
    <row r="51" spans="1:43" ht="18" customHeight="1">
      <c r="A51" s="264" t="s">
        <v>178</v>
      </c>
      <c r="B51" s="264"/>
      <c r="C51" s="264"/>
      <c r="D51" s="295">
        <v>20</v>
      </c>
      <c r="E51" s="295">
        <v>19</v>
      </c>
      <c r="F51" s="304">
        <v>20</v>
      </c>
      <c r="G51" s="304"/>
      <c r="H51" s="304"/>
      <c r="I51" s="304">
        <v>21</v>
      </c>
      <c r="J51" s="304"/>
      <c r="K51" s="304"/>
      <c r="L51" s="304">
        <v>21</v>
      </c>
      <c r="M51" s="304"/>
      <c r="N51" s="304"/>
      <c r="O51" s="304">
        <v>19</v>
      </c>
      <c r="P51" s="304"/>
      <c r="Q51" s="304"/>
      <c r="R51" s="304">
        <v>20</v>
      </c>
      <c r="S51" s="304"/>
      <c r="T51" s="304"/>
      <c r="U51" s="304">
        <v>20</v>
      </c>
      <c r="V51" s="304"/>
      <c r="W51" s="304"/>
      <c r="X51" s="304">
        <v>19</v>
      </c>
      <c r="Y51" s="304"/>
      <c r="Z51" s="304"/>
      <c r="AA51" s="304">
        <v>19</v>
      </c>
      <c r="AB51" s="304"/>
      <c r="AC51" s="304"/>
      <c r="AD51" s="304">
        <v>19</v>
      </c>
      <c r="AE51" s="304"/>
      <c r="AF51" s="304"/>
      <c r="AG51" s="304">
        <v>20</v>
      </c>
      <c r="AH51" s="304"/>
      <c r="AI51" s="304"/>
      <c r="AJ51" s="266">
        <f>+SUM(D51:AI51)</f>
        <v>237</v>
      </c>
      <c r="AK51" s="266"/>
      <c r="AL51" s="269"/>
      <c r="AM51" s="269"/>
      <c r="AN51"/>
      <c r="AO51"/>
      <c r="AP51"/>
      <c r="AQ51"/>
    </row>
    <row r="52" spans="1:43" ht="21" customHeight="1">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7"/>
      <c r="AM52" s="67"/>
      <c r="AN52" s="62"/>
    </row>
    <row r="53" spans="1:43" ht="5.15" customHeight="1">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7"/>
      <c r="AM53" s="67"/>
      <c r="AN53" s="62"/>
    </row>
    <row r="54" spans="1:43" ht="18" customHeight="1">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2"/>
      <c r="AK54" s="60"/>
      <c r="AL54" s="67"/>
      <c r="AM54" s="67"/>
      <c r="AN54" s="62"/>
    </row>
    <row r="55" spans="1:43" ht="55" customHeight="1">
      <c r="A55" s="246" t="s">
        <v>160</v>
      </c>
      <c r="B55" s="246"/>
      <c r="C55" s="246" t="s">
        <v>173</v>
      </c>
      <c r="D55" s="246"/>
      <c r="E55" s="250" t="s">
        <v>224</v>
      </c>
      <c r="F55" s="250"/>
      <c r="G55" s="250"/>
      <c r="H55" s="250"/>
      <c r="I55" s="276" t="s">
        <v>225</v>
      </c>
      <c r="J55" s="277"/>
      <c r="K55" s="277"/>
      <c r="L55" s="277"/>
      <c r="M55" s="277"/>
      <c r="N55" s="249"/>
      <c r="O55" s="276" t="s">
        <v>226</v>
      </c>
      <c r="P55" s="277"/>
      <c r="Q55" s="277"/>
      <c r="R55" s="277"/>
      <c r="S55" s="277"/>
      <c r="T55" s="249"/>
      <c r="U55" s="276" t="s">
        <v>227</v>
      </c>
      <c r="V55" s="277"/>
      <c r="W55" s="277"/>
      <c r="X55" s="277"/>
      <c r="Y55" s="277"/>
      <c r="Z55" s="249"/>
      <c r="AA55" s="276" t="s">
        <v>228</v>
      </c>
      <c r="AB55" s="277"/>
      <c r="AC55" s="277"/>
      <c r="AD55" s="277"/>
      <c r="AE55" s="277"/>
      <c r="AF55" s="249"/>
      <c r="AG55" s="250" t="s">
        <v>229</v>
      </c>
      <c r="AH55" s="250"/>
      <c r="AI55" s="250"/>
      <c r="AJ55" s="250"/>
      <c r="AK55" s="250"/>
      <c r="AL55"/>
      <c r="AM55" s="67"/>
      <c r="AN55" s="62"/>
    </row>
    <row r="56" spans="1:43" ht="18" customHeight="1">
      <c r="A56" s="250" t="s">
        <v>161</v>
      </c>
      <c r="B56" s="250"/>
      <c r="C56" s="265">
        <f>ROUNDDOWN(IF(AL43&lt;=60,1,1+ROUNDUP((AL43-60)/40,0)),1)</f>
        <v>2</v>
      </c>
      <c r="D56" s="265"/>
      <c r="E56" s="265">
        <f>IF(D38="○",ROUNDDOWN(IF(AM43&lt;4,AL43/6,IF(AM43&lt;5,AL43/5,AL43/3)),1),"-")</f>
        <v>16.8</v>
      </c>
      <c r="F56" s="265"/>
      <c r="G56" s="265"/>
      <c r="H56" s="265"/>
      <c r="I56" s="265">
        <f>IF(F38="○",ROUNDDOWN(F39/6,1),"-")</f>
        <v>3.3</v>
      </c>
      <c r="J56" s="265"/>
      <c r="K56" s="265"/>
      <c r="L56" s="265"/>
      <c r="M56" s="265"/>
      <c r="N56" s="265"/>
      <c r="O56" s="265" t="str">
        <f>IF(L38="○",ROUNDDOWN(L39/6,1),"-")</f>
        <v>-</v>
      </c>
      <c r="P56" s="265"/>
      <c r="Q56" s="265"/>
      <c r="R56" s="265"/>
      <c r="S56" s="265"/>
      <c r="T56" s="265"/>
      <c r="U56" s="265" t="str">
        <f>IF(R38="○",ROUNDDOWN(R39/6,1),"-")</f>
        <v>-</v>
      </c>
      <c r="V56" s="265"/>
      <c r="W56" s="265"/>
      <c r="X56" s="265"/>
      <c r="Y56" s="265"/>
      <c r="Z56" s="265"/>
      <c r="AA56" s="265" t="str">
        <f>IF(R38="○",ROUNDDOWN(R39/15,1),"-")</f>
        <v>-</v>
      </c>
      <c r="AB56" s="265"/>
      <c r="AC56" s="265"/>
      <c r="AD56" s="265"/>
      <c r="AE56" s="265"/>
      <c r="AF56" s="265"/>
      <c r="AG56" s="265" t="str">
        <f>IF(X38="○",ROUNDDOWN(X39/10,1),"-")</f>
        <v>-</v>
      </c>
      <c r="AH56" s="265"/>
      <c r="AI56" s="265"/>
      <c r="AJ56" s="265"/>
      <c r="AK56" s="265"/>
      <c r="AL56"/>
      <c r="AM56" s="67"/>
      <c r="AN56" s="62"/>
    </row>
    <row r="57" spans="1:43" ht="5.15" customHeight="1">
      <c r="A57" s="86"/>
      <c r="B57" s="86"/>
      <c r="C57" s="86"/>
      <c r="D57" s="86"/>
      <c r="E57" s="86"/>
      <c r="F57" s="86"/>
      <c r="G57" s="86"/>
      <c r="H57" s="86"/>
      <c r="I57" s="86"/>
      <c r="J57" s="60"/>
      <c r="K57" s="60"/>
      <c r="L57" s="60"/>
      <c r="M57" s="102"/>
      <c r="N57" s="60"/>
      <c r="O57" s="60"/>
      <c r="P57" s="60"/>
      <c r="Q57"/>
      <c r="W57" s="67"/>
      <c r="X57" s="60"/>
      <c r="Y57" s="60"/>
      <c r="Z57" s="60"/>
      <c r="AA57" s="60"/>
      <c r="AB57" s="60"/>
      <c r="AC57" s="60"/>
      <c r="AD57" s="60"/>
      <c r="AE57" s="60"/>
      <c r="AF57" s="60"/>
      <c r="AG57" s="60"/>
      <c r="AH57" s="60"/>
      <c r="AI57" s="60"/>
      <c r="AJ57" s="102"/>
      <c r="AK57" s="60"/>
      <c r="AL57" s="67"/>
      <c r="AM57" s="67"/>
      <c r="AN57" s="62"/>
    </row>
    <row r="58" spans="1:43" ht="21" customHeight="1">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c r="A59" s="62"/>
      <c r="B59" s="67"/>
      <c r="C59" s="273" t="str">
        <f>IF(VLOOKUP($AK$1,選択肢!$A:$Z,C64,FALSE)=0,"-",VLOOKUP($AK$1,選択肢!$A:$Z,C64,FALSE))</f>
        <v>管理者</v>
      </c>
      <c r="D59" s="274"/>
      <c r="E59" s="278" t="str">
        <f>IF(VLOOKUP($AK$1,選択肢!$A:$Z,E64,FALSE)=0,"-",VLOOKUP($AK$1,選択肢!$A:$Z,E64,FALSE))</f>
        <v>サービス管理責任者</v>
      </c>
      <c r="F59" s="278"/>
      <c r="G59" s="278"/>
      <c r="H59" s="278"/>
      <c r="I59" s="273" t="str">
        <f>IF(VLOOKUP($AK$1,選択肢!$A:$Z,I64,FALSE)=0,"-",VLOOKUP($AK$1,選択肢!$A:$Z,I64,FALSE))</f>
        <v>医師</v>
      </c>
      <c r="J59" s="274"/>
      <c r="K59" s="274"/>
      <c r="L59" s="274"/>
      <c r="M59" s="274"/>
      <c r="N59" s="275"/>
      <c r="O59" s="273" t="str">
        <f>IF(VLOOKUP($AK$1,選択肢!$A:$Z,O64,FALSE)=0,"-",VLOOKUP($AK$1,選択肢!$A:$Z,O64,FALSE))</f>
        <v>看護職員</v>
      </c>
      <c r="P59" s="274"/>
      <c r="Q59" s="274"/>
      <c r="R59" s="274"/>
      <c r="S59" s="274"/>
      <c r="T59" s="275"/>
      <c r="U59" s="273" t="str">
        <f>IF(VLOOKUP($AK$1,選択肢!$A:$Z,U64,FALSE)=0,"-",VLOOKUP($AK$1,選択肢!$A:$Z,U64,FALSE))</f>
        <v>理学療法士</v>
      </c>
      <c r="V59" s="274"/>
      <c r="W59" s="274"/>
      <c r="X59" s="274"/>
      <c r="Y59" s="274"/>
      <c r="Z59" s="275"/>
      <c r="AA59" s="273" t="str">
        <f>IF(VLOOKUP($AK$1,選択肢!$A:$Z,AA64,FALSE)=0,"-",VLOOKUP($AK$1,選択肢!$A:$Z,AA64,FALSE))</f>
        <v>作業療法士</v>
      </c>
      <c r="AB59" s="274"/>
      <c r="AC59" s="274"/>
      <c r="AD59" s="274"/>
      <c r="AE59" s="274"/>
      <c r="AF59" s="275"/>
      <c r="AG59" s="278" t="str">
        <f>IF(VLOOKUP($AK$1,選択肢!$A:$Z,AG64,FALSE)=0,"-",VLOOKUP($AK$1,選択肢!$A:$Z,AG64,FALSE))</f>
        <v>言語聴覚士</v>
      </c>
      <c r="AH59" s="278"/>
      <c r="AI59" s="278"/>
      <c r="AJ59" s="278"/>
      <c r="AK59" s="278"/>
      <c r="AL59" s="278" t="str">
        <f>IF(VLOOKUP($AK$1,選択肢!$A:$Z,AL64,FALSE)=0,"-",VLOOKUP($AK$1,選択肢!$A:$Z,AL64,FALSE))</f>
        <v>就労支援員</v>
      </c>
      <c r="AM59" s="278"/>
      <c r="AN59" s="62"/>
    </row>
    <row r="60" spans="1:43" ht="18" customHeight="1">
      <c r="A60" s="62"/>
      <c r="B60" s="67"/>
      <c r="C60" s="112" t="s">
        <v>164</v>
      </c>
      <c r="D60" s="112" t="s">
        <v>165</v>
      </c>
      <c r="E60" s="113" t="s">
        <v>164</v>
      </c>
      <c r="F60" s="279" t="s">
        <v>165</v>
      </c>
      <c r="G60" s="279"/>
      <c r="H60" s="279"/>
      <c r="I60" s="280" t="s">
        <v>164</v>
      </c>
      <c r="J60" s="281"/>
      <c r="K60" s="282"/>
      <c r="L60" s="280" t="s">
        <v>165</v>
      </c>
      <c r="M60" s="281"/>
      <c r="N60" s="282"/>
      <c r="O60" s="280" t="s">
        <v>164</v>
      </c>
      <c r="P60" s="281"/>
      <c r="Q60" s="282"/>
      <c r="R60" s="280" t="s">
        <v>165</v>
      </c>
      <c r="S60" s="281"/>
      <c r="T60" s="282"/>
      <c r="U60" s="280" t="s">
        <v>164</v>
      </c>
      <c r="V60" s="281"/>
      <c r="W60" s="282"/>
      <c r="X60" s="280" t="s">
        <v>165</v>
      </c>
      <c r="Y60" s="281"/>
      <c r="Z60" s="282"/>
      <c r="AA60" s="280" t="s">
        <v>164</v>
      </c>
      <c r="AB60" s="281"/>
      <c r="AC60" s="282"/>
      <c r="AD60" s="280" t="s">
        <v>165</v>
      </c>
      <c r="AE60" s="281"/>
      <c r="AF60" s="282"/>
      <c r="AG60" s="280" t="s">
        <v>164</v>
      </c>
      <c r="AH60" s="281"/>
      <c r="AI60" s="282"/>
      <c r="AJ60" s="280" t="s">
        <v>165</v>
      </c>
      <c r="AK60" s="282"/>
      <c r="AL60" s="113" t="s">
        <v>27</v>
      </c>
      <c r="AM60" s="113" t="s">
        <v>180</v>
      </c>
      <c r="AN60" s="62"/>
    </row>
    <row r="61" spans="1:43" ht="18" customHeight="1">
      <c r="A61" s="62"/>
      <c r="B61" s="109" t="s">
        <v>166</v>
      </c>
      <c r="C61" s="113">
        <f>COUNTIFS($B$11:$B$30,C$59,$C$11:$C$30,"A",$E$11:$E$30,"*")</f>
        <v>1</v>
      </c>
      <c r="D61" s="113">
        <f>COUNTIFS($B$11:$B$30,C$59,$C$11:$C$30,"B",$E$11:$E$30,"*")</f>
        <v>0</v>
      </c>
      <c r="E61" s="113">
        <f>COUNTIFS($B$11:$B$30,E$59,$C$11:$C$30,"A",$E$11:$E$30,"*")</f>
        <v>0</v>
      </c>
      <c r="F61" s="280">
        <f>COUNTIFS($B$11:$B$30,E$59,$C$11:$C$30,"B",$E$11:$E$30,"*")</f>
        <v>1</v>
      </c>
      <c r="G61" s="281"/>
      <c r="H61" s="282"/>
      <c r="I61" s="280">
        <f>COUNTIFS($B$11:$B$30,I$59,$C$11:$C$30,"A",$E$11:$E$30,"*")</f>
        <v>0</v>
      </c>
      <c r="J61" s="281"/>
      <c r="K61" s="282"/>
      <c r="L61" s="280">
        <f>COUNTIFS($B$11:$B$30,I$59,$C$11:$C$30,"B",$E$11:$E$30,"*")</f>
        <v>0</v>
      </c>
      <c r="M61" s="281"/>
      <c r="N61" s="282"/>
      <c r="O61" s="280">
        <f>COUNTIFS($B$11:$B$30,O$59,$C$11:$C$30,"A",$E$11:$E$30,"*")</f>
        <v>1</v>
      </c>
      <c r="P61" s="281"/>
      <c r="Q61" s="282"/>
      <c r="R61" s="280">
        <f>COUNTIFS($B$11:$B$30,O$59,$C$11:$C$30,"B",$E$11:$E$30,"*")</f>
        <v>0</v>
      </c>
      <c r="S61" s="281"/>
      <c r="T61" s="282"/>
      <c r="U61" s="280">
        <f>COUNTIFS($B$11:$B$30,U$59,$C$11:$C$30,"A",$E$11:$E$30,"*")</f>
        <v>0</v>
      </c>
      <c r="V61" s="281"/>
      <c r="W61" s="282"/>
      <c r="X61" s="280">
        <f>COUNTIFS($B$11:$B$30,U$59,$C$11:$C$30,"B",$E$11:$E$30,"*")</f>
        <v>0</v>
      </c>
      <c r="Y61" s="281"/>
      <c r="Z61" s="282"/>
      <c r="AA61" s="280">
        <f>COUNTIFS($B$11:$B$30,AA$59,$C$11:$C$30,"A",$E$11:$E$30,"*")</f>
        <v>0</v>
      </c>
      <c r="AB61" s="281"/>
      <c r="AC61" s="282"/>
      <c r="AD61" s="280">
        <f>COUNTIFS($B$11:$B$30,AA$59,$C$11:$C$30,"B",$E$11:$E$30,"*")</f>
        <v>0</v>
      </c>
      <c r="AE61" s="281"/>
      <c r="AF61" s="282"/>
      <c r="AG61" s="280">
        <f>COUNTIFS($B$11:$B$30,AG$59,$C$11:$C$30,"A",$E$11:$E$30,"*")</f>
        <v>0</v>
      </c>
      <c r="AH61" s="281"/>
      <c r="AI61" s="282"/>
      <c r="AJ61" s="280">
        <f>COUNTIFS($B$11:$B$30,AG$59,$C$11:$C$30,"B",$E$11:$E$30,"*")</f>
        <v>0</v>
      </c>
      <c r="AK61" s="282"/>
      <c r="AL61" s="113">
        <f>COUNTIFS($B$11:$B$30,AL$59,$C$11:$C$30,"A",$E$11:$E$30,"*")</f>
        <v>0</v>
      </c>
      <c r="AM61" s="113">
        <f>COUNTIFS($B$11:$B$30,AL$59,$C$11:$C$30,"B",$E$11:$E$30,"*")</f>
        <v>0</v>
      </c>
      <c r="AN61" s="62"/>
    </row>
    <row r="62" spans="1:43" ht="18" customHeight="1">
      <c r="A62" s="62"/>
      <c r="B62" s="108" t="s">
        <v>167</v>
      </c>
      <c r="C62" s="113">
        <f>COUNTIFS($B$11:$B$30,C$59,$C$11:$C$30,"C",$E$11:$E$30,"*")</f>
        <v>0</v>
      </c>
      <c r="D62" s="113">
        <f>COUNTIFS($B$11:$B$30,C$59,$C$11:$C$30,"D",$E$11:$E$30,"*")</f>
        <v>0</v>
      </c>
      <c r="E62" s="113">
        <f>COUNTIFS($B$11:$B$30,E$59,$C$11:$C$30,"C",$E$11:$E$30,"*")</f>
        <v>1</v>
      </c>
      <c r="F62" s="280">
        <f>COUNTIFS($B$11:$B$30,E$59,$C$11:$C$30,"D",$E$11:$E$30,"*")</f>
        <v>0</v>
      </c>
      <c r="G62" s="281"/>
      <c r="H62" s="282"/>
      <c r="I62" s="280">
        <f>COUNTIFS($B$11:$B$30,I$59,$C$11:$C$30,"C",$E$11:$E$30,"*")</f>
        <v>0</v>
      </c>
      <c r="J62" s="281"/>
      <c r="K62" s="282"/>
      <c r="L62" s="280">
        <f>COUNTIFS($B$11:$B$30,I$59,$C$11:$C$30,"D",$E$11:$E$30,"*")</f>
        <v>1</v>
      </c>
      <c r="M62" s="281"/>
      <c r="N62" s="282"/>
      <c r="O62" s="280">
        <f>COUNTIFS($B$11:$B$30,O$59,$C$11:$C$30,"C",$E$11:$E$30,"*")</f>
        <v>0</v>
      </c>
      <c r="P62" s="281"/>
      <c r="Q62" s="282"/>
      <c r="R62" s="280">
        <f>COUNTIFS($B$11:$B$30,O$59,$C$11:$C$30,"D",$E$11:$E$30,"*")</f>
        <v>0</v>
      </c>
      <c r="S62" s="281"/>
      <c r="T62" s="282"/>
      <c r="U62" s="280">
        <f>COUNTIFS($B$11:$B$30,U$59,$C$11:$C$30,"C",$E$11:$E$30,"*")</f>
        <v>0</v>
      </c>
      <c r="V62" s="281"/>
      <c r="W62" s="282"/>
      <c r="X62" s="280">
        <f>COUNTIFS($B$11:$B$30,U$59,$C$11:$C$30,"D",$E$11:$E$30,"*")</f>
        <v>0</v>
      </c>
      <c r="Y62" s="281"/>
      <c r="Z62" s="282"/>
      <c r="AA62" s="280">
        <f>COUNTIFS($B$11:$B$30,AA$59,$C$11:$C$30,"C",$E$11:$E$30,"*")</f>
        <v>0</v>
      </c>
      <c r="AB62" s="281"/>
      <c r="AC62" s="282"/>
      <c r="AD62" s="280">
        <f>COUNTIFS($B$11:$B$30,AA$59,$C$11:$C$30,"D",$E$11:$E$30,"*")</f>
        <v>0</v>
      </c>
      <c r="AE62" s="281"/>
      <c r="AF62" s="282"/>
      <c r="AG62" s="280">
        <f>COUNTIFS($B$11:$B$30,AG$59,$C$11:$C$30,"C",$E$11:$E$30,"*")</f>
        <v>0</v>
      </c>
      <c r="AH62" s="281"/>
      <c r="AI62" s="282"/>
      <c r="AJ62" s="280">
        <f>COUNTIFS($B$11:$B$30,AG$59,$C$11:$C$30,"D",$E$11:$E$30,"*")</f>
        <v>0</v>
      </c>
      <c r="AK62" s="282"/>
      <c r="AL62" s="113">
        <f>COUNTIFS($B$11:$B$30,AL$59,$C$11:$C$30,"C",$E$11:$E$30,"*")</f>
        <v>0</v>
      </c>
      <c r="AM62" s="113">
        <f>COUNTIFS($B$11:$B$30,AL$59,$C$11:$C$30,"D",$E$11:$E$30,"*")</f>
        <v>0</v>
      </c>
      <c r="AN62" s="62"/>
    </row>
    <row r="63" spans="1:43" ht="24.75" customHeight="1">
      <c r="A63" s="62"/>
      <c r="B63" s="108" t="s">
        <v>168</v>
      </c>
      <c r="C63" s="273">
        <f>IF($AK$3="４週",SUMIFS($AK$11:$AK$30,$B$11:$B$30,C59)/4/$AH$5,IF($AK$3="歴月",SUMIFS($AK$11:$AK$30,$B$11:$B$30,C59)/$AL$5,"記載する期間を選択してください"))</f>
        <v>0</v>
      </c>
      <c r="D63" s="275"/>
      <c r="E63" s="273">
        <f>IF($AK$3="４週",SUMIFS($AK$11:$AK$30,$B$11:$B$30,E59)/4/$AH$5,IF($AK$3="歴月",SUMIFS($AK$11:$AK$30,$B$11:$B$30,E59)/$AL$5,"記載する期間を選択してください"))</f>
        <v>0</v>
      </c>
      <c r="F63" s="274"/>
      <c r="G63" s="274"/>
      <c r="H63" s="275"/>
      <c r="I63" s="273">
        <f>IF($AK$3="４週",SUMIFS($AK$11:$AK$30,$B$11:$B$30,I59)/4/$AH$5,IF($AK$3="歴月",SUMIFS($AK$11:$AK$30,$B$11:$B$30,I59)/$AL$5,"記載する期間を選択してください"))</f>
        <v>0</v>
      </c>
      <c r="J63" s="274"/>
      <c r="K63" s="274"/>
      <c r="L63" s="274"/>
      <c r="M63" s="274"/>
      <c r="N63" s="275"/>
      <c r="O63" s="273">
        <f>IF($AK$3="４週",SUMIFS($AK$11:$AK$30,$B$11:$B$30,O59)/4/$AH$5,IF($AK$3="歴月",SUMIFS($AK$11:$AK$30,$B$11:$B$30,O59)/$AL$5,"記載する期間を選択してください"))</f>
        <v>0</v>
      </c>
      <c r="P63" s="274"/>
      <c r="Q63" s="274"/>
      <c r="R63" s="274"/>
      <c r="S63" s="274"/>
      <c r="T63" s="275"/>
      <c r="U63" s="273">
        <f>IF($AK$3="４週",SUMIFS($AK$11:$AK$30,$B$11:$B$30,U59)/4/$AH$5,IF($AK$3="歴月",SUMIFS($AK$11:$AK$30,$B$11:$B$30,U59)/$AL$5,"記載する期間を選択してください"))</f>
        <v>0</v>
      </c>
      <c r="V63" s="274"/>
      <c r="W63" s="274"/>
      <c r="X63" s="274"/>
      <c r="Y63" s="274"/>
      <c r="Z63" s="275"/>
      <c r="AA63" s="273">
        <f>IF($AK$3="４週",SUMIFS($AK$11:$AK$30,$B$11:$B$30,AA59)/4/$AH$5,IF($AK$3="歴月",SUMIFS($AK$11:$AK$30,$B$11:$B$30,AA59)/$AL$5,"記載する期間を選択してください"))</f>
        <v>0</v>
      </c>
      <c r="AB63" s="274"/>
      <c r="AC63" s="274"/>
      <c r="AD63" s="274"/>
      <c r="AE63" s="274"/>
      <c r="AF63" s="275"/>
      <c r="AG63" s="273">
        <f>IF($AK$3="４週",SUMIFS($AK$11:$AK$30,$B$11:$B$30,AG59)/4/$AH$5,IF($AK$3="歴月",SUMIFS($AK$11:$AK$30,$B$11:$B$30,AG59)/$AL$5,"記載する期間を選択してください"))</f>
        <v>0</v>
      </c>
      <c r="AH63" s="274"/>
      <c r="AI63" s="274"/>
      <c r="AJ63" s="274"/>
      <c r="AK63" s="275"/>
      <c r="AL63" s="273">
        <f>IF($AK$3="４週",SUMIFS($AK$11:$AK$30,$B$11:$B$30,AL59)/4/$AH$5,IF($AK$3="歴月",SUMIFS($AK$11:$AK$30,$B$11:$B$30,AL59)/$AL$5,"記載する期間を選択してください"))</f>
        <v>0</v>
      </c>
      <c r="AM63" s="275"/>
      <c r="AN63" s="62"/>
    </row>
    <row r="64" spans="1:43" ht="4.5" customHeight="1">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9"/>
      <c r="AN64" s="62"/>
    </row>
    <row r="65" spans="1:40" ht="19.5" customHeight="1">
      <c r="A65" s="62"/>
      <c r="B65" s="67"/>
      <c r="C65" s="278" t="str">
        <f>IF(VLOOKUP($AK$1,選択肢!$A:$Z,C70,FALSE)=0,"-",VLOOKUP($AK$1,選択肢!$A:$Z,C70,FALSE))</f>
        <v>職業指導員</v>
      </c>
      <c r="D65" s="278"/>
      <c r="E65" s="278" t="str">
        <f>IF(VLOOKUP($AK$1,選択肢!$A:$Z,E70,FALSE)=0,"-",VLOOKUP($AK$1,選択肢!$A:$Z,E70,FALSE))</f>
        <v>生活支援員</v>
      </c>
      <c r="F65" s="278"/>
      <c r="G65" s="278"/>
      <c r="H65" s="2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9"/>
      <c r="AN65" s="62"/>
    </row>
    <row r="66" spans="1:40" ht="19.5" customHeight="1">
      <c r="A66" s="62"/>
      <c r="B66" s="67"/>
      <c r="C66" s="113" t="s">
        <v>164</v>
      </c>
      <c r="D66" s="113" t="s">
        <v>165</v>
      </c>
      <c r="E66" s="113" t="s">
        <v>164</v>
      </c>
      <c r="F66" s="279" t="s">
        <v>165</v>
      </c>
      <c r="G66" s="279"/>
      <c r="H66" s="279"/>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9"/>
      <c r="AN66" s="62"/>
    </row>
    <row r="67" spans="1:40" ht="19.5" customHeight="1">
      <c r="A67" s="62"/>
      <c r="B67" s="109" t="s">
        <v>166</v>
      </c>
      <c r="C67" s="113">
        <f>COUNTIFS($B$11:$B$30,C$65,$C$11:$C$30,"A",$E$11:$E$30,"*")</f>
        <v>0</v>
      </c>
      <c r="D67" s="113">
        <f>COUNTIFS($B$11:$B$30,C$65,$C$11:$C$30,"B",$E$11:$E$30,"*")</f>
        <v>0</v>
      </c>
      <c r="E67" s="113">
        <f>COUNTIFS($B$11:$B$30,E$65,$C$11:$C$30,"A",$E$11:$E$30,"*")</f>
        <v>0</v>
      </c>
      <c r="F67" s="280">
        <f>COUNTIFS($B$11:$B$30,E$65,$C$11:$C$30,"B",$E$11:$E$30,"*")</f>
        <v>0</v>
      </c>
      <c r="G67" s="281"/>
      <c r="H67" s="282"/>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9"/>
      <c r="AN67" s="62"/>
    </row>
    <row r="68" spans="1:40" ht="19.5" customHeight="1">
      <c r="A68" s="62"/>
      <c r="B68" s="108" t="s">
        <v>167</v>
      </c>
      <c r="C68" s="113">
        <f>COUNTIFS($B$11:$B$30,C$65,$C$11:$C$30,"C",$E$11:$E$30,"*")</f>
        <v>0</v>
      </c>
      <c r="D68" s="113">
        <f>COUNTIFS($B$11:$B$30,C$65,$C$11:$C$30,"D",$E$11:$E$30,"*")</f>
        <v>0</v>
      </c>
      <c r="E68" s="113">
        <f>COUNTIFS($B$11:$B$30,E$65,$C$11:$C$30,"C",$E$11:$E$30,"*")</f>
        <v>0</v>
      </c>
      <c r="F68" s="280">
        <f>COUNTIFS($B$11:$B$30,E$65,$C$11:$C$30,"D",$E$11:$E$30,"*")</f>
        <v>0</v>
      </c>
      <c r="G68" s="281"/>
      <c r="H68" s="282"/>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9"/>
      <c r="AN68" s="62"/>
    </row>
    <row r="69" spans="1:40" ht="19.5" customHeight="1">
      <c r="A69" s="62"/>
      <c r="B69" s="108" t="s">
        <v>168</v>
      </c>
      <c r="C69" s="273">
        <f>IF($AK$3="４週",SUMIFS($AK$11:$AK$30,$B$11:$B$30,C65)/4/$AH$5,IF($AK$3="歴月",SUMIFS($AK$11:$AK$30,$B$11:$B$30,C65)/$AL$5,"記載する期間を選択してください"))</f>
        <v>0</v>
      </c>
      <c r="D69" s="275"/>
      <c r="E69" s="273">
        <f>IF($AK$3="４週",SUMIFS($AK$11:$AK$30,$B$11:$B$30,E65)/4/$AH$5,IF($AK$3="歴月",SUMIFS($AK$11:$AK$30,$B$11:$B$30,E65)/$AL$5,"記載する期間を選択してください"))</f>
        <v>0</v>
      </c>
      <c r="F69" s="274"/>
      <c r="G69" s="274"/>
      <c r="H69" s="275"/>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9"/>
      <c r="AN69" s="62"/>
    </row>
    <row r="70" spans="1:40" ht="3" customHeight="1">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9"/>
      <c r="AN70" s="62"/>
    </row>
    <row r="71" spans="1:40" ht="15" customHeight="1">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c r="A76" s="60" t="s">
        <v>123</v>
      </c>
      <c r="B76" s="94"/>
      <c r="C76" s="60"/>
      <c r="D76" s="60"/>
      <c r="E76" s="60"/>
      <c r="F76" s="60"/>
      <c r="G76" s="60"/>
    </row>
    <row r="77" spans="1:40" ht="15" customHeight="1">
      <c r="A77" s="60" t="s">
        <v>124</v>
      </c>
      <c r="B77" s="94"/>
      <c r="C77" s="60"/>
      <c r="D77" s="60"/>
      <c r="E77" s="60"/>
      <c r="F77" s="60"/>
      <c r="G77" s="60"/>
    </row>
    <row r="78" spans="1:40" ht="15" customHeight="1">
      <c r="A78" s="60"/>
      <c r="B78" s="109" t="s">
        <v>125</v>
      </c>
      <c r="C78" s="246" t="s">
        <v>126</v>
      </c>
      <c r="D78" s="246"/>
      <c r="E78" s="246"/>
      <c r="F78" s="60"/>
      <c r="G78" s="60"/>
    </row>
    <row r="79" spans="1:40" ht="15" customHeight="1">
      <c r="A79" s="60"/>
      <c r="B79" s="97" t="s">
        <v>127</v>
      </c>
      <c r="C79" s="266" t="s">
        <v>128</v>
      </c>
      <c r="D79" s="266"/>
      <c r="E79" s="266"/>
      <c r="F79" s="60"/>
      <c r="G79" s="60"/>
    </row>
    <row r="80" spans="1:40" ht="15" customHeight="1">
      <c r="A80" s="60"/>
      <c r="B80" s="97" t="s">
        <v>129</v>
      </c>
      <c r="C80" s="266" t="s">
        <v>130</v>
      </c>
      <c r="D80" s="266"/>
      <c r="E80" s="266"/>
      <c r="F80" s="60"/>
      <c r="G80" s="60"/>
    </row>
    <row r="81" spans="1:7" ht="15" customHeight="1">
      <c r="A81" s="60"/>
      <c r="B81" s="97" t="s">
        <v>131</v>
      </c>
      <c r="C81" s="266" t="s">
        <v>132</v>
      </c>
      <c r="D81" s="266"/>
      <c r="E81" s="266"/>
      <c r="F81" s="60"/>
      <c r="G81" s="60"/>
    </row>
    <row r="82" spans="1:7" ht="15" customHeight="1">
      <c r="A82" s="60"/>
      <c r="B82" s="97" t="s">
        <v>133</v>
      </c>
      <c r="C82" s="266" t="s">
        <v>134</v>
      </c>
      <c r="D82" s="266"/>
      <c r="E82" s="266"/>
      <c r="F82" s="60"/>
      <c r="G82" s="60"/>
    </row>
    <row r="83" spans="1:7" ht="15" customHeight="1">
      <c r="A83" s="60"/>
      <c r="B83" s="60" t="s">
        <v>135</v>
      </c>
      <c r="C83" s="60"/>
      <c r="D83" s="60"/>
      <c r="E83" s="60"/>
      <c r="F83" s="60"/>
      <c r="G83" s="60"/>
    </row>
    <row r="84" spans="1:7" ht="15" customHeight="1">
      <c r="A84" s="60"/>
      <c r="B84" s="60" t="s">
        <v>136</v>
      </c>
      <c r="C84" s="60"/>
      <c r="D84" s="60"/>
      <c r="E84" s="60"/>
      <c r="F84" s="60"/>
      <c r="G84" s="60"/>
    </row>
    <row r="85" spans="1:7" ht="15" customHeight="1">
      <c r="A85" s="60"/>
      <c r="B85" s="60" t="s">
        <v>137</v>
      </c>
      <c r="C85" s="60"/>
      <c r="D85" s="60"/>
      <c r="E85" s="60"/>
      <c r="F85" s="60"/>
      <c r="G85" s="60"/>
    </row>
    <row r="86" spans="1:7" ht="15" customHeight="1">
      <c r="A86" s="60" t="s">
        <v>138</v>
      </c>
      <c r="B86" s="94"/>
      <c r="C86" s="60"/>
      <c r="D86" s="60"/>
      <c r="E86" s="60"/>
      <c r="F86" s="60"/>
      <c r="G86" s="60"/>
    </row>
    <row r="87" spans="1:7" ht="15" customHeight="1">
      <c r="A87" s="60" t="s">
        <v>196</v>
      </c>
      <c r="B87" s="94"/>
      <c r="C87" s="60"/>
      <c r="D87" s="60"/>
      <c r="E87" s="60"/>
      <c r="F87" s="60"/>
      <c r="G87" s="60"/>
    </row>
    <row r="88" spans="1:7" ht="15" customHeight="1">
      <c r="A88" s="60" t="s">
        <v>140</v>
      </c>
      <c r="B88" s="94"/>
      <c r="C88" s="60"/>
      <c r="D88" s="60"/>
      <c r="E88" s="60"/>
      <c r="F88" s="60"/>
      <c r="G88" s="60"/>
    </row>
    <row r="89" spans="1:7" ht="15" customHeight="1">
      <c r="A89" s="60" t="s">
        <v>141</v>
      </c>
      <c r="B89" s="94"/>
      <c r="C89" s="60"/>
      <c r="D89" s="60"/>
      <c r="E89" s="60"/>
      <c r="F89" s="60"/>
      <c r="G89" s="60"/>
    </row>
    <row r="90" spans="1:7" ht="15" customHeight="1">
      <c r="A90" s="60" t="s">
        <v>142</v>
      </c>
      <c r="B90" s="94"/>
      <c r="C90" s="60"/>
      <c r="D90" s="60"/>
      <c r="E90" s="60"/>
      <c r="F90" s="60"/>
      <c r="G90" s="60"/>
    </row>
    <row r="91" spans="1:7" ht="15" customHeight="1">
      <c r="A91" s="60" t="s">
        <v>143</v>
      </c>
      <c r="B91" s="94"/>
      <c r="C91" s="60"/>
      <c r="D91" s="60"/>
      <c r="E91" s="60"/>
      <c r="F91" s="60"/>
      <c r="G91" s="60"/>
    </row>
    <row r="92" spans="1:7" ht="15" customHeight="1">
      <c r="A92" s="60"/>
      <c r="B92" s="60" t="s">
        <v>144</v>
      </c>
      <c r="C92" s="60"/>
      <c r="D92" s="60"/>
      <c r="E92" s="60"/>
      <c r="F92" s="60"/>
      <c r="G92" s="60"/>
    </row>
    <row r="93" spans="1:7" ht="15" customHeight="1">
      <c r="A93" s="60"/>
      <c r="B93" s="60" t="s">
        <v>145</v>
      </c>
      <c r="C93" s="60"/>
      <c r="D93" s="60"/>
      <c r="E93" s="60"/>
      <c r="F93" s="60"/>
      <c r="G93" s="60"/>
    </row>
    <row r="94" spans="1:7" ht="15" customHeight="1">
      <c r="A94" s="60" t="s">
        <v>146</v>
      </c>
      <c r="B94" s="94"/>
      <c r="C94" s="60"/>
      <c r="D94" s="60"/>
      <c r="E94" s="60"/>
      <c r="F94" s="60"/>
      <c r="G94" s="60"/>
    </row>
    <row r="95" spans="1:7" ht="15" customHeight="1">
      <c r="A95" s="60" t="s">
        <v>147</v>
      </c>
      <c r="B95" s="94"/>
      <c r="C95" s="60"/>
      <c r="D95" s="60"/>
      <c r="E95" s="60"/>
      <c r="F95" s="60"/>
      <c r="G95" s="60"/>
    </row>
    <row r="96" spans="1:7" ht="15" customHeight="1">
      <c r="A96" s="60" t="s">
        <v>148</v>
      </c>
      <c r="B96" s="94"/>
      <c r="C96" s="60"/>
      <c r="D96" s="60"/>
      <c r="E96" s="60"/>
      <c r="F96" s="60"/>
      <c r="G96" s="60"/>
    </row>
    <row r="97" spans="1:7" ht="15" customHeight="1">
      <c r="A97" s="60" t="s">
        <v>149</v>
      </c>
      <c r="B97" s="94"/>
      <c r="C97" s="60"/>
      <c r="D97" s="60"/>
      <c r="E97" s="60"/>
      <c r="F97" s="60"/>
      <c r="G97" s="60"/>
    </row>
    <row r="98" spans="1:7" ht="15" customHeight="1">
      <c r="A98" s="60" t="s">
        <v>150</v>
      </c>
      <c r="B98" s="94"/>
      <c r="C98" s="60"/>
      <c r="D98" s="60"/>
      <c r="E98" s="60"/>
      <c r="F98" s="60"/>
      <c r="G98" s="60"/>
    </row>
    <row r="99" spans="1:7" ht="15" customHeight="1">
      <c r="A99" s="60" t="s">
        <v>151</v>
      </c>
      <c r="B99" s="94"/>
      <c r="C99" s="60"/>
      <c r="D99" s="60"/>
      <c r="E99" s="60"/>
      <c r="F99" s="60"/>
      <c r="G99" s="60"/>
    </row>
    <row r="100" spans="1:7" ht="15" customHeight="1">
      <c r="A100" s="60" t="s">
        <v>152</v>
      </c>
      <c r="B100" s="94"/>
      <c r="C100" s="60"/>
      <c r="D100" s="60"/>
      <c r="E100" s="60"/>
      <c r="F100" s="60"/>
      <c r="G100" s="60"/>
    </row>
    <row r="101" spans="1:7" ht="15" customHeight="1">
      <c r="A101" s="60" t="s">
        <v>153</v>
      </c>
      <c r="B101" s="94"/>
      <c r="C101" s="60"/>
      <c r="D101" s="60"/>
      <c r="E101" s="60"/>
      <c r="F101" s="60"/>
      <c r="G101" s="60"/>
    </row>
  </sheetData>
  <sheetProtection algorithmName="SHA-512" hashValue="Vey5fwUS3QD/t9PmHjS40YPOf6CC/ZvSYLpNuyV5DyfxpqB2sgRE3rRSKxt5T93cbcdJtzX8jZ11rlGk9+RdfA==" saltValue="hq55gnI7rwIY0iHoNDwTTw==" spinCount="100000" sheet="1" objects="1" scenarios="1" formatCells="0" insertRows="0"/>
  <mergeCells count="263">
    <mergeCell ref="C80:E80"/>
    <mergeCell ref="C81:E81"/>
    <mergeCell ref="C82:E82"/>
    <mergeCell ref="F67:H67"/>
    <mergeCell ref="F68:H68"/>
    <mergeCell ref="C69:D69"/>
    <mergeCell ref="E69:H69"/>
    <mergeCell ref="C78:E78"/>
    <mergeCell ref="C79:E79"/>
    <mergeCell ref="AA63:AF63"/>
    <mergeCell ref="AG63:AK63"/>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A61:AC61"/>
    <mergeCell ref="AD61:AF61"/>
    <mergeCell ref="AG61:AI61"/>
    <mergeCell ref="AJ61:AK61"/>
    <mergeCell ref="F62:H62"/>
    <mergeCell ref="I62:K62"/>
    <mergeCell ref="L62:N62"/>
    <mergeCell ref="O62:Q62"/>
    <mergeCell ref="R62:T62"/>
    <mergeCell ref="U62:W62"/>
    <mergeCell ref="AD60:AF60"/>
    <mergeCell ref="AG60:AI60"/>
    <mergeCell ref="AJ60:AK60"/>
    <mergeCell ref="F61:H61"/>
    <mergeCell ref="I61:K61"/>
    <mergeCell ref="L61:N61"/>
    <mergeCell ref="O61:Q61"/>
    <mergeCell ref="R61:T61"/>
    <mergeCell ref="U61:W61"/>
    <mergeCell ref="X61:Z61"/>
    <mergeCell ref="AG59:AK59"/>
    <mergeCell ref="AL59:AM59"/>
    <mergeCell ref="F60:H60"/>
    <mergeCell ref="I60:K60"/>
    <mergeCell ref="L60:N60"/>
    <mergeCell ref="O60:Q60"/>
    <mergeCell ref="R60:T60"/>
    <mergeCell ref="U60:W60"/>
    <mergeCell ref="X60:Z60"/>
    <mergeCell ref="AA60:AC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D51:AF51"/>
    <mergeCell ref="AG51:AI51"/>
    <mergeCell ref="AJ51:AK51"/>
    <mergeCell ref="A55:B55"/>
    <mergeCell ref="C55:D55"/>
    <mergeCell ref="E55:H55"/>
    <mergeCell ref="I55:N55"/>
    <mergeCell ref="O55:T55"/>
    <mergeCell ref="U55:Z55"/>
    <mergeCell ref="AA55:AF55"/>
    <mergeCell ref="AJ50:AK50"/>
    <mergeCell ref="A51:C51"/>
    <mergeCell ref="F51:H51"/>
    <mergeCell ref="I51:K51"/>
    <mergeCell ref="L51:N51"/>
    <mergeCell ref="O51:Q51"/>
    <mergeCell ref="R51:T51"/>
    <mergeCell ref="U51:W51"/>
    <mergeCell ref="X51:Z51"/>
    <mergeCell ref="AA51:AC51"/>
    <mergeCell ref="R50:T50"/>
    <mergeCell ref="U50:W50"/>
    <mergeCell ref="X50:Z50"/>
    <mergeCell ref="AA50:AC50"/>
    <mergeCell ref="AD50:AF50"/>
    <mergeCell ref="AG50:AI50"/>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7"/>
  <dataValidations count="9">
    <dataValidation allowBlank="1" showInputMessage="1" sqref="B11:B12" xr:uid="{5033CE5A-1D03-4D08-84E1-7CD8751E3784}"/>
    <dataValidation type="list" allowBlank="1" showInputMessage="1" sqref="B13:B30" xr:uid="{AFDCD932-BE7E-4CEC-8CC1-FF7E551F9824}">
      <formula1>INDIRECT($AK$1)</formula1>
    </dataValidation>
    <dataValidation type="list" operator="greaterThanOrEqual" allowBlank="1" showInputMessage="1" showErrorMessage="1" sqref="F38:AC38 F40:W40" xr:uid="{327EEBD7-1860-4FF4-84D4-86611152A448}">
      <formula1>"○"</formula1>
    </dataValidation>
    <dataValidation type="list" allowBlank="1" showInputMessage="1" showErrorMessage="1" sqref="B40:E40 D38:E38" xr:uid="{E026D9F7-35E2-416F-9C52-C3949A63535B}">
      <formula1>"○"</formula1>
    </dataValidation>
    <dataValidation type="list" allowBlank="1" showInputMessage="1" showErrorMessage="1" sqref="C11:C30" xr:uid="{F2E001C6-9378-42D5-B363-465611BDBE16}">
      <formula1>"A,B,C,D"</formula1>
    </dataValidation>
    <dataValidation operator="greaterThanOrEqual" allowBlank="1" showInputMessage="1" showErrorMessage="1" sqref="I52:I54 AL43:AM50 I57 L52:L54 L57 AJ43:AJ51" xr:uid="{426CC157-3E13-4B0D-A6AA-45267006E04F}"/>
    <dataValidation type="whole" operator="greaterThanOrEqual" allowBlank="1" showInputMessage="1" showErrorMessage="1" sqref="AG43:AG51 I43:I51 AD43:AD51 AA43:AA51 X43:X51 U43:U51 R43:R51 O43:O51 L43:L51 D43:F51" xr:uid="{F6E2B699-8D93-4262-99BF-33F3AD3568E6}">
      <formula1>0</formula1>
    </dataValidation>
    <dataValidation type="list" allowBlank="1" showInputMessage="1" showErrorMessage="1" sqref="AK4:AN4" xr:uid="{3494DE67-8BA1-4DE3-9E96-DD7F67CB84BC}">
      <formula1>"予定,実績"</formula1>
    </dataValidation>
    <dataValidation type="list" allowBlank="1" showInputMessage="1" showErrorMessage="1" sqref="AK3:AN3" xr:uid="{D43B41F5-9155-427F-A721-4A0F3C3580FE}">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7" t="s">
        <v>93</v>
      </c>
      <c r="AL1" s="237"/>
      <c r="AM1" s="237"/>
      <c r="AN1" s="237"/>
    </row>
    <row r="2" spans="1:40" ht="18" customHeight="1">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81"/>
      <c r="AD2" s="63"/>
      <c r="AE2" s="63"/>
      <c r="AF2" s="63"/>
      <c r="AG2" s="63"/>
      <c r="AH2" s="63"/>
      <c r="AI2" s="81" t="s">
        <v>96</v>
      </c>
      <c r="AJ2" s="81"/>
      <c r="AK2" s="240"/>
      <c r="AL2" s="240"/>
      <c r="AM2" s="240"/>
      <c r="AN2" s="240"/>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7"/>
      <c r="AL3" s="257"/>
      <c r="AM3" s="257"/>
      <c r="AN3" s="25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7"/>
      <c r="AL4" s="257"/>
      <c r="AM4" s="257"/>
      <c r="AN4" s="25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3"/>
      <c r="AI5" s="283"/>
      <c r="AJ5" s="283"/>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2" t="s">
        <v>102</v>
      </c>
      <c r="B7" s="246" t="s">
        <v>103</v>
      </c>
      <c r="C7" s="243" t="s">
        <v>104</v>
      </c>
      <c r="D7" s="246" t="s">
        <v>105</v>
      </c>
      <c r="E7" s="247"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9" t="s">
        <v>108</v>
      </c>
      <c r="AL7" s="250" t="s">
        <v>109</v>
      </c>
      <c r="AM7" s="251" t="s">
        <v>110</v>
      </c>
      <c r="AN7" s="251"/>
    </row>
    <row r="8" spans="1:40" ht="15" customHeight="1">
      <c r="A8" s="242"/>
      <c r="B8" s="246"/>
      <c r="C8" s="244"/>
      <c r="D8" s="246"/>
      <c r="E8" s="247"/>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49"/>
      <c r="AL8" s="250"/>
      <c r="AM8" s="251"/>
      <c r="AN8" s="251"/>
    </row>
    <row r="9" spans="1:40" ht="15" customHeight="1">
      <c r="A9" s="242"/>
      <c r="B9" s="246"/>
      <c r="C9" s="244"/>
      <c r="D9" s="246"/>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51"/>
      <c r="AN9" s="251"/>
    </row>
    <row r="10" spans="1:40" ht="15" customHeight="1">
      <c r="A10" s="242"/>
      <c r="B10" s="246"/>
      <c r="C10" s="245"/>
      <c r="D10" s="246"/>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51"/>
      <c r="AN10" s="25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1"/>
      <c r="AN11" s="24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1"/>
      <c r="AN12" s="24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1"/>
      <c r="AN13" s="24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1"/>
      <c r="AN14" s="24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1"/>
      <c r="AN15" s="24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1"/>
      <c r="AN16" s="24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1"/>
      <c r="AN17" s="24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1"/>
      <c r="AN18" s="24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1"/>
      <c r="AN19" s="24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1"/>
      <c r="AN20" s="24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1"/>
      <c r="AN21" s="24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1"/>
      <c r="AN22" s="24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1"/>
      <c r="AN23" s="24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1"/>
      <c r="AN24" s="24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1"/>
      <c r="AN25" s="24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1"/>
      <c r="AN26" s="24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1"/>
      <c r="AN27" s="24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1"/>
      <c r="AN28" s="24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1"/>
      <c r="AN29" s="24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1"/>
      <c r="AN30" s="241"/>
    </row>
    <row r="31" spans="1:40" ht="18" customHeight="1">
      <c r="A31" s="247" t="s">
        <v>116</v>
      </c>
      <c r="B31" s="262"/>
      <c r="C31" s="262"/>
      <c r="D31" s="262"/>
      <c r="E31" s="26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2"/>
      <c r="AN31" s="242"/>
    </row>
    <row r="32" spans="1:40" ht="18" customHeight="1">
      <c r="A32" s="262" t="s">
        <v>117</v>
      </c>
      <c r="B32" s="262"/>
      <c r="C32" s="262"/>
      <c r="D32" s="262"/>
      <c r="E32" s="26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2"/>
      <c r="AN32" s="24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6" t="s">
        <v>126</v>
      </c>
      <c r="D41" s="246"/>
      <c r="E41" s="246"/>
      <c r="F41" s="60"/>
      <c r="G41" s="60"/>
    </row>
    <row r="42" spans="1:39" ht="15" customHeight="1">
      <c r="A42" s="60"/>
      <c r="B42" s="97" t="s">
        <v>127</v>
      </c>
      <c r="C42" s="266" t="s">
        <v>128</v>
      </c>
      <c r="D42" s="266"/>
      <c r="E42" s="266"/>
      <c r="F42" s="60"/>
      <c r="G42" s="60"/>
    </row>
    <row r="43" spans="1:39" ht="15" customHeight="1">
      <c r="A43" s="60"/>
      <c r="B43" s="97" t="s">
        <v>129</v>
      </c>
      <c r="C43" s="266" t="s">
        <v>130</v>
      </c>
      <c r="D43" s="266"/>
      <c r="E43" s="266"/>
      <c r="F43" s="60"/>
      <c r="G43" s="60"/>
    </row>
    <row r="44" spans="1:39" ht="15" customHeight="1">
      <c r="A44" s="60"/>
      <c r="B44" s="97" t="s">
        <v>131</v>
      </c>
      <c r="C44" s="266" t="s">
        <v>132</v>
      </c>
      <c r="D44" s="266"/>
      <c r="E44" s="266"/>
      <c r="F44" s="60"/>
      <c r="G44" s="60"/>
    </row>
    <row r="45" spans="1:39" ht="15" customHeight="1">
      <c r="A45" s="60"/>
      <c r="B45" s="97" t="s">
        <v>133</v>
      </c>
      <c r="C45" s="266" t="s">
        <v>134</v>
      </c>
      <c r="D45" s="266"/>
      <c r="E45" s="266"/>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248</v>
      </c>
      <c r="C1" t="s">
        <v>249</v>
      </c>
      <c r="D1" t="s">
        <v>250</v>
      </c>
      <c r="E1" t="s">
        <v>251</v>
      </c>
      <c r="F1" t="s">
        <v>252</v>
      </c>
      <c r="G1" t="s">
        <v>253</v>
      </c>
      <c r="H1" t="s">
        <v>254</v>
      </c>
      <c r="I1" t="s">
        <v>255</v>
      </c>
      <c r="J1" t="s">
        <v>256</v>
      </c>
      <c r="K1" t="s">
        <v>257</v>
      </c>
    </row>
    <row r="2" spans="1:12">
      <c r="A2" t="s">
        <v>258</v>
      </c>
      <c r="B2" t="s">
        <v>156</v>
      </c>
      <c r="C2" t="s">
        <v>157</v>
      </c>
      <c r="D2" t="s">
        <v>158</v>
      </c>
    </row>
    <row r="3" spans="1:12">
      <c r="A3" t="s">
        <v>169</v>
      </c>
      <c r="B3" t="s">
        <v>156</v>
      </c>
      <c r="C3" t="s">
        <v>157</v>
      </c>
      <c r="D3" t="s">
        <v>158</v>
      </c>
    </row>
    <row r="4" spans="1:12">
      <c r="A4" t="s">
        <v>170</v>
      </c>
      <c r="B4" t="s">
        <v>156</v>
      </c>
      <c r="C4" t="s">
        <v>157</v>
      </c>
      <c r="D4" t="s">
        <v>158</v>
      </c>
    </row>
    <row r="5" spans="1:12">
      <c r="A5" t="s">
        <v>171</v>
      </c>
      <c r="B5" t="s">
        <v>156</v>
      </c>
      <c r="C5" t="s">
        <v>157</v>
      </c>
      <c r="D5" t="s">
        <v>158</v>
      </c>
    </row>
    <row r="6" spans="1:12">
      <c r="A6" s="106" t="s">
        <v>172</v>
      </c>
      <c r="B6" s="106" t="s">
        <v>156</v>
      </c>
      <c r="C6" s="106" t="s">
        <v>173</v>
      </c>
      <c r="D6" s="106" t="s">
        <v>174</v>
      </c>
      <c r="E6" s="106" t="s">
        <v>175</v>
      </c>
      <c r="F6" s="106" t="s">
        <v>179</v>
      </c>
      <c r="G6" s="106"/>
      <c r="H6" s="106"/>
      <c r="I6" s="106"/>
      <c r="J6" s="106"/>
    </row>
    <row r="7" spans="1:12">
      <c r="A7" s="106" t="s">
        <v>181</v>
      </c>
      <c r="B7" s="106" t="s">
        <v>156</v>
      </c>
      <c r="C7" s="106" t="s">
        <v>173</v>
      </c>
      <c r="D7" s="106" t="s">
        <v>174</v>
      </c>
      <c r="E7" s="106" t="s">
        <v>175</v>
      </c>
      <c r="F7" s="106" t="s">
        <v>193</v>
      </c>
      <c r="G7" s="106" t="s">
        <v>259</v>
      </c>
      <c r="H7" s="106" t="s">
        <v>260</v>
      </c>
      <c r="I7" s="106" t="s">
        <v>179</v>
      </c>
      <c r="J7" s="106"/>
    </row>
    <row r="8" spans="1:12">
      <c r="A8" s="106" t="s">
        <v>261</v>
      </c>
      <c r="B8" s="106" t="s">
        <v>156</v>
      </c>
      <c r="C8" s="106" t="s">
        <v>179</v>
      </c>
      <c r="D8" s="106"/>
      <c r="E8" s="106"/>
      <c r="F8" s="106"/>
      <c r="G8" s="106"/>
      <c r="H8" s="106"/>
      <c r="I8" s="106"/>
      <c r="J8" s="106"/>
    </row>
    <row r="9" spans="1:12">
      <c r="A9" s="106" t="s">
        <v>262</v>
      </c>
      <c r="B9" s="106" t="s">
        <v>156</v>
      </c>
      <c r="C9" s="106" t="s">
        <v>179</v>
      </c>
      <c r="D9" s="106"/>
      <c r="E9" s="106"/>
      <c r="F9" s="106"/>
      <c r="G9" s="106"/>
      <c r="H9" s="106"/>
      <c r="I9" s="106"/>
      <c r="J9" s="106"/>
    </row>
    <row r="10" spans="1:12">
      <c r="A10" s="106" t="s">
        <v>263</v>
      </c>
      <c r="B10" s="106" t="s">
        <v>156</v>
      </c>
      <c r="C10" s="106" t="s">
        <v>179</v>
      </c>
      <c r="D10" s="106"/>
      <c r="E10" s="106"/>
      <c r="F10" s="106"/>
      <c r="G10" s="106"/>
      <c r="H10" s="106"/>
      <c r="I10" s="106"/>
      <c r="J10" s="106"/>
    </row>
    <row r="11" spans="1:12">
      <c r="A11" s="106" t="s">
        <v>264</v>
      </c>
      <c r="B11" s="106" t="s">
        <v>156</v>
      </c>
      <c r="C11" s="106" t="s">
        <v>157</v>
      </c>
      <c r="D11" s="106" t="s">
        <v>158</v>
      </c>
      <c r="E11" s="106"/>
      <c r="F11" s="106"/>
      <c r="G11" s="106"/>
      <c r="H11" s="106"/>
      <c r="I11" s="106"/>
      <c r="J11" s="106"/>
    </row>
    <row r="12" spans="1:12">
      <c r="A12" s="106" t="s">
        <v>208</v>
      </c>
      <c r="B12" s="106" t="s">
        <v>156</v>
      </c>
      <c r="C12" s="106" t="s">
        <v>173</v>
      </c>
      <c r="D12" s="106" t="s">
        <v>209</v>
      </c>
      <c r="E12" s="106" t="s">
        <v>179</v>
      </c>
      <c r="F12" s="106"/>
      <c r="G12" s="106"/>
      <c r="H12" s="106"/>
      <c r="I12" s="106"/>
      <c r="J12" s="106"/>
    </row>
    <row r="13" spans="1:12">
      <c r="A13" s="106" t="s">
        <v>210</v>
      </c>
      <c r="B13" s="106" t="s">
        <v>156</v>
      </c>
      <c r="C13" s="106" t="s">
        <v>173</v>
      </c>
      <c r="D13" s="106" t="s">
        <v>209</v>
      </c>
      <c r="E13" s="106"/>
      <c r="F13" s="106"/>
      <c r="G13" s="106"/>
      <c r="H13" s="106"/>
      <c r="I13" s="106"/>
      <c r="J13" s="106"/>
    </row>
    <row r="14" spans="1:12">
      <c r="A14" s="106" t="s">
        <v>211</v>
      </c>
      <c r="B14" s="106" t="s">
        <v>156</v>
      </c>
      <c r="C14" s="106" t="s">
        <v>173</v>
      </c>
      <c r="D14" s="106" t="s">
        <v>209</v>
      </c>
      <c r="E14" s="106" t="s">
        <v>179</v>
      </c>
      <c r="F14" s="106" t="s">
        <v>265</v>
      </c>
      <c r="G14" s="106"/>
      <c r="H14" s="106"/>
      <c r="I14" s="106"/>
      <c r="J14" s="106"/>
    </row>
    <row r="15" spans="1:12">
      <c r="A15" s="106" t="s">
        <v>212</v>
      </c>
      <c r="B15" s="106" t="s">
        <v>156</v>
      </c>
      <c r="C15" s="106" t="s">
        <v>173</v>
      </c>
      <c r="D15" s="106" t="s">
        <v>174</v>
      </c>
      <c r="E15" s="106" t="s">
        <v>175</v>
      </c>
      <c r="F15" s="106" t="s">
        <v>193</v>
      </c>
      <c r="G15" s="106" t="s">
        <v>259</v>
      </c>
      <c r="H15" s="106" t="s">
        <v>260</v>
      </c>
      <c r="I15" s="106" t="s">
        <v>266</v>
      </c>
      <c r="J15" s="106" t="s">
        <v>267</v>
      </c>
      <c r="K15" t="s">
        <v>179</v>
      </c>
      <c r="L15" s="106"/>
    </row>
    <row r="16" spans="1:12">
      <c r="A16" s="106" t="s">
        <v>192</v>
      </c>
      <c r="B16" s="106" t="s">
        <v>156</v>
      </c>
      <c r="C16" s="106" t="s">
        <v>173</v>
      </c>
      <c r="D16" s="106" t="s">
        <v>175</v>
      </c>
      <c r="E16" s="106" t="s">
        <v>193</v>
      </c>
      <c r="F16" s="106" t="s">
        <v>259</v>
      </c>
      <c r="G16" s="106" t="s">
        <v>260</v>
      </c>
      <c r="H16" s="106" t="s">
        <v>179</v>
      </c>
      <c r="I16" s="106"/>
      <c r="J16" s="106"/>
    </row>
    <row r="17" spans="1:11">
      <c r="A17" s="106" t="s">
        <v>194</v>
      </c>
      <c r="B17" s="106" t="s">
        <v>156</v>
      </c>
      <c r="C17" s="106" t="s">
        <v>173</v>
      </c>
      <c r="D17" s="106" t="s">
        <v>195</v>
      </c>
      <c r="E17" s="106" t="s">
        <v>179</v>
      </c>
      <c r="F17" s="106"/>
      <c r="G17" s="106"/>
      <c r="H17" s="106"/>
      <c r="I17" s="106"/>
      <c r="J17" s="106"/>
    </row>
    <row r="18" spans="1:11">
      <c r="A18" s="106" t="s">
        <v>268</v>
      </c>
      <c r="B18" s="106" t="s">
        <v>156</v>
      </c>
      <c r="C18" s="106" t="s">
        <v>197</v>
      </c>
      <c r="D18" s="106"/>
      <c r="E18" s="106"/>
      <c r="F18" s="106"/>
      <c r="G18" s="106"/>
      <c r="H18" s="106"/>
      <c r="I18" s="106"/>
      <c r="J18" s="106"/>
    </row>
    <row r="19" spans="1:11">
      <c r="A19" s="106" t="s">
        <v>198</v>
      </c>
      <c r="B19" s="106" t="s">
        <v>156</v>
      </c>
      <c r="C19" s="106" t="s">
        <v>173</v>
      </c>
      <c r="D19" s="106" t="s">
        <v>199</v>
      </c>
      <c r="E19" s="106" t="s">
        <v>200</v>
      </c>
      <c r="F19" s="106" t="s">
        <v>202</v>
      </c>
      <c r="G19" s="106"/>
      <c r="H19" s="106"/>
      <c r="I19" s="106"/>
      <c r="J19" s="106"/>
    </row>
    <row r="20" spans="1:11">
      <c r="A20" s="106" t="s">
        <v>201</v>
      </c>
      <c r="B20" s="106" t="s">
        <v>156</v>
      </c>
      <c r="C20" s="106" t="s">
        <v>173</v>
      </c>
      <c r="D20" s="106" t="s">
        <v>200</v>
      </c>
      <c r="E20" s="106" t="s">
        <v>202</v>
      </c>
      <c r="F20" s="106"/>
      <c r="G20" s="106"/>
      <c r="H20" s="106"/>
      <c r="I20" s="106"/>
      <c r="J20" s="106"/>
    </row>
    <row r="21" spans="1:11">
      <c r="A21" s="106" t="s">
        <v>203</v>
      </c>
      <c r="B21" s="106" t="s">
        <v>156</v>
      </c>
      <c r="C21" s="106" t="s">
        <v>173</v>
      </c>
      <c r="D21" s="106" t="s">
        <v>200</v>
      </c>
      <c r="E21" s="106" t="s">
        <v>202</v>
      </c>
      <c r="F21" s="106"/>
      <c r="G21" s="106"/>
      <c r="H21" s="106"/>
      <c r="I21" s="106"/>
      <c r="J21" s="106"/>
    </row>
    <row r="22" spans="1:11">
      <c r="A22" s="106" t="s">
        <v>230</v>
      </c>
      <c r="B22" s="106" t="s">
        <v>156</v>
      </c>
      <c r="C22" s="106" t="s">
        <v>158</v>
      </c>
      <c r="D22" s="106"/>
      <c r="E22" s="106"/>
      <c r="F22" s="106"/>
      <c r="G22" s="106"/>
      <c r="H22" s="106"/>
      <c r="I22" s="106"/>
      <c r="J22" s="106"/>
    </row>
    <row r="23" spans="1:11">
      <c r="A23" s="106" t="s">
        <v>204</v>
      </c>
      <c r="B23" s="106" t="s">
        <v>156</v>
      </c>
      <c r="C23" s="106" t="s">
        <v>173</v>
      </c>
      <c r="D23" s="106" t="s">
        <v>205</v>
      </c>
      <c r="E23" s="106"/>
      <c r="F23" s="106"/>
      <c r="G23" s="106"/>
      <c r="H23" s="106"/>
      <c r="I23" s="106"/>
      <c r="J23" s="106"/>
    </row>
    <row r="24" spans="1:11">
      <c r="A24" s="106" t="s">
        <v>206</v>
      </c>
      <c r="B24" s="106" t="s">
        <v>156</v>
      </c>
      <c r="C24" s="106" t="s">
        <v>173</v>
      </c>
      <c r="D24" s="106" t="s">
        <v>207</v>
      </c>
      <c r="E24" s="106"/>
      <c r="F24" s="106"/>
      <c r="G24" s="106"/>
      <c r="H24" s="106"/>
      <c r="I24" s="106"/>
      <c r="J24" s="106"/>
    </row>
    <row r="25" spans="1:11">
      <c r="A25" s="106" t="s">
        <v>231</v>
      </c>
      <c r="B25" s="106" t="s">
        <v>156</v>
      </c>
      <c r="C25" s="106" t="s">
        <v>232</v>
      </c>
      <c r="D25" s="106" t="s">
        <v>233</v>
      </c>
      <c r="E25" s="106"/>
      <c r="F25" s="106"/>
      <c r="G25" s="106"/>
      <c r="H25" s="106"/>
      <c r="I25" s="106"/>
      <c r="J25" s="106"/>
    </row>
    <row r="26" spans="1:11">
      <c r="A26" s="106" t="s">
        <v>234</v>
      </c>
      <c r="B26" s="106" t="s">
        <v>156</v>
      </c>
      <c r="C26" s="106" t="s">
        <v>242</v>
      </c>
      <c r="D26" s="106" t="s">
        <v>235</v>
      </c>
      <c r="E26" s="106" t="s">
        <v>236</v>
      </c>
      <c r="F26" s="106" t="s">
        <v>269</v>
      </c>
      <c r="G26" s="106" t="s">
        <v>175</v>
      </c>
      <c r="H26" s="106" t="s">
        <v>237</v>
      </c>
      <c r="I26" s="106"/>
      <c r="J26" s="106"/>
    </row>
    <row r="27" spans="1:11">
      <c r="A27" s="106" t="s">
        <v>238</v>
      </c>
      <c r="B27" s="106" t="s">
        <v>156</v>
      </c>
      <c r="C27" s="106" t="s">
        <v>242</v>
      </c>
      <c r="D27" s="106" t="s">
        <v>239</v>
      </c>
      <c r="E27" s="106" t="s">
        <v>175</v>
      </c>
      <c r="F27" s="106" t="s">
        <v>235</v>
      </c>
      <c r="G27" s="106" t="s">
        <v>236</v>
      </c>
      <c r="H27" s="106" t="s">
        <v>269</v>
      </c>
      <c r="I27" s="106" t="s">
        <v>237</v>
      </c>
      <c r="J27" s="106"/>
    </row>
    <row r="28" spans="1:11">
      <c r="A28" s="106" t="s">
        <v>240</v>
      </c>
      <c r="B28" s="106" t="s">
        <v>156</v>
      </c>
      <c r="C28" s="106" t="s">
        <v>242</v>
      </c>
      <c r="D28" s="106" t="s">
        <v>239</v>
      </c>
      <c r="E28" s="106" t="s">
        <v>235</v>
      </c>
      <c r="F28" s="106" t="s">
        <v>236</v>
      </c>
      <c r="G28" s="106" t="s">
        <v>270</v>
      </c>
      <c r="H28" s="106" t="s">
        <v>271</v>
      </c>
      <c r="I28" s="106" t="s">
        <v>269</v>
      </c>
      <c r="J28" s="106" t="s">
        <v>175</v>
      </c>
      <c r="K28" s="106" t="s">
        <v>237</v>
      </c>
    </row>
    <row r="29" spans="1:11">
      <c r="A29" s="106" t="s">
        <v>244</v>
      </c>
      <c r="B29" s="106" t="s">
        <v>156</v>
      </c>
      <c r="C29" s="106" t="s">
        <v>242</v>
      </c>
      <c r="D29" s="106" t="s">
        <v>243</v>
      </c>
      <c r="E29" s="106"/>
      <c r="F29" s="106"/>
      <c r="G29" s="106"/>
      <c r="H29" s="106"/>
      <c r="I29" s="106"/>
      <c r="J29" s="106"/>
      <c r="K29" s="106"/>
    </row>
    <row r="30" spans="1:11">
      <c r="A30" s="106" t="s">
        <v>241</v>
      </c>
      <c r="B30" s="106" t="s">
        <v>156</v>
      </c>
      <c r="C30" s="106" t="s">
        <v>242</v>
      </c>
      <c r="D30" s="106" t="s">
        <v>243</v>
      </c>
      <c r="E30" s="106"/>
      <c r="F30" s="106"/>
      <c r="G30" s="106"/>
      <c r="H30" s="106"/>
      <c r="I30" s="106"/>
      <c r="J30" s="106"/>
      <c r="K30" s="106"/>
    </row>
    <row r="31" spans="1:11">
      <c r="A31" s="106" t="s">
        <v>245</v>
      </c>
      <c r="B31" s="106" t="s">
        <v>156</v>
      </c>
      <c r="C31" s="106" t="s">
        <v>242</v>
      </c>
      <c r="D31" s="106" t="s">
        <v>174</v>
      </c>
      <c r="E31" s="106" t="s">
        <v>175</v>
      </c>
      <c r="F31" s="106" t="s">
        <v>235</v>
      </c>
      <c r="G31" s="106" t="s">
        <v>236</v>
      </c>
      <c r="H31" s="106" t="s">
        <v>270</v>
      </c>
      <c r="I31" s="106" t="s">
        <v>271</v>
      </c>
      <c r="J31" s="106" t="s">
        <v>246</v>
      </c>
      <c r="K31" s="106"/>
    </row>
    <row r="32" spans="1:11">
      <c r="A32" s="106" t="s">
        <v>247</v>
      </c>
      <c r="B32" s="106" t="s">
        <v>242</v>
      </c>
      <c r="C32" s="106" t="s">
        <v>174</v>
      </c>
      <c r="D32" s="106" t="s">
        <v>175</v>
      </c>
      <c r="E32" s="106" t="s">
        <v>235</v>
      </c>
      <c r="F32" s="106" t="s">
        <v>236</v>
      </c>
      <c r="G32" s="106" t="s">
        <v>246</v>
      </c>
      <c r="H32" s="106" t="s">
        <v>272</v>
      </c>
      <c r="I32" s="106" t="s">
        <v>273</v>
      </c>
      <c r="J32" s="10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勤務形態一覧表（障害者支援施設）</vt:lpstr>
      <vt:lpstr>勤務形態一覧表（記載例）</vt:lpstr>
      <vt:lpstr>勤務形態一覧表（汎用）</vt:lpstr>
      <vt:lpstr>選択肢</vt:lpstr>
      <vt:lpstr>'勤務形態一覧表（記載例）'!Print_Area</vt:lpstr>
      <vt:lpstr>'勤務形態一覧表（障害者支援施設）'!Print_Area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