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02FA029C-D918-4288-A5DF-665CA6E42653}" xr6:coauthVersionLast="47" xr6:coauthVersionMax="47" xr10:uidLastSave="{00000000-0000-0000-0000-000000000000}"/>
  <bookViews>
    <workbookView xWindow="31275" yWindow="0" windowWidth="19320" windowHeight="15585" tabRatio="796" firstSheet="1" activeTab="1" xr2:uid="{00000000-000D-0000-FFFF-FFFF00000000}"/>
  </bookViews>
  <sheets>
    <sheet name="付表３－２" sheetId="27" state="hidden" r:id="rId1"/>
    <sheet name="勤務形態一覧表（就労移行支援）" sheetId="132" r:id="rId2"/>
    <sheet name="勤務形態一覧表（記載例）" sheetId="133" r:id="rId3"/>
    <sheet name="勤務形態一覧表（汎用）" sheetId="60" r:id="rId4"/>
    <sheet name="選択肢" sheetId="90" state="hidden" r:id="rId5"/>
  </sheets>
  <externalReferences>
    <externalReference r:id="rId6"/>
  </externalReference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'勤務形態一覧表（記載例）'!$A$1:$AN$84</definedName>
    <definedName name="_xlnm.Print_Area" localSheetId="1">'勤務形態一覧表（就労移行支援）'!$A$1:$AN$84</definedName>
    <definedName name="_xlnm.Print_Area" localSheetId="3">'勤務形態一覧表（汎用）'!$A$1:$AN$64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7" i="133" l="1"/>
  <c r="AL51" i="133" s="1"/>
  <c r="AG47" i="133"/>
  <c r="AJ50" i="133" s="1"/>
  <c r="AA47" i="133"/>
  <c r="AD50" i="133" s="1"/>
  <c r="U47" i="133"/>
  <c r="U49" i="133" s="1"/>
  <c r="O47" i="133"/>
  <c r="O49" i="133" s="1"/>
  <c r="I47" i="133"/>
  <c r="L49" i="133" s="1"/>
  <c r="E47" i="133"/>
  <c r="F49" i="133" s="1"/>
  <c r="C47" i="133"/>
  <c r="D50" i="133" s="1"/>
  <c r="AJ40" i="133"/>
  <c r="AJ39" i="133"/>
  <c r="AL39" i="133" s="1"/>
  <c r="AJ32" i="133"/>
  <c r="AI32" i="133"/>
  <c r="AH32" i="133"/>
  <c r="AG32" i="133"/>
  <c r="AF32" i="133"/>
  <c r="AE32" i="133"/>
  <c r="AD32" i="133"/>
  <c r="AC32" i="133"/>
  <c r="AB32" i="133"/>
  <c r="AA32" i="133"/>
  <c r="Z32" i="133"/>
  <c r="Y32" i="133"/>
  <c r="X32" i="133"/>
  <c r="W32" i="133"/>
  <c r="V32" i="133"/>
  <c r="U32" i="133"/>
  <c r="T32" i="133"/>
  <c r="S32" i="133"/>
  <c r="R32" i="133"/>
  <c r="Q32" i="133"/>
  <c r="P32" i="133"/>
  <c r="O32" i="133"/>
  <c r="N32" i="133"/>
  <c r="M32" i="133"/>
  <c r="L32" i="133"/>
  <c r="K32" i="133"/>
  <c r="J32" i="133"/>
  <c r="I32" i="133"/>
  <c r="AK32" i="133" s="1"/>
  <c r="AL32" i="133" s="1"/>
  <c r="H32" i="133"/>
  <c r="G32" i="133"/>
  <c r="F32" i="133"/>
  <c r="AK31" i="133"/>
  <c r="AL31" i="133" s="1"/>
  <c r="AK30" i="133"/>
  <c r="AL30" i="133" s="1"/>
  <c r="AK29" i="133"/>
  <c r="AL29" i="133" s="1"/>
  <c r="AK28" i="133"/>
  <c r="AL28" i="133" s="1"/>
  <c r="AL27" i="133"/>
  <c r="AK27" i="133"/>
  <c r="AL26" i="133"/>
  <c r="AK26" i="133"/>
  <c r="AK25" i="133"/>
  <c r="AL25" i="133" s="1"/>
  <c r="AK24" i="133"/>
  <c r="AL24" i="133" s="1"/>
  <c r="AK23" i="133"/>
  <c r="AL23" i="133" s="1"/>
  <c r="AK22" i="133"/>
  <c r="AL22" i="133" s="1"/>
  <c r="AL21" i="133"/>
  <c r="AK21" i="133"/>
  <c r="AL20" i="133"/>
  <c r="AK20" i="133"/>
  <c r="AK19" i="133"/>
  <c r="AL19" i="133" s="1"/>
  <c r="AK18" i="133"/>
  <c r="AL18" i="133" s="1"/>
  <c r="AK17" i="133"/>
  <c r="AL17" i="133" s="1"/>
  <c r="AK16" i="133"/>
  <c r="AL16" i="133" s="1"/>
  <c r="AL15" i="133"/>
  <c r="AK15" i="133"/>
  <c r="AL14" i="133"/>
  <c r="AK14" i="133"/>
  <c r="AK13" i="133"/>
  <c r="AL13" i="133" s="1"/>
  <c r="AK12" i="133"/>
  <c r="AL12" i="133" s="1"/>
  <c r="AJ11" i="133"/>
  <c r="AI11" i="133"/>
  <c r="AH11" i="133"/>
  <c r="AG11" i="133"/>
  <c r="AF11" i="133"/>
  <c r="AE11" i="133"/>
  <c r="AD11" i="133"/>
  <c r="AC11" i="133"/>
  <c r="AB11" i="133"/>
  <c r="AA11" i="133"/>
  <c r="Z11" i="133"/>
  <c r="Y11" i="133"/>
  <c r="X11" i="133"/>
  <c r="W11" i="133"/>
  <c r="V11" i="133"/>
  <c r="U11" i="133"/>
  <c r="T11" i="133"/>
  <c r="S11" i="133"/>
  <c r="R11" i="133"/>
  <c r="Q11" i="133"/>
  <c r="P11" i="133"/>
  <c r="O11" i="133"/>
  <c r="N11" i="133"/>
  <c r="M11" i="133"/>
  <c r="L11" i="133"/>
  <c r="K11" i="133"/>
  <c r="J11" i="133"/>
  <c r="I11" i="133"/>
  <c r="H11" i="133"/>
  <c r="G11" i="133"/>
  <c r="F11" i="133"/>
  <c r="AG10" i="133"/>
  <c r="AF10" i="133"/>
  <c r="AE10" i="133"/>
  <c r="AD10" i="133"/>
  <c r="AC10" i="133"/>
  <c r="AB10" i="133"/>
  <c r="AA10" i="133"/>
  <c r="Z10" i="133"/>
  <c r="Y10" i="133"/>
  <c r="X10" i="133"/>
  <c r="W10" i="133"/>
  <c r="V10" i="133"/>
  <c r="U10" i="133"/>
  <c r="T10" i="133"/>
  <c r="S10" i="133"/>
  <c r="R10" i="133"/>
  <c r="Q10" i="133"/>
  <c r="P10" i="133"/>
  <c r="O10" i="133"/>
  <c r="N10" i="133"/>
  <c r="M10" i="133"/>
  <c r="L10" i="133"/>
  <c r="K10" i="133"/>
  <c r="J10" i="133"/>
  <c r="I10" i="133"/>
  <c r="H10" i="133"/>
  <c r="G10" i="133"/>
  <c r="F10" i="133"/>
  <c r="AJ10" i="133" s="1"/>
  <c r="E49" i="132"/>
  <c r="AL47" i="132"/>
  <c r="AL51" i="132" s="1"/>
  <c r="AG47" i="132"/>
  <c r="AG51" i="132" s="1"/>
  <c r="AA47" i="132"/>
  <c r="AA51" i="132" s="1"/>
  <c r="U47" i="132"/>
  <c r="U51" i="132" s="1"/>
  <c r="O47" i="132"/>
  <c r="R50" i="132" s="1"/>
  <c r="I47" i="132"/>
  <c r="L50" i="132" s="1"/>
  <c r="E47" i="132"/>
  <c r="F50" i="132" s="1"/>
  <c r="C47" i="132"/>
  <c r="C49" i="132" s="1"/>
  <c r="AJ40" i="132"/>
  <c r="AJ39" i="132"/>
  <c r="AL39" i="132" s="1"/>
  <c r="AJ32" i="132"/>
  <c r="AI32" i="132"/>
  <c r="AH32" i="132"/>
  <c r="AG32" i="132"/>
  <c r="AF32" i="132"/>
  <c r="AE32" i="132"/>
  <c r="AD32" i="132"/>
  <c r="AC32" i="132"/>
  <c r="AB32" i="132"/>
  <c r="AA32" i="132"/>
  <c r="Z32" i="132"/>
  <c r="Y32" i="132"/>
  <c r="X32" i="132"/>
  <c r="W32" i="132"/>
  <c r="V32" i="132"/>
  <c r="U32" i="132"/>
  <c r="T32" i="132"/>
  <c r="S32" i="132"/>
  <c r="R32" i="132"/>
  <c r="Q32" i="132"/>
  <c r="P32" i="132"/>
  <c r="O32" i="132"/>
  <c r="N32" i="132"/>
  <c r="M32" i="132"/>
  <c r="L32" i="132"/>
  <c r="K32" i="132"/>
  <c r="J32" i="132"/>
  <c r="I32" i="132"/>
  <c r="H32" i="132"/>
  <c r="G32" i="132"/>
  <c r="F32" i="132"/>
  <c r="AK31" i="132"/>
  <c r="AK30" i="132"/>
  <c r="AK29" i="132"/>
  <c r="AK28" i="132"/>
  <c r="AK27" i="132"/>
  <c r="AK26" i="132"/>
  <c r="AK25" i="132"/>
  <c r="AK24" i="132"/>
  <c r="AL23" i="132"/>
  <c r="AK23" i="132"/>
  <c r="AK22" i="132"/>
  <c r="AK21" i="132"/>
  <c r="AK20" i="132"/>
  <c r="AK19" i="132"/>
  <c r="AK18" i="132"/>
  <c r="AK17" i="132"/>
  <c r="AK16" i="132"/>
  <c r="AK15" i="132"/>
  <c r="AK14" i="132"/>
  <c r="AK13" i="132"/>
  <c r="AL13" i="132" s="1"/>
  <c r="AL12" i="132"/>
  <c r="AK12" i="132"/>
  <c r="AG11" i="132"/>
  <c r="AF11" i="132"/>
  <c r="AE11" i="132"/>
  <c r="AD11" i="132"/>
  <c r="AC11" i="132"/>
  <c r="AB11" i="132"/>
  <c r="AA11" i="132"/>
  <c r="Z11" i="132"/>
  <c r="Y11" i="132"/>
  <c r="X11" i="132"/>
  <c r="W11" i="132"/>
  <c r="V11" i="132"/>
  <c r="U11" i="132"/>
  <c r="T11" i="132"/>
  <c r="S11" i="132"/>
  <c r="R11" i="132"/>
  <c r="Q11" i="132"/>
  <c r="P11" i="132"/>
  <c r="O11" i="132"/>
  <c r="N11" i="132"/>
  <c r="M11" i="132"/>
  <c r="L11" i="132"/>
  <c r="K11" i="132"/>
  <c r="J11" i="132"/>
  <c r="I11" i="132"/>
  <c r="H11" i="132"/>
  <c r="G11" i="132"/>
  <c r="F11" i="132"/>
  <c r="AI11" i="132" s="1"/>
  <c r="AG10" i="132"/>
  <c r="AF10" i="132"/>
  <c r="AE10" i="132"/>
  <c r="AD10" i="132"/>
  <c r="AC10" i="132"/>
  <c r="AB10" i="132"/>
  <c r="AA10" i="132"/>
  <c r="Z10" i="132"/>
  <c r="Y10" i="132"/>
  <c r="X10" i="132"/>
  <c r="W10" i="132"/>
  <c r="V10" i="132"/>
  <c r="U10" i="132"/>
  <c r="T10" i="132"/>
  <c r="S10" i="132"/>
  <c r="R10" i="132"/>
  <c r="Q10" i="132"/>
  <c r="P10" i="132"/>
  <c r="O10" i="132"/>
  <c r="N10" i="132"/>
  <c r="M10" i="132"/>
  <c r="L10" i="132"/>
  <c r="K10" i="132"/>
  <c r="J10" i="132"/>
  <c r="I10" i="132"/>
  <c r="H10" i="132"/>
  <c r="G10" i="132"/>
  <c r="F10" i="132"/>
  <c r="AJ10" i="132" s="1"/>
  <c r="AL24" i="132" l="1"/>
  <c r="AL15" i="132"/>
  <c r="AL16" i="132"/>
  <c r="AL17" i="132"/>
  <c r="AL18" i="132"/>
  <c r="AL14" i="132"/>
  <c r="AL19" i="132"/>
  <c r="AL21" i="132"/>
  <c r="AL25" i="132"/>
  <c r="AL26" i="132"/>
  <c r="AL27" i="132"/>
  <c r="AI10" i="132"/>
  <c r="AL28" i="132"/>
  <c r="AL29" i="132"/>
  <c r="AL20" i="132"/>
  <c r="AL30" i="132"/>
  <c r="AL22" i="132"/>
  <c r="AL31" i="132"/>
  <c r="I44" i="133"/>
  <c r="E44" i="133"/>
  <c r="C44" i="133"/>
  <c r="AG50" i="133"/>
  <c r="X49" i="133"/>
  <c r="E51" i="133"/>
  <c r="AA49" i="133"/>
  <c r="O50" i="133"/>
  <c r="I51" i="133"/>
  <c r="AD49" i="133"/>
  <c r="R50" i="133"/>
  <c r="O51" i="133"/>
  <c r="I49" i="133"/>
  <c r="C50" i="133"/>
  <c r="R49" i="133"/>
  <c r="AM50" i="133"/>
  <c r="C51" i="133"/>
  <c r="U51" i="133"/>
  <c r="E50" i="133"/>
  <c r="AL50" i="133"/>
  <c r="I50" i="133"/>
  <c r="L50" i="133"/>
  <c r="AH10" i="133"/>
  <c r="AI10" i="133"/>
  <c r="C49" i="133"/>
  <c r="AG49" i="133"/>
  <c r="U50" i="133"/>
  <c r="D49" i="133"/>
  <c r="AJ49" i="133"/>
  <c r="X50" i="133"/>
  <c r="AA51" i="133"/>
  <c r="AG51" i="133"/>
  <c r="F50" i="133"/>
  <c r="E49" i="133"/>
  <c r="AL49" i="133"/>
  <c r="AA50" i="133"/>
  <c r="AM49" i="133"/>
  <c r="E50" i="132"/>
  <c r="AJ11" i="132"/>
  <c r="AH10" i="132"/>
  <c r="AK32" i="132"/>
  <c r="AL32" i="132" s="1"/>
  <c r="U49" i="132"/>
  <c r="AA49" i="132"/>
  <c r="U50" i="132"/>
  <c r="AA50" i="132"/>
  <c r="I44" i="132"/>
  <c r="E44" i="132"/>
  <c r="C44" i="132"/>
  <c r="C50" i="132"/>
  <c r="C51" i="132"/>
  <c r="D49" i="132"/>
  <c r="X49" i="132"/>
  <c r="D50" i="132"/>
  <c r="X50" i="132"/>
  <c r="E51" i="132"/>
  <c r="F49" i="132"/>
  <c r="AD49" i="132"/>
  <c r="AD50" i="132"/>
  <c r="O51" i="132"/>
  <c r="I49" i="132"/>
  <c r="AG49" i="132"/>
  <c r="I50" i="132"/>
  <c r="AG50" i="132"/>
  <c r="I51" i="132"/>
  <c r="L49" i="132"/>
  <c r="AJ49" i="132"/>
  <c r="AJ50" i="132"/>
  <c r="AH11" i="132"/>
  <c r="O49" i="132"/>
  <c r="AL49" i="132"/>
  <c r="O50" i="132"/>
  <c r="AL50" i="132"/>
  <c r="R49" i="132"/>
  <c r="AM49" i="132"/>
  <c r="AM50" i="132"/>
  <c r="AJ31" i="60" l="1"/>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L15" i="60" l="1"/>
  <c r="AL14" i="60"/>
  <c r="AL24" i="60"/>
  <c r="AL11" i="60"/>
  <c r="AL13" i="60"/>
  <c r="AL23" i="60"/>
  <c r="AL30" i="60"/>
  <c r="AL22" i="60"/>
  <c r="AL19" i="60"/>
  <c r="AL29" i="60"/>
  <c r="AL21" i="60"/>
  <c r="AL18" i="60"/>
  <c r="AL27" i="60"/>
  <c r="AK31" i="60"/>
  <c r="AL31" i="60" s="1"/>
  <c r="AL16" i="60"/>
  <c r="AL26" i="60"/>
  <c r="AI9" i="60"/>
  <c r="AI10" i="60"/>
  <c r="AL12" i="60"/>
  <c r="AJ9" i="60"/>
  <c r="AJ10" i="60"/>
  <c r="AL28" i="60"/>
  <c r="AL20" i="60"/>
  <c r="AL17" i="60"/>
  <c r="AL25" i="60"/>
</calcChain>
</file>

<file path=xl/sharedStrings.xml><?xml version="1.0" encoding="utf-8"?>
<sst xmlns="http://schemas.openxmlformats.org/spreadsheetml/2006/main" count="567" uniqueCount="270">
  <si>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</si>
  <si>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</si>
  <si>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</si>
  <si>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</si>
  <si>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</si>
  <si>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</si>
  <si>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</si>
  <si>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</si>
  <si>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</si>
  <si>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</si>
  <si>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</si>
  <si>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</si>
  <si>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</si>
  <si>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</si>
  <si>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</si>
  <si>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</si>
  <si>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</si>
  <si>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</si>
  <si>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</si>
  <si>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</si>
  <si>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</si>
  <si>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</si>
  <si>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</si>
  <si>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</si>
  <si>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</si>
  <si>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</si>
  <si>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</si>
  <si>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</si>
  <si>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</si>
  <si>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</si>
  <si>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</si>
  <si>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</si>
  <si>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</si>
  <si>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</si>
  <si>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</si>
  <si>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</si>
  <si>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</si>
  <si>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</si>
  <si>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</si>
  <si>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</si>
  <si>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</si>
  <si>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</si>
  <si>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</si>
  <si>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</si>
  <si>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</si>
  <si>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</si>
  <si>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</si>
  <si>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</si>
  <si>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</si>
  <si>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</si>
  <si>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</si>
  <si>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</si>
  <si>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</si>
  <si>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</si>
  <si>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</si>
  <si>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</si>
  <si>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</si>
  <si>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</si>
  <si>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</si>
  <si>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</si>
  <si>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</si>
  <si>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</si>
  <si>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</si>
  <si>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</si>
  <si>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</si>
  <si>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</si>
  <si>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</si>
  <si>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</si>
  <si>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</si>
  <si>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</si>
  <si>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</si>
  <si>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</si>
  <si>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</si>
  <si>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</si>
  <si>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</si>
  <si>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</si>
  <si>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</si>
  <si>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</si>
  <si>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</si>
  <si>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</si>
  <si>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</si>
  <si>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</si>
  <si>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</si>
  <si>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</si>
  <si>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</si>
  <si>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</si>
  <si>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</si>
  <si>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</si>
  <si>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</si>
  <si>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</si>
  <si>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</si>
  <si>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</si>
  <si>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</si>
  <si>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</si>
  <si>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</si>
  <si>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</si>
  <si>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</si>
  <si>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</si>
  <si>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</si>
  <si>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</si>
  <si>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</si>
  <si>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</si>
  <si>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</si>
  <si>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</si>
  <si>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</si>
  <si>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</si>
  <si>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</si>
  <si>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</si>
  <si>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</si>
  <si>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</si>
  <si>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</si>
  <si>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</si>
  <si>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</si>
  <si>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</si>
  <si>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</si>
  <si>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</si>
  <si>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</si>
  <si>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</si>
  <si>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</si>
  <si>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</si>
  <si>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</si>
  <si>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</si>
  <si>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</si>
  <si>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</si>
  <si>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</si>
  <si>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</si>
  <si>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</si>
  <si>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</si>
  <si>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</si>
  <si>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</si>
  <si>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</si>
  <si>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</si>
  <si>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</si>
  <si>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</si>
  <si>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</si>
  <si>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</si>
  <si>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</si>
  <si>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</si>
  <si>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</si>
  <si>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</si>
  <si>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</si>
  <si>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</si>
  <si>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</si>
  <si>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</si>
  <si>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</si>
  <si>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</si>
  <si>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</si>
  <si>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</si>
  <si>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</si>
  <si>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</si>
  <si>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</si>
  <si>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</si>
  <si>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</si>
  <si>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</si>
  <si>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４週</t>
  </si>
  <si>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</si>
  <si>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</si>
  <si>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</si>
  <si>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</si>
  <si>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</si>
  <si>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</si>
  <si>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</si>
  <si>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</si>
  <si>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</si>
  <si>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</si>
  <si>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</si>
  <si>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</si>
  <si>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</si>
  <si>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</si>
  <si>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</si>
  <si>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</si>
  <si>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</si>
  <si>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</si>
  <si>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</si>
  <si>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</si>
  <si>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</si>
  <si>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計</t>
    <rPh sb="0" eb="1">
      <t>ケイ</t>
    </rPh>
    <phoneticPr fontId="8"/>
  </si>
  <si>
    <t>平均利用者数</t>
    <rPh sb="0" eb="2">
      <t>ヘイキン</t>
    </rPh>
    <rPh sb="2" eb="6">
      <t>リヨウシャスウ</t>
    </rPh>
    <phoneticPr fontId="8"/>
  </si>
  <si>
    <t>利用者延べ数</t>
    <rPh sb="3" eb="4">
      <t>ノ</t>
    </rPh>
    <phoneticPr fontId="8"/>
  </si>
  <si>
    <t>開所日数</t>
    <rPh sb="0" eb="2">
      <t>カイショ</t>
    </rPh>
    <rPh sb="2" eb="4">
      <t>ニッスウ</t>
    </rPh>
    <phoneticPr fontId="4"/>
  </si>
  <si>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</si>
  <si>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</si>
  <si>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</si>
  <si>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</si>
  <si>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</si>
  <si>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</si>
  <si>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</si>
  <si>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</si>
  <si>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</si>
  <si>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　　(3)施設外就労の有無</t>
    <rPh sb="5" eb="7">
      <t>シセツ</t>
    </rPh>
    <rPh sb="7" eb="8">
      <t>ガイ</t>
    </rPh>
    <rPh sb="8" eb="10">
      <t>シュウロウ</t>
    </rPh>
    <rPh sb="11" eb="13">
      <t>ウム</t>
    </rPh>
    <phoneticPr fontId="8"/>
  </si>
  <si>
    <t>有</t>
  </si>
  <si>
    <t>就労支援員</t>
    <rPh sb="0" eb="5">
      <t>シュウロウシエンイン</t>
    </rPh>
    <phoneticPr fontId="3"/>
  </si>
  <si>
    <t>職業指導員</t>
    <rPh sb="0" eb="4">
      <t>ショクギョウシドウ</t>
    </rPh>
    <rPh sb="4" eb="5">
      <t>イン</t>
    </rPh>
    <phoneticPr fontId="3"/>
  </si>
  <si>
    <t>職業指導員及び生活支援員</t>
    <rPh sb="0" eb="2">
      <t>ショクギョウ</t>
    </rPh>
    <rPh sb="2" eb="4">
      <t>シドウ</t>
    </rPh>
    <rPh sb="4" eb="5">
      <t>イン</t>
    </rPh>
    <rPh sb="5" eb="6">
      <t>オヨ</t>
    </rPh>
    <rPh sb="7" eb="9">
      <t>セイカツ</t>
    </rPh>
    <rPh sb="9" eb="11">
      <t>シエン</t>
    </rPh>
    <rPh sb="11" eb="12">
      <t>イン</t>
    </rPh>
    <phoneticPr fontId="3"/>
  </si>
  <si>
    <t>就労支援員</t>
  </si>
  <si>
    <t>　(3) 施設外就労について「有」「無」のいずれかを選択してください。</t>
    <rPh sb="5" eb="10">
      <t>シセツガイシュウロウ</t>
    </rPh>
    <rPh sb="15" eb="16">
      <t>ア</t>
    </rPh>
    <rPh sb="18" eb="19">
      <t>ナ</t>
    </rPh>
    <rPh sb="26" eb="28">
      <t>センタク</t>
    </rPh>
    <phoneticPr fontId="1"/>
  </si>
  <si>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</si>
  <si>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</si>
  <si>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</si>
  <si>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</si>
  <si>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</si>
  <si>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</si>
  <si>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</si>
  <si>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</si>
  <si>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</si>
  <si>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</si>
  <si>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</si>
  <si>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</si>
  <si>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</si>
  <si>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</si>
  <si>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</si>
  <si>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</si>
  <si>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</si>
  <si>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</si>
  <si>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</si>
  <si>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</si>
  <si>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</si>
  <si>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</si>
  <si>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</si>
  <si>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</si>
  <si>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</si>
  <si>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</si>
  <si>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</si>
  <si>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</si>
  <si>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</si>
  <si>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</si>
  <si>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</si>
  <si>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</si>
  <si>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</si>
  <si>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</si>
  <si>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</si>
  <si>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</si>
  <si>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</si>
  <si>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</si>
  <si>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</si>
  <si>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</si>
  <si>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</si>
  <si>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</si>
  <si>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</si>
  <si>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</si>
  <si>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</si>
  <si>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</si>
  <si>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</si>
  <si>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</si>
  <si>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</si>
  <si>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</si>
  <si>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</si>
  <si>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</si>
  <si>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</si>
  <si>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</si>
  <si>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</si>
  <si>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</si>
  <si>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(4)事業所における常勤の従業者が勤務すべき時間数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</si>
  <si>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(9)</t>
    <phoneticPr fontId="8"/>
  </si>
  <si>
    <t>(5)職種</t>
    <rPh sb="3" eb="5">
      <t>ショクシュ</t>
    </rPh>
    <phoneticPr fontId="8"/>
  </si>
  <si>
    <t>(6)勤務形態</t>
    <rPh sb="3" eb="5">
      <t>キンム</t>
    </rPh>
    <rPh sb="5" eb="7">
      <t>ケイタイ</t>
    </rPh>
    <phoneticPr fontId="8"/>
  </si>
  <si>
    <t>(7)資格</t>
    <rPh sb="3" eb="5">
      <t>シカク</t>
    </rPh>
    <phoneticPr fontId="8"/>
  </si>
  <si>
    <t>(8)氏名</t>
    <rPh sb="3" eb="5">
      <t>シメイ</t>
    </rPh>
    <phoneticPr fontId="8"/>
  </si>
  <si>
    <t>(10)勤務時間数合計</t>
    <rPh sb="4" eb="6">
      <t>キンム</t>
    </rPh>
    <rPh sb="6" eb="8">
      <t>ジカン</t>
    </rPh>
    <rPh sb="8" eb="9">
      <t>スウ</t>
    </rPh>
    <rPh sb="9" eb="11">
      <t>ゴウケイ</t>
    </rPh>
    <phoneticPr fontId="8"/>
  </si>
  <si>
    <t>(11)週平均の勤務時間数</t>
    <rPh sb="4" eb="7">
      <t>シュウヘイキン</t>
    </rPh>
    <rPh sb="8" eb="10">
      <t>キンム</t>
    </rPh>
    <rPh sb="10" eb="12">
      <t>ジカン</t>
    </rPh>
    <rPh sb="12" eb="13">
      <t>スウ</t>
    </rPh>
    <phoneticPr fontId="8"/>
  </si>
  <si>
    <t>(12)兼務状況
（兼務先／兼務する職務の内容）等</t>
    <phoneticPr fontId="8"/>
  </si>
  <si>
    <t>　(4)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</si>
  <si>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従業者の職種を入力してください。</t>
    <rPh sb="5" eb="8">
      <t>ジュウギョウシャ</t>
    </rPh>
    <rPh sb="9" eb="11">
      <t>ショクシュ</t>
    </rPh>
    <rPh sb="12" eb="14">
      <t>ニュウリョク</t>
    </rPh>
    <phoneticPr fontId="1"/>
  </si>
  <si>
    <t>　(6)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</si>
  <si>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　(7) 従業者の保有する資格を入力してください。</t>
    <rPh sb="5" eb="8">
      <t>ジュウギョウシャ</t>
    </rPh>
    <rPh sb="9" eb="11">
      <t>ホユウ</t>
    </rPh>
    <rPh sb="13" eb="15">
      <t>シカク</t>
    </rPh>
    <rPh sb="16" eb="18">
      <t>ニュウリョク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</si>
  <si>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</si>
  <si>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</si>
  <si>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(9・10) 常勤の職員の休暇等については、その期間が暦年で１月を超えるものでない限り、常勤換算の計算上は勤務したものとみなすことができます。</t>
    <rPh sb="8" eb="10">
      <t>ジョウキン</t>
    </rPh>
    <rPh sb="11" eb="13">
      <t>ショクイン</t>
    </rPh>
    <rPh sb="14" eb="17">
      <t>キュウカトウ</t>
    </rPh>
    <rPh sb="25" eb="27">
      <t>キカン</t>
    </rPh>
    <rPh sb="28" eb="30">
      <t>レキネン</t>
    </rPh>
    <rPh sb="32" eb="33">
      <t>ツキ</t>
    </rPh>
    <rPh sb="34" eb="35">
      <t>コ</t>
    </rPh>
    <rPh sb="42" eb="43">
      <t>カギ</t>
    </rPh>
    <rPh sb="45" eb="49">
      <t>ジョウキンカンサン</t>
    </rPh>
    <rPh sb="50" eb="53">
      <t>ケイサンジョウ</t>
    </rPh>
    <rPh sb="54" eb="56">
      <t>キンム</t>
    </rPh>
    <phoneticPr fontId="1"/>
  </si>
  <si>
    <t xml:space="preserve"> ・本表には計算式を設定していますが、結果に誤りがないかご確認ください。</t>
    <rPh sb="2" eb="4">
      <t>ホンヒョウ</t>
    </rPh>
    <rPh sb="6" eb="9">
      <t>ケイサンシキ</t>
    </rPh>
    <rPh sb="10" eb="12">
      <t>セッテイ</t>
    </rPh>
    <rPh sb="19" eb="21">
      <t>ケッカ</t>
    </rPh>
    <rPh sb="22" eb="23">
      <t>アヤマ</t>
    </rPh>
    <rPh sb="29" eb="31">
      <t>カクニン</t>
    </rPh>
    <phoneticPr fontId="8"/>
  </si>
  <si>
    <t xml:space="preserve"> ・必要項目を満たしていれば、各事業所で使用するシフト表等をもって代替書類として差し支えありません。</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</si>
</sst>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7">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6"/>
      <name val="游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91">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179" fontId="5" fillId="0" borderId="17" xfId="7" applyNumberFormat="1" applyFont="1" applyBorder="1" applyAlignment="1">
      <alignment horizontal="center"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14" fillId="0" borderId="0" xfId="7" applyFont="1">
      <alignment vertical="center"/>
    </xf>
    <xf numFmtId="0" fontId="24" fillId="0" borderId="0" xfId="0" applyFont="1">
      <alignment vertical="center"/>
    </xf>
    <xf numFmtId="0" fontId="2" fillId="0" borderId="0" xfId="0" applyFont="1" applyAlignment="1">
      <alignment horizontal="right" vertical="center"/>
    </xf>
    <xf numFmtId="0" fontId="2" fillId="7" borderId="0" xfId="7" applyFont="1" applyFill="1" applyAlignment="1">
      <alignment horizontal="right" vertical="center"/>
    </xf>
    <xf numFmtId="0" fontId="2" fillId="7" borderId="0" xfId="0" applyFont="1" applyFill="1">
      <alignment vertical="center"/>
    </xf>
    <xf numFmtId="0" fontId="2" fillId="7" borderId="0" xfId="0" applyFont="1" applyFill="1" applyAlignment="1">
      <alignment horizontal="right" vertical="center"/>
    </xf>
    <xf numFmtId="0" fontId="13" fillId="0" borderId="0" xfId="0" applyFont="1">
      <alignment vertical="center"/>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17" xfId="3" applyFont="1" applyBorder="1" applyAlignment="1">
      <alignment horizontal="center" vertical="center"/>
    </xf>
    <xf numFmtId="0" fontId="5" fillId="0" borderId="17" xfId="7" applyFont="1" applyBorder="1" applyAlignment="1">
      <alignment horizontal="right" vertical="center"/>
    </xf>
    <xf numFmtId="179" fontId="5" fillId="0" borderId="17" xfId="7" applyNumberFormat="1" applyFont="1" applyBorder="1" applyAlignment="1">
      <alignment horizontal="center" vertical="center"/>
    </xf>
    <xf numFmtId="0" fontId="6" fillId="0" borderId="0" xfId="5" applyAlignment="1">
      <alignment horizontal="right" vertical="center"/>
    </xf>
    <xf numFmtId="0" fontId="6" fillId="0" borderId="0" xfId="5" applyAlignment="1">
      <alignment horizontal="lef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applyAlignment="1"/>
    <xf numFmtId="0" fontId="6" fillId="0" borderId="20" xfId="5" applyBorder="1" applyAlignment="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6"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7" fillId="0" borderId="29"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applyAlignment="1"/>
    <xf numFmtId="0" fontId="6" fillId="0" borderId="26" xfId="5" applyBorder="1" applyAlignment="1"/>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5"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5" fillId="0" borderId="17" xfId="7" applyFont="1" applyBorder="1" applyAlignment="1">
      <alignment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3" applyFont="1" applyBorder="1" applyAlignment="1">
      <alignment horizontal="center" vertical="center" wrapText="1"/>
    </xf>
    <xf numFmtId="0" fontId="5" fillId="0" borderId="17" xfId="3" applyFont="1" applyBorder="1" applyAlignment="1">
      <alignment horizontal="center" vertical="center"/>
    </xf>
    <xf numFmtId="0" fontId="5" fillId="0" borderId="17" xfId="7" applyFont="1" applyBorder="1" applyAlignment="1">
      <alignment horizontal="center" vertical="center" wrapText="1"/>
    </xf>
    <xf numFmtId="0" fontId="5" fillId="0" borderId="17" xfId="7" applyFont="1" applyBorder="1" applyAlignment="1">
      <alignment horizontal="right" vertical="center"/>
    </xf>
    <xf numFmtId="176" fontId="5" fillId="0" borderId="39" xfId="7" applyNumberFormat="1" applyFont="1" applyBorder="1" applyAlignment="1">
      <alignment vertical="center"/>
    </xf>
    <xf numFmtId="176" fontId="5" fillId="0" borderId="28" xfId="7" applyNumberFormat="1" applyFont="1" applyBorder="1" applyAlignment="1">
      <alignment vertical="center"/>
    </xf>
    <xf numFmtId="0" fontId="5" fillId="0" borderId="17" xfId="7" applyFont="1" applyBorder="1" applyAlignment="1">
      <alignment horizontal="left" vertical="center"/>
    </xf>
    <xf numFmtId="179" fontId="5" fillId="0" borderId="17" xfId="7" applyNumberFormat="1" applyFont="1" applyBorder="1" applyAlignment="1">
      <alignment horizontal="center" vertical="center"/>
    </xf>
    <xf numFmtId="0" fontId="2" fillId="5" borderId="17" xfId="7" applyFont="1" applyFill="1" applyBorder="1" applyAlignment="1">
      <alignment vertical="center"/>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2" fillId="0" borderId="17" xfId="7" applyFont="1" applyBorder="1" applyAlignment="1">
      <alignment vertical="center"/>
    </xf>
    <xf numFmtId="0" fontId="5" fillId="0" borderId="16" xfId="7" applyFont="1" applyBorder="1" applyAlignment="1">
      <alignment horizontal="center" vertical="center"/>
    </xf>
    <xf numFmtId="0" fontId="5" fillId="0" borderId="16" xfId="7" applyFont="1" applyBorder="1" applyAlignment="1">
      <alignment horizontal="center" vertical="center" wrapText="1"/>
    </xf>
    <xf numFmtId="0" fontId="2" fillId="0" borderId="17" xfId="7" applyFont="1" applyBorder="1" applyAlignment="1">
      <alignment horizontal="center" vertical="center" wrapText="1"/>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49" fontId="5" fillId="0" borderId="17" xfId="7" applyNumberFormat="1" applyFont="1" applyBorder="1" applyAlignment="1">
      <alignment horizontal="center" vertical="center"/>
    </xf>
    <xf numFmtId="0" fontId="25" fillId="0" borderId="19" xfId="7" applyFont="1" applyBorder="1" applyAlignment="1">
      <alignment horizontal="center" vertical="center" wrapText="1"/>
    </xf>
    <xf numFmtId="0" fontId="25" fillId="0" borderId="9" xfId="7" applyFont="1" applyBorder="1" applyAlignment="1">
      <alignment horizontal="center" vertical="center" wrapText="1"/>
    </xf>
    <xf numFmtId="0" fontId="2" fillId="3" borderId="17" xfId="7" applyFont="1" applyFill="1" applyBorder="1" applyAlignment="1">
      <alignment horizontal="center" vertical="center"/>
    </xf>
    <xf numFmtId="0" fontId="2" fillId="3" borderId="17" xfId="7" applyFont="1" applyFill="1" applyBorder="1" applyAlignment="1">
      <alignment horizontal="center" vertical="center" wrapText="1"/>
    </xf>
    <xf numFmtId="0" fontId="2" fillId="4" borderId="10" xfId="7" applyFont="1" applyFill="1" applyBorder="1" applyAlignment="1">
      <alignment horizontal="center" vertical="center"/>
    </xf>
    <xf numFmtId="0" fontId="2" fillId="0" borderId="10" xfId="7" applyFont="1" applyBorder="1" applyAlignment="1">
      <alignment horizontal="center" vertical="center"/>
    </xf>
    <xf numFmtId="0" fontId="2" fillId="5" borderId="17" xfId="7" applyFont="1" applyFill="1" applyBorder="1" applyAlignment="1">
      <alignment horizontal="center" vertical="center"/>
    </xf>
    <xf numFmtId="0" fontId="19" fillId="6" borderId="0" xfId="0" applyFont="1" applyFill="1" applyAlignment="1">
      <alignment vertical="center"/>
    </xf>
    <xf numFmtId="0" fontId="2" fillId="4" borderId="10" xfId="7" applyFont="1" applyFill="1" applyBorder="1" applyAlignment="1" applyProtection="1">
      <alignment horizontal="center" vertical="center"/>
      <protection locked="0"/>
    </xf>
    <xf numFmtId="0" fontId="2" fillId="3" borderId="17" xfId="7" applyFont="1" applyFill="1" applyBorder="1" applyAlignment="1" applyProtection="1">
      <alignment horizontal="center" vertical="center" wrapText="1"/>
      <protection locked="0"/>
    </xf>
    <xf numFmtId="0" fontId="2" fillId="5" borderId="17" xfId="7" applyFont="1" applyFill="1" applyBorder="1" applyAlignment="1" applyProtection="1">
      <alignment horizontal="center" vertical="center"/>
      <protection locked="0"/>
    </xf>
    <xf numFmtId="0" fontId="2" fillId="3" borderId="17" xfId="7" applyFont="1" applyFill="1" applyBorder="1" applyAlignment="1" applyProtection="1">
      <alignment horizontal="center" vertical="center"/>
      <protection locked="0"/>
    </xf>
    <xf numFmtId="0" fontId="2" fillId="3" borderId="25" xfId="7" applyFont="1" applyFill="1" applyBorder="1" applyAlignment="1" applyProtection="1">
      <alignment horizontal="center" vertical="center" wrapText="1"/>
      <protection locked="0"/>
    </xf>
    <xf numFmtId="0" fontId="2" fillId="3" borderId="23" xfId="7" applyFont="1" applyFill="1" applyBorder="1" applyAlignment="1" applyProtection="1">
      <alignment horizontal="center" vertical="center" wrapText="1"/>
      <protection locked="0"/>
    </xf>
    <xf numFmtId="0" fontId="2" fillId="3" borderId="16" xfId="7" applyFont="1" applyFill="1" applyBorder="1" applyAlignment="1" applyProtection="1">
      <alignment horizontal="center" vertical="center" wrapText="1"/>
      <protection locked="0"/>
    </xf>
    <xf numFmtId="0" fontId="19" fillId="6" borderId="17" xfId="0" applyFont="1" applyFill="1" applyBorder="1" applyAlignment="1" applyProtection="1">
      <alignment vertical="center"/>
      <protection locked="0"/>
    </xf>
    <xf numFmtId="0" fontId="19" fillId="6" borderId="28" xfId="0" applyFont="1" applyFill="1" applyBorder="1" applyProtection="1">
      <alignment vertical="center"/>
      <protection locked="0"/>
    </xf>
    <xf numFmtId="0" fontId="5" fillId="3" borderId="17" xfId="7" applyFont="1" applyFill="1" applyBorder="1" applyAlignment="1" applyProtection="1">
      <alignment horizontal="left" vertical="center"/>
      <protection locked="0"/>
    </xf>
    <xf numFmtId="0" fontId="5" fillId="3" borderId="25" xfId="7" applyFont="1" applyFill="1" applyBorder="1" applyAlignment="1" applyProtection="1">
      <alignment horizontal="center" vertical="center"/>
      <protection locked="0"/>
    </xf>
    <xf numFmtId="0" fontId="5" fillId="5" borderId="17" xfId="7" applyFont="1" applyFill="1" applyBorder="1" applyProtection="1">
      <alignment vertical="center"/>
      <protection locked="0"/>
    </xf>
    <xf numFmtId="0" fontId="5" fillId="5" borderId="25" xfId="7" applyFont="1" applyFill="1" applyBorder="1" applyProtection="1">
      <alignment vertical="center"/>
      <protection locked="0"/>
    </xf>
    <xf numFmtId="0" fontId="5" fillId="4" borderId="17" xfId="7" applyFont="1" applyFill="1" applyBorder="1" applyAlignment="1" applyProtection="1">
      <alignment horizontal="right" vertical="center"/>
      <protection locked="0"/>
    </xf>
    <xf numFmtId="0" fontId="5" fillId="4" borderId="17" xfId="7" applyFont="1" applyFill="1" applyBorder="1" applyAlignment="1" applyProtection="1">
      <alignment horizontal="right" vertical="center"/>
      <protection locked="0"/>
    </xf>
    <xf numFmtId="0" fontId="2" fillId="0" borderId="17" xfId="7" applyFont="1" applyBorder="1" applyProtection="1">
      <alignment vertical="center"/>
      <protection locked="0"/>
    </xf>
    <xf numFmtId="0" fontId="5" fillId="0" borderId="16" xfId="7" applyFont="1" applyBorder="1" applyAlignment="1" applyProtection="1">
      <alignment horizontal="right" vertical="center"/>
      <protection locked="0"/>
    </xf>
    <xf numFmtId="176" fontId="5" fillId="0" borderId="17" xfId="7" applyNumberFormat="1" applyFont="1" applyBorder="1" applyAlignment="1" applyProtection="1">
      <alignment horizontal="right" vertical="center"/>
      <protection locked="0"/>
    </xf>
    <xf numFmtId="0" fontId="2" fillId="5" borderId="17" xfId="7" applyFont="1" applyFill="1" applyBorder="1" applyAlignment="1" applyProtection="1">
      <alignment vertical="center"/>
      <protection locked="0"/>
    </xf>
    <xf numFmtId="0" fontId="5" fillId="4" borderId="28" xfId="7" applyFont="1" applyFill="1" applyBorder="1" applyAlignment="1" applyProtection="1">
      <alignment horizontal="right" vertical="center"/>
      <protection locked="0"/>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s://mhlwlan.sharepoint.com/sites/12203000/WorkingDocLib/&#26087;&#20316;&#26989;&#25991;&#26360;&#38936;&#22495;&#12363;&#12425;&#12398;&#31227;&#34892;&#12501;&#12457;&#12523;&#12480;/&#38556;&#23475;&#31119;&#31049;&#35506;/03%20&#20225;&#30011;&#27861;&#20196;&#20418;/R7&#24180;&#24230;/01_&#27861;&#20196;&#25913;&#27491;&#31561;/10_DBS/&#27096;&#24335;&#21578;&#31034;/1128_&#36890;&#30693;&#25913;&#27491;/&#36890;&#30693;&#20316;&#25104;/&#9313;&#21220;&#21209;&#24418;&#24907;&#19968;&#35239;&#34920;&#65291;&#33258;&#27835;&#20307;&#12372;&#24847;&#35211;.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cell r="G6"/>
          <cell r="H6"/>
          <cell r="I6"/>
          <cell r="J6"/>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row>
        <row r="8">
          <cell r="A8" t="str">
            <v>短期入所・併設型</v>
          </cell>
          <cell r="B8" t="str">
            <v>管理者</v>
          </cell>
          <cell r="C8" t="str">
            <v>生活支援員</v>
          </cell>
          <cell r="D8"/>
          <cell r="E8"/>
          <cell r="F8"/>
          <cell r="G8"/>
          <cell r="H8"/>
          <cell r="I8"/>
          <cell r="J8"/>
        </row>
        <row r="9">
          <cell r="A9" t="str">
            <v>短期入所・空床利用型</v>
          </cell>
          <cell r="B9" t="str">
            <v>管理者</v>
          </cell>
          <cell r="C9" t="str">
            <v>生活支援員</v>
          </cell>
          <cell r="D9"/>
          <cell r="E9"/>
          <cell r="F9"/>
          <cell r="G9"/>
          <cell r="H9"/>
          <cell r="I9"/>
          <cell r="J9"/>
        </row>
        <row r="10">
          <cell r="A10" t="str">
            <v>短期入所・単独型</v>
          </cell>
          <cell r="B10" t="str">
            <v>管理者</v>
          </cell>
          <cell r="C10" t="str">
            <v>生活支援員</v>
          </cell>
          <cell r="D10"/>
          <cell r="E10"/>
          <cell r="F10"/>
          <cell r="G10"/>
          <cell r="H10"/>
          <cell r="I10"/>
          <cell r="J10"/>
        </row>
        <row r="11">
          <cell r="A11" t="str">
            <v>重度障害者等包括支援</v>
          </cell>
          <cell r="B11" t="str">
            <v>管理者</v>
          </cell>
          <cell r="C11" t="str">
            <v>サービス提供責任者</v>
          </cell>
          <cell r="D11" t="str">
            <v>従業者</v>
          </cell>
          <cell r="E11"/>
          <cell r="F11"/>
          <cell r="G11"/>
          <cell r="H11"/>
          <cell r="I11"/>
          <cell r="J11"/>
        </row>
        <row r="12">
          <cell r="A12" t="str">
            <v>共同生活援助・介護サービス包括型</v>
          </cell>
          <cell r="B12" t="str">
            <v>管理者</v>
          </cell>
          <cell r="C12" t="str">
            <v>サービス管理責任者</v>
          </cell>
          <cell r="D12" t="str">
            <v>世話人</v>
          </cell>
          <cell r="E12" t="str">
            <v>生活支援員</v>
          </cell>
          <cell r="F12"/>
          <cell r="G12"/>
          <cell r="H12"/>
          <cell r="I12"/>
          <cell r="J12"/>
        </row>
        <row r="13">
          <cell r="A13" t="str">
            <v>共同生活援助・外部サービス利用型</v>
          </cell>
          <cell r="B13" t="str">
            <v>管理者</v>
          </cell>
          <cell r="C13" t="str">
            <v>サービス管理責任者</v>
          </cell>
          <cell r="D13" t="str">
            <v>世話人</v>
          </cell>
          <cell r="E13"/>
          <cell r="F13"/>
          <cell r="G13"/>
          <cell r="H13"/>
          <cell r="I13"/>
          <cell r="J13"/>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cell r="H14"/>
          <cell r="I14"/>
          <cell r="J14"/>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cell r="I16"/>
          <cell r="J16"/>
        </row>
        <row r="17">
          <cell r="A17" t="str">
            <v>生活訓練</v>
          </cell>
          <cell r="B17" t="str">
            <v>管理者</v>
          </cell>
          <cell r="C17" t="str">
            <v>サービス管理責任者</v>
          </cell>
          <cell r="D17" t="str">
            <v>地域移行支援員</v>
          </cell>
          <cell r="E17" t="str">
            <v>生活支援員</v>
          </cell>
          <cell r="F17"/>
          <cell r="G17"/>
          <cell r="H17"/>
          <cell r="I17"/>
          <cell r="J17"/>
        </row>
        <row r="18">
          <cell r="A18" t="str">
            <v>就労選択支援</v>
          </cell>
          <cell r="B18" t="str">
            <v>管理者</v>
          </cell>
          <cell r="C18" t="str">
            <v>就労選択支援員</v>
          </cell>
          <cell r="D18"/>
          <cell r="E18"/>
          <cell r="F18"/>
          <cell r="G18"/>
          <cell r="H18"/>
          <cell r="I18"/>
          <cell r="J18"/>
        </row>
        <row r="19">
          <cell r="A19" t="str">
            <v>就労移行支援</v>
          </cell>
          <cell r="B19" t="str">
            <v>管理者</v>
          </cell>
          <cell r="C19" t="str">
            <v>サービス管理責任者</v>
          </cell>
          <cell r="D19" t="str">
            <v>就労支援員</v>
          </cell>
          <cell r="E19" t="str">
            <v>職業指導員</v>
          </cell>
          <cell r="F19" t="str">
            <v>生活支援員</v>
          </cell>
          <cell r="G19"/>
          <cell r="H19"/>
          <cell r="I19"/>
          <cell r="J19"/>
        </row>
        <row r="20">
          <cell r="A20" t="str">
            <v>認定指定就労移行支援</v>
          </cell>
          <cell r="B20" t="str">
            <v>管理者</v>
          </cell>
          <cell r="C20" t="str">
            <v>サービス管理責任者</v>
          </cell>
          <cell r="D20" t="str">
            <v>職業指導員</v>
          </cell>
          <cell r="E20" t="str">
            <v>生活支援員</v>
          </cell>
          <cell r="F20"/>
          <cell r="G20"/>
          <cell r="H20"/>
          <cell r="I20"/>
          <cell r="J20"/>
        </row>
        <row r="21">
          <cell r="A21" t="str">
            <v>就労継続支援Ａ型・Ｂ型</v>
          </cell>
          <cell r="B21" t="str">
            <v>管理者</v>
          </cell>
          <cell r="C21" t="str">
            <v>サービス管理責任者</v>
          </cell>
          <cell r="D21" t="str">
            <v>職業指導員</v>
          </cell>
          <cell r="E21" t="str">
            <v>生活支援員</v>
          </cell>
          <cell r="F21"/>
          <cell r="G21"/>
          <cell r="H21"/>
          <cell r="I21"/>
          <cell r="J21"/>
        </row>
        <row r="22">
          <cell r="A22" t="str">
            <v>一般相談支援事業</v>
          </cell>
          <cell r="B22" t="str">
            <v>管理者</v>
          </cell>
          <cell r="C22" t="str">
            <v>従業者</v>
          </cell>
          <cell r="D22"/>
          <cell r="E22"/>
          <cell r="F22"/>
          <cell r="G22"/>
          <cell r="H22"/>
          <cell r="I22"/>
          <cell r="J22"/>
        </row>
        <row r="23">
          <cell r="A23" t="str">
            <v>就労定着支援</v>
          </cell>
          <cell r="B23" t="str">
            <v>管理者</v>
          </cell>
          <cell r="C23" t="str">
            <v>サービス管理責任者</v>
          </cell>
          <cell r="D23" t="str">
            <v>就労定着支援員</v>
          </cell>
          <cell r="E23"/>
          <cell r="F23"/>
          <cell r="G23"/>
          <cell r="H23"/>
          <cell r="I23"/>
          <cell r="J23"/>
        </row>
        <row r="24">
          <cell r="A24" t="str">
            <v>自立生活援助</v>
          </cell>
          <cell r="B24" t="str">
            <v>管理者</v>
          </cell>
          <cell r="C24" t="str">
            <v>サービス管理責任者</v>
          </cell>
          <cell r="D24" t="str">
            <v>地域生活支援員</v>
          </cell>
          <cell r="E24"/>
          <cell r="F24"/>
          <cell r="G24"/>
          <cell r="H24"/>
          <cell r="I24"/>
          <cell r="J24"/>
        </row>
        <row r="25">
          <cell r="A25" t="str">
            <v>特定相談支援・障害児相談支援</v>
          </cell>
          <cell r="B25" t="str">
            <v>管理者</v>
          </cell>
          <cell r="C25" t="str">
            <v>相談支援専門員</v>
          </cell>
          <cell r="D25" t="str">
            <v>相談支援員</v>
          </cell>
          <cell r="E25"/>
          <cell r="F25"/>
          <cell r="G25"/>
          <cell r="H25"/>
          <cell r="I25"/>
          <cell r="J25"/>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cell r="I26"/>
          <cell r="J26"/>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cell r="J27"/>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cell r="E29"/>
          <cell r="F29"/>
          <cell r="G29"/>
          <cell r="H29"/>
          <cell r="I29"/>
          <cell r="J29"/>
        </row>
        <row r="30">
          <cell r="A30" t="str">
            <v>居宅訪問型児童発達支援</v>
          </cell>
          <cell r="B30" t="str">
            <v>管理者</v>
          </cell>
          <cell r="C30" t="str">
            <v>児童発達支援管理責任者</v>
          </cell>
          <cell r="D30" t="str">
            <v>訪問支援員</v>
          </cell>
          <cell r="E30"/>
          <cell r="F30"/>
          <cell r="G30"/>
          <cell r="H30"/>
          <cell r="I30"/>
          <cell r="J30"/>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cell r="J32"/>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320312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115"/>
      <c r="B3" s="3"/>
      <c r="C3" s="3"/>
      <c r="D3" s="3"/>
      <c r="E3" s="3"/>
      <c r="F3" s="3"/>
      <c r="G3" s="3"/>
      <c r="H3" s="3"/>
      <c r="I3" s="116"/>
    </row>
    <row r="4" spans="1:20" ht="12.75" customHeight="1" thickBot="1">
      <c r="A4" s="115"/>
      <c r="B4" s="3"/>
      <c r="C4" s="3"/>
      <c r="D4" s="3"/>
      <c r="E4" s="3"/>
      <c r="F4" s="3"/>
      <c r="G4" s="3"/>
      <c r="H4" s="3"/>
      <c r="I4" s="116"/>
      <c r="N4" s="117" t="s">
        <v>2</v>
      </c>
      <c r="O4" s="118"/>
      <c r="P4" s="119"/>
      <c r="Q4" s="119"/>
      <c r="R4" s="119"/>
      <c r="S4" s="119"/>
      <c r="T4" s="120"/>
    </row>
    <row r="5" spans="1:20" ht="12.75" customHeight="1" thickBot="1">
      <c r="B5" s="32"/>
      <c r="C5" s="33"/>
      <c r="D5" s="33"/>
      <c r="E5" s="33"/>
      <c r="F5" s="33"/>
      <c r="G5" s="33"/>
      <c r="H5" s="33"/>
    </row>
    <row r="6" spans="1:20" ht="12.75" customHeight="1">
      <c r="A6" s="4"/>
      <c r="B6" s="121" t="s">
        <v>3</v>
      </c>
      <c r="C6" s="122"/>
      <c r="D6" s="123"/>
      <c r="E6" s="124"/>
      <c r="F6" s="124"/>
      <c r="G6" s="124"/>
      <c r="H6" s="124"/>
      <c r="I6" s="124"/>
      <c r="J6" s="124"/>
      <c r="K6" s="124"/>
      <c r="L6" s="124"/>
      <c r="M6" s="124"/>
      <c r="N6" s="124"/>
      <c r="O6" s="124"/>
      <c r="P6" s="124"/>
      <c r="Q6" s="124"/>
      <c r="R6" s="125"/>
      <c r="S6" s="125"/>
      <c r="T6" s="126"/>
    </row>
    <row r="7" spans="1:20" ht="12.75" customHeight="1">
      <c r="A7" s="5" t="s">
        <v>4</v>
      </c>
      <c r="B7" s="127" t="s">
        <v>5</v>
      </c>
      <c r="C7" s="128"/>
      <c r="D7" s="129"/>
      <c r="E7" s="130"/>
      <c r="F7" s="130"/>
      <c r="G7" s="130"/>
      <c r="H7" s="130"/>
      <c r="I7" s="130"/>
      <c r="J7" s="130"/>
      <c r="K7" s="130"/>
      <c r="L7" s="130"/>
      <c r="M7" s="130"/>
      <c r="N7" s="130"/>
      <c r="O7" s="130"/>
      <c r="P7" s="130"/>
      <c r="Q7" s="130"/>
      <c r="R7" s="131"/>
      <c r="S7" s="131"/>
      <c r="T7" s="132"/>
    </row>
    <row r="8" spans="1:20" ht="12.75" customHeight="1">
      <c r="A8" s="5"/>
      <c r="B8" s="133" t="s">
        <v>6</v>
      </c>
      <c r="C8" s="134"/>
      <c r="D8" s="6" t="s">
        <v>7</v>
      </c>
      <c r="E8" s="7"/>
      <c r="F8" s="7"/>
      <c r="G8" s="7"/>
      <c r="H8" s="7"/>
      <c r="I8" s="7"/>
      <c r="J8" s="7"/>
      <c r="K8" s="7"/>
      <c r="L8" s="7"/>
      <c r="M8" s="7"/>
      <c r="N8" s="7"/>
      <c r="O8" s="7"/>
      <c r="P8" s="7"/>
      <c r="Q8" s="7"/>
      <c r="R8" s="7"/>
      <c r="S8" s="7"/>
      <c r="T8" s="8"/>
    </row>
    <row r="9" spans="1:20" ht="12.75" customHeight="1">
      <c r="A9" s="5" t="s">
        <v>8</v>
      </c>
      <c r="B9" s="135"/>
      <c r="C9" s="136"/>
      <c r="D9" s="9"/>
      <c r="E9" s="10"/>
      <c r="F9" s="11" t="s">
        <v>9</v>
      </c>
      <c r="G9" s="12"/>
      <c r="H9" s="12"/>
      <c r="I9" s="139" t="s">
        <v>10</v>
      </c>
      <c r="J9" s="139"/>
      <c r="K9" s="10"/>
      <c r="L9" s="10"/>
      <c r="M9" s="10"/>
      <c r="N9" s="10"/>
      <c r="O9" s="10"/>
      <c r="P9" s="10"/>
      <c r="Q9" s="10"/>
      <c r="R9" s="10"/>
      <c r="S9" s="10"/>
      <c r="T9" s="13"/>
    </row>
    <row r="10" spans="1:20" ht="12.75" customHeight="1">
      <c r="A10" s="14"/>
      <c r="B10" s="137"/>
      <c r="C10" s="138"/>
      <c r="D10" s="15"/>
      <c r="E10" s="16"/>
      <c r="F10" s="16"/>
      <c r="G10" s="16"/>
      <c r="H10" s="16"/>
      <c r="I10" s="16"/>
      <c r="J10" s="16"/>
      <c r="K10" s="16"/>
      <c r="L10" s="16"/>
      <c r="M10" s="16"/>
      <c r="N10" s="16"/>
      <c r="O10" s="16"/>
      <c r="P10" s="16"/>
      <c r="Q10" s="16"/>
      <c r="R10" s="16"/>
      <c r="S10" s="16"/>
      <c r="T10" s="17"/>
    </row>
    <row r="11" spans="1:20" ht="12.75" customHeight="1">
      <c r="A11" s="18"/>
      <c r="B11" s="127" t="s">
        <v>11</v>
      </c>
      <c r="C11" s="128"/>
      <c r="D11" s="128" t="s">
        <v>12</v>
      </c>
      <c r="E11" s="128"/>
      <c r="F11" s="140"/>
      <c r="G11" s="140"/>
      <c r="H11" s="140"/>
      <c r="I11" s="140"/>
      <c r="J11" s="141"/>
      <c r="K11" s="142" t="s">
        <v>13</v>
      </c>
      <c r="L11" s="142"/>
      <c r="M11" s="129"/>
      <c r="N11" s="130"/>
      <c r="O11" s="130"/>
      <c r="P11" s="130"/>
      <c r="Q11" s="130"/>
      <c r="R11" s="131"/>
      <c r="S11" s="131"/>
      <c r="T11" s="132"/>
    </row>
    <row r="12" spans="1:20" ht="12.75" customHeight="1">
      <c r="A12" s="143" t="s">
        <v>14</v>
      </c>
      <c r="B12" s="144"/>
      <c r="C12" s="144"/>
      <c r="D12" s="144"/>
      <c r="E12" s="144"/>
      <c r="F12" s="144"/>
      <c r="G12" s="144"/>
      <c r="H12" s="144"/>
      <c r="I12" s="145"/>
      <c r="J12" s="146" t="s">
        <v>15</v>
      </c>
      <c r="K12" s="147"/>
      <c r="L12" s="147"/>
      <c r="M12" s="147"/>
      <c r="N12" s="147"/>
      <c r="O12" s="147"/>
      <c r="P12" s="147"/>
      <c r="Q12" s="147"/>
      <c r="R12" s="148"/>
      <c r="S12" s="148"/>
      <c r="T12" s="149"/>
    </row>
    <row r="13" spans="1:20" ht="13">
      <c r="A13" s="150" t="s">
        <v>16</v>
      </c>
      <c r="B13" s="151"/>
      <c r="C13" s="128" t="s">
        <v>3</v>
      </c>
      <c r="D13" s="146"/>
      <c r="E13" s="19"/>
      <c r="F13" s="20"/>
      <c r="G13" s="20"/>
      <c r="H13" s="20"/>
      <c r="I13" s="21"/>
      <c r="J13" s="152" t="s">
        <v>17</v>
      </c>
      <c r="K13" s="136"/>
      <c r="L13" s="154" t="s">
        <v>18</v>
      </c>
      <c r="M13" s="155"/>
      <c r="N13" s="155"/>
      <c r="O13" s="155"/>
      <c r="P13" s="155"/>
      <c r="Q13" s="155"/>
      <c r="R13" s="131"/>
      <c r="S13" s="131"/>
      <c r="T13" s="132"/>
    </row>
    <row r="14" spans="1:20" ht="20.25" customHeight="1">
      <c r="A14" s="156" t="s">
        <v>19</v>
      </c>
      <c r="B14" s="157"/>
      <c r="C14" s="128" t="s">
        <v>20</v>
      </c>
      <c r="D14" s="146"/>
      <c r="E14" s="153"/>
      <c r="F14" s="158"/>
      <c r="G14" s="158"/>
      <c r="H14" s="158"/>
      <c r="I14" s="159"/>
      <c r="J14" s="153"/>
      <c r="K14" s="137"/>
      <c r="L14" s="22"/>
      <c r="M14" s="23"/>
      <c r="N14" s="23"/>
      <c r="O14" s="23"/>
      <c r="P14" s="23"/>
      <c r="Q14" s="23"/>
      <c r="R14" s="23"/>
      <c r="S14" s="23"/>
      <c r="T14" s="24"/>
    </row>
    <row r="15" spans="1:20" ht="12.75" customHeight="1">
      <c r="A15" s="166" t="s">
        <v>21</v>
      </c>
      <c r="B15" s="133"/>
      <c r="C15" s="133"/>
      <c r="D15" s="133"/>
      <c r="E15" s="134"/>
      <c r="F15" s="128" t="s">
        <v>22</v>
      </c>
      <c r="G15" s="128"/>
      <c r="H15" s="128"/>
      <c r="I15" s="160" t="s">
        <v>23</v>
      </c>
      <c r="J15" s="144"/>
      <c r="K15" s="161"/>
      <c r="L15" s="128" t="s">
        <v>24</v>
      </c>
      <c r="M15" s="128"/>
      <c r="N15" s="128"/>
      <c r="O15" s="128" t="s">
        <v>25</v>
      </c>
      <c r="P15" s="128"/>
      <c r="Q15" s="146"/>
      <c r="R15" s="168" t="s">
        <v>26</v>
      </c>
      <c r="S15" s="168"/>
      <c r="T15" s="169"/>
    </row>
    <row r="16" spans="1:20" ht="12.75" customHeight="1">
      <c r="A16" s="167"/>
      <c r="B16" s="137"/>
      <c r="C16" s="137"/>
      <c r="D16" s="137"/>
      <c r="E16" s="138"/>
      <c r="F16" s="25" t="s">
        <v>27</v>
      </c>
      <c r="G16" s="146" t="s">
        <v>28</v>
      </c>
      <c r="H16" s="127"/>
      <c r="I16" s="26" t="s">
        <v>27</v>
      </c>
      <c r="J16" s="146" t="s">
        <v>28</v>
      </c>
      <c r="K16" s="127"/>
      <c r="L16" s="26" t="s">
        <v>27</v>
      </c>
      <c r="M16" s="146" t="s">
        <v>28</v>
      </c>
      <c r="N16" s="127"/>
      <c r="O16" s="26" t="s">
        <v>27</v>
      </c>
      <c r="P16" s="146" t="s">
        <v>28</v>
      </c>
      <c r="Q16" s="147"/>
      <c r="R16" s="26" t="s">
        <v>27</v>
      </c>
      <c r="S16" s="146" t="s">
        <v>28</v>
      </c>
      <c r="T16" s="170"/>
    </row>
    <row r="17" spans="1:20" ht="12.75" customHeight="1">
      <c r="A17" s="27"/>
      <c r="B17" s="171" t="s">
        <v>29</v>
      </c>
      <c r="C17" s="134"/>
      <c r="D17" s="160" t="s">
        <v>30</v>
      </c>
      <c r="E17" s="161"/>
      <c r="F17" s="26"/>
      <c r="G17" s="146"/>
      <c r="H17" s="127"/>
      <c r="I17" s="26"/>
      <c r="J17" s="146"/>
      <c r="K17" s="127"/>
      <c r="L17" s="26"/>
      <c r="M17" s="146"/>
      <c r="N17" s="127"/>
      <c r="O17" s="26"/>
      <c r="P17" s="146"/>
      <c r="Q17" s="147"/>
      <c r="R17" s="26"/>
      <c r="S17" s="146"/>
      <c r="T17" s="170"/>
    </row>
    <row r="18" spans="1:20" ht="12.75" customHeight="1">
      <c r="A18" s="27"/>
      <c r="B18" s="153"/>
      <c r="C18" s="138"/>
      <c r="D18" s="160" t="s">
        <v>31</v>
      </c>
      <c r="E18" s="161"/>
      <c r="F18" s="26"/>
      <c r="G18" s="146"/>
      <c r="H18" s="127"/>
      <c r="I18" s="26"/>
      <c r="J18" s="146"/>
      <c r="K18" s="127"/>
      <c r="L18" s="26"/>
      <c r="M18" s="146"/>
      <c r="N18" s="127"/>
      <c r="O18" s="26"/>
      <c r="P18" s="146"/>
      <c r="Q18" s="147"/>
      <c r="R18" s="26"/>
      <c r="S18" s="146"/>
      <c r="T18" s="170"/>
    </row>
    <row r="19" spans="1:20" ht="12.75" customHeight="1">
      <c r="A19" s="27"/>
      <c r="B19" s="160" t="s">
        <v>32</v>
      </c>
      <c r="C19" s="144"/>
      <c r="D19" s="144"/>
      <c r="E19" s="161"/>
      <c r="F19" s="146"/>
      <c r="G19" s="147"/>
      <c r="H19" s="127"/>
      <c r="I19" s="146"/>
      <c r="J19" s="147"/>
      <c r="K19" s="127"/>
      <c r="L19" s="146"/>
      <c r="M19" s="147"/>
      <c r="N19" s="127"/>
      <c r="O19" s="146"/>
      <c r="P19" s="147"/>
      <c r="Q19" s="147"/>
      <c r="R19" s="146"/>
      <c r="S19" s="147"/>
      <c r="T19" s="170"/>
    </row>
    <row r="20" spans="1:20" ht="12.75" customHeight="1">
      <c r="A20" s="27"/>
      <c r="B20" s="160" t="s">
        <v>33</v>
      </c>
      <c r="C20" s="144"/>
      <c r="D20" s="144"/>
      <c r="E20" s="161"/>
      <c r="F20" s="162"/>
      <c r="G20" s="163"/>
      <c r="H20" s="164"/>
      <c r="I20" s="162"/>
      <c r="J20" s="163"/>
      <c r="K20" s="164"/>
      <c r="L20" s="162"/>
      <c r="M20" s="163"/>
      <c r="N20" s="164"/>
      <c r="O20" s="162"/>
      <c r="P20" s="163"/>
      <c r="Q20" s="163"/>
      <c r="R20" s="162"/>
      <c r="S20" s="163"/>
      <c r="T20" s="165"/>
    </row>
    <row r="21" spans="1:20" ht="12.75" customHeight="1">
      <c r="A21" s="27"/>
      <c r="B21" s="133"/>
      <c r="C21" s="133"/>
      <c r="D21" s="133"/>
      <c r="E21" s="134"/>
      <c r="F21" s="128" t="s">
        <v>34</v>
      </c>
      <c r="G21" s="128"/>
      <c r="H21" s="128"/>
      <c r="I21" s="146" t="s">
        <v>35</v>
      </c>
      <c r="J21" s="147"/>
      <c r="K21" s="127"/>
      <c r="L21" s="160" t="s">
        <v>36</v>
      </c>
      <c r="M21" s="144"/>
      <c r="N21" s="161"/>
      <c r="O21" s="146" t="s">
        <v>37</v>
      </c>
      <c r="P21" s="147"/>
      <c r="Q21" s="147"/>
      <c r="R21" s="34"/>
      <c r="T21" s="35"/>
    </row>
    <row r="22" spans="1:20" ht="12.75" customHeight="1">
      <c r="A22" s="27"/>
      <c r="B22" s="137"/>
      <c r="C22" s="137"/>
      <c r="D22" s="137"/>
      <c r="E22" s="138"/>
      <c r="F22" s="25" t="s">
        <v>27</v>
      </c>
      <c r="G22" s="146" t="s">
        <v>28</v>
      </c>
      <c r="H22" s="127"/>
      <c r="I22" s="26" t="s">
        <v>27</v>
      </c>
      <c r="J22" s="146" t="s">
        <v>28</v>
      </c>
      <c r="K22" s="127"/>
      <c r="L22" s="26" t="s">
        <v>27</v>
      </c>
      <c r="M22" s="146" t="s">
        <v>28</v>
      </c>
      <c r="N22" s="127"/>
      <c r="O22" s="26" t="s">
        <v>27</v>
      </c>
      <c r="P22" s="146" t="s">
        <v>28</v>
      </c>
      <c r="Q22" s="147"/>
      <c r="R22" s="34"/>
      <c r="T22" s="35"/>
    </row>
    <row r="23" spans="1:20" ht="12.75" customHeight="1">
      <c r="A23" s="27"/>
      <c r="B23" s="171" t="s">
        <v>29</v>
      </c>
      <c r="C23" s="134"/>
      <c r="D23" s="160" t="s">
        <v>30</v>
      </c>
      <c r="E23" s="161"/>
      <c r="F23" s="26"/>
      <c r="G23" s="146"/>
      <c r="H23" s="127"/>
      <c r="I23" s="26"/>
      <c r="J23" s="146"/>
      <c r="K23" s="127"/>
      <c r="L23" s="26"/>
      <c r="M23" s="146"/>
      <c r="N23" s="127"/>
      <c r="O23" s="26"/>
      <c r="P23" s="146"/>
      <c r="Q23" s="147"/>
      <c r="R23" s="34"/>
      <c r="T23" s="35"/>
    </row>
    <row r="24" spans="1:20" ht="12.75" customHeight="1">
      <c r="A24" s="27"/>
      <c r="B24" s="153"/>
      <c r="C24" s="138"/>
      <c r="D24" s="160" t="s">
        <v>31</v>
      </c>
      <c r="E24" s="161"/>
      <c r="F24" s="26"/>
      <c r="G24" s="146"/>
      <c r="H24" s="127"/>
      <c r="I24" s="26"/>
      <c r="J24" s="146"/>
      <c r="K24" s="127"/>
      <c r="L24" s="26"/>
      <c r="M24" s="146"/>
      <c r="N24" s="127"/>
      <c r="O24" s="26"/>
      <c r="P24" s="146"/>
      <c r="Q24" s="147"/>
      <c r="R24" s="34"/>
      <c r="T24" s="35"/>
    </row>
    <row r="25" spans="1:20" ht="12.75" customHeight="1">
      <c r="A25" s="27"/>
      <c r="B25" s="160" t="s">
        <v>32</v>
      </c>
      <c r="C25" s="144"/>
      <c r="D25" s="144"/>
      <c r="E25" s="161"/>
      <c r="F25" s="146"/>
      <c r="G25" s="147"/>
      <c r="H25" s="127"/>
      <c r="I25" s="146"/>
      <c r="J25" s="147"/>
      <c r="K25" s="127"/>
      <c r="L25" s="146"/>
      <c r="M25" s="147"/>
      <c r="N25" s="127"/>
      <c r="O25" s="128"/>
      <c r="P25" s="128"/>
      <c r="Q25" s="146"/>
      <c r="R25" s="34"/>
      <c r="T25" s="35"/>
    </row>
    <row r="26" spans="1:20" ht="12.75" customHeight="1">
      <c r="A26" s="27"/>
      <c r="B26" s="160" t="s">
        <v>33</v>
      </c>
      <c r="C26" s="144"/>
      <c r="D26" s="144"/>
      <c r="E26" s="161"/>
      <c r="F26" s="172"/>
      <c r="G26" s="173"/>
      <c r="H26" s="174"/>
      <c r="I26" s="172"/>
      <c r="J26" s="173"/>
      <c r="K26" s="174"/>
      <c r="L26" s="172"/>
      <c r="M26" s="173"/>
      <c r="N26" s="174"/>
      <c r="O26" s="175"/>
      <c r="P26" s="175"/>
      <c r="Q26" s="172"/>
      <c r="R26" s="34"/>
      <c r="T26" s="35"/>
    </row>
    <row r="27" spans="1:20" s="37" customFormat="1" ht="13.5" customHeight="1">
      <c r="A27" s="36"/>
      <c r="B27" s="176" t="s">
        <v>38</v>
      </c>
      <c r="C27" s="177"/>
      <c r="D27" s="177"/>
      <c r="E27" s="178"/>
      <c r="F27" s="184" t="s">
        <v>39</v>
      </c>
      <c r="G27" s="185"/>
      <c r="H27" s="185"/>
      <c r="I27" s="185"/>
      <c r="J27" s="185"/>
      <c r="K27" s="185"/>
      <c r="L27" s="185"/>
      <c r="M27" s="185"/>
      <c r="N27" s="185"/>
      <c r="O27" s="185"/>
      <c r="P27" s="185"/>
      <c r="Q27" s="185"/>
      <c r="R27" s="185"/>
      <c r="S27" s="185"/>
      <c r="T27" s="186"/>
    </row>
    <row r="28" spans="1:20" s="37" customFormat="1" ht="13.5" customHeight="1">
      <c r="A28" s="36"/>
      <c r="B28" s="179"/>
      <c r="C28" s="131"/>
      <c r="D28" s="131"/>
      <c r="E28" s="180"/>
      <c r="F28" s="38" t="s">
        <v>40</v>
      </c>
      <c r="G28" s="39"/>
      <c r="H28" s="39"/>
      <c r="I28" s="187" t="s">
        <v>41</v>
      </c>
      <c r="J28" s="187"/>
      <c r="K28" s="187"/>
      <c r="L28" s="187"/>
      <c r="M28" s="187" t="s">
        <v>42</v>
      </c>
      <c r="N28" s="187"/>
      <c r="O28" s="187"/>
      <c r="P28" s="187"/>
      <c r="Q28" s="187" t="s">
        <v>43</v>
      </c>
      <c r="R28" s="187"/>
      <c r="S28" s="187"/>
      <c r="T28" s="188"/>
    </row>
    <row r="29" spans="1:20" s="37" customFormat="1" ht="13.5" customHeight="1">
      <c r="A29" s="36"/>
      <c r="B29" s="179"/>
      <c r="C29" s="131"/>
      <c r="D29" s="131"/>
      <c r="E29" s="180"/>
      <c r="F29" s="38" t="s">
        <v>44</v>
      </c>
      <c r="G29" s="39"/>
      <c r="H29" s="39"/>
      <c r="I29" s="184"/>
      <c r="J29" s="189"/>
      <c r="K29" s="189"/>
      <c r="L29" s="190"/>
      <c r="M29" s="184"/>
      <c r="N29" s="189"/>
      <c r="O29" s="189"/>
      <c r="P29" s="190"/>
      <c r="Q29" s="184"/>
      <c r="R29" s="148"/>
      <c r="S29" s="148"/>
      <c r="T29" s="149"/>
    </row>
    <row r="30" spans="1:20" s="37" customFormat="1" ht="13.5" customHeight="1">
      <c r="A30" s="36"/>
      <c r="B30" s="179"/>
      <c r="C30" s="131"/>
      <c r="D30" s="131"/>
      <c r="E30" s="180"/>
      <c r="F30" s="38" t="s">
        <v>45</v>
      </c>
      <c r="G30" s="39"/>
      <c r="H30" s="39"/>
      <c r="I30" s="184"/>
      <c r="J30" s="189"/>
      <c r="K30" s="189"/>
      <c r="L30" s="190"/>
      <c r="M30" s="184"/>
      <c r="N30" s="189"/>
      <c r="O30" s="189"/>
      <c r="P30" s="190"/>
      <c r="Q30" s="184"/>
      <c r="R30" s="148"/>
      <c r="S30" s="148"/>
      <c r="T30" s="149"/>
    </row>
    <row r="31" spans="1:20" s="37" customFormat="1" ht="13.5" customHeight="1">
      <c r="A31" s="40"/>
      <c r="B31" s="181"/>
      <c r="C31" s="182"/>
      <c r="D31" s="182"/>
      <c r="E31" s="183"/>
      <c r="F31" s="38" t="s">
        <v>46</v>
      </c>
      <c r="G31" s="39"/>
      <c r="H31" s="39"/>
      <c r="I31" s="184"/>
      <c r="J31" s="189"/>
      <c r="K31" s="189"/>
      <c r="L31" s="190"/>
      <c r="M31" s="184"/>
      <c r="N31" s="189"/>
      <c r="O31" s="189"/>
      <c r="P31" s="190"/>
      <c r="Q31" s="184"/>
      <c r="R31" s="148"/>
      <c r="S31" s="148"/>
      <c r="T31" s="149"/>
    </row>
    <row r="32" spans="1:20" ht="12.75" customHeight="1">
      <c r="A32" s="191" t="s">
        <v>47</v>
      </c>
      <c r="B32" s="128"/>
      <c r="C32" s="128"/>
      <c r="D32" s="128"/>
      <c r="E32" s="128"/>
      <c r="F32" s="146"/>
      <c r="G32" s="147"/>
      <c r="H32" s="147"/>
      <c r="I32" s="147"/>
      <c r="J32" s="147"/>
      <c r="K32" s="147"/>
      <c r="L32" s="147"/>
      <c r="M32" s="147"/>
      <c r="N32" s="147"/>
      <c r="O32" s="147"/>
      <c r="P32" s="147"/>
      <c r="Q32" s="147"/>
      <c r="R32" s="192"/>
      <c r="S32" s="192"/>
      <c r="T32" s="193"/>
    </row>
    <row r="33" spans="1:21" ht="12.75" customHeight="1">
      <c r="A33" s="191"/>
      <c r="B33" s="194" t="s">
        <v>48</v>
      </c>
      <c r="C33" s="194"/>
      <c r="D33" s="194"/>
      <c r="E33" s="194"/>
      <c r="F33" s="195" t="s">
        <v>49</v>
      </c>
      <c r="G33" s="196"/>
      <c r="H33" s="196"/>
      <c r="I33" s="196"/>
      <c r="J33" s="196"/>
      <c r="K33" s="196"/>
      <c r="L33" s="196"/>
      <c r="M33" s="196"/>
      <c r="N33" s="196"/>
      <c r="O33" s="196"/>
      <c r="P33" s="196"/>
      <c r="Q33" s="196"/>
      <c r="R33" s="192"/>
      <c r="S33" s="192"/>
      <c r="T33" s="193"/>
    </row>
    <row r="34" spans="1:21" ht="12.75" customHeight="1">
      <c r="A34" s="191"/>
      <c r="B34" s="194" t="s">
        <v>50</v>
      </c>
      <c r="C34" s="194"/>
      <c r="D34" s="194"/>
      <c r="E34" s="194"/>
      <c r="F34" s="195" t="s">
        <v>51</v>
      </c>
      <c r="G34" s="196"/>
      <c r="H34" s="196"/>
      <c r="I34" s="196"/>
      <c r="J34" s="196"/>
      <c r="K34" s="196"/>
      <c r="L34" s="196"/>
      <c r="M34" s="196"/>
      <c r="N34" s="196"/>
      <c r="O34" s="196"/>
      <c r="P34" s="196"/>
      <c r="Q34" s="196"/>
      <c r="R34" s="192"/>
      <c r="S34" s="192"/>
      <c r="T34" s="193"/>
    </row>
    <row r="35" spans="1:21" ht="12.75" customHeight="1">
      <c r="A35" s="191"/>
      <c r="B35" s="197" t="s">
        <v>52</v>
      </c>
      <c r="C35" s="198"/>
      <c r="D35" s="198"/>
      <c r="E35" s="199"/>
      <c r="F35" s="205" t="s">
        <v>53</v>
      </c>
      <c r="G35" s="206"/>
      <c r="H35" s="207" t="s">
        <v>54</v>
      </c>
      <c r="I35" s="207"/>
      <c r="J35" s="207"/>
      <c r="K35" s="207"/>
      <c r="L35" s="207"/>
      <c r="M35" s="207"/>
      <c r="N35" s="207"/>
      <c r="O35" s="207"/>
      <c r="P35" s="207"/>
      <c r="Q35" s="208"/>
      <c r="R35" s="41"/>
      <c r="S35" s="42"/>
      <c r="T35" s="43"/>
    </row>
    <row r="36" spans="1:21" ht="12.75" customHeight="1">
      <c r="A36" s="191"/>
      <c r="B36" s="200"/>
      <c r="C36" s="116"/>
      <c r="D36" s="116"/>
      <c r="E36" s="201"/>
      <c r="F36" s="205"/>
      <c r="G36" s="206"/>
      <c r="H36" s="209" t="s">
        <v>55</v>
      </c>
      <c r="I36" s="209"/>
      <c r="J36" s="209" t="s">
        <v>56</v>
      </c>
      <c r="K36" s="209"/>
      <c r="L36" s="209" t="s">
        <v>57</v>
      </c>
      <c r="M36" s="209"/>
      <c r="N36" s="209" t="s">
        <v>58</v>
      </c>
      <c r="O36" s="209"/>
      <c r="P36" s="209" t="s">
        <v>59</v>
      </c>
      <c r="Q36" s="210"/>
      <c r="R36" s="34"/>
      <c r="T36" s="35"/>
    </row>
    <row r="37" spans="1:21" ht="12.75" customHeight="1">
      <c r="A37" s="191"/>
      <c r="B37" s="200"/>
      <c r="C37" s="116"/>
      <c r="D37" s="116"/>
      <c r="E37" s="201"/>
      <c r="F37" s="211"/>
      <c r="G37" s="211"/>
      <c r="H37" s="211"/>
      <c r="I37" s="211"/>
      <c r="J37" s="211"/>
      <c r="K37" s="211"/>
      <c r="L37" s="211"/>
      <c r="M37" s="211"/>
      <c r="N37" s="211"/>
      <c r="O37" s="211"/>
      <c r="P37" s="211"/>
      <c r="Q37" s="218"/>
      <c r="R37" s="34"/>
      <c r="T37" s="35"/>
    </row>
    <row r="38" spans="1:21" ht="12.75" customHeight="1">
      <c r="A38" s="191"/>
      <c r="B38" s="200"/>
      <c r="C38" s="116"/>
      <c r="D38" s="116"/>
      <c r="E38" s="201"/>
      <c r="F38" s="211" t="s">
        <v>60</v>
      </c>
      <c r="G38" s="211"/>
      <c r="H38" s="211" t="s">
        <v>61</v>
      </c>
      <c r="I38" s="218"/>
      <c r="J38" s="219" t="s">
        <v>62</v>
      </c>
      <c r="K38" s="219"/>
      <c r="L38" s="44"/>
      <c r="M38" s="44"/>
      <c r="N38" s="44"/>
      <c r="O38" s="44"/>
      <c r="P38" s="44"/>
      <c r="Q38" s="44"/>
      <c r="R38" s="45"/>
      <c r="S38" s="45"/>
      <c r="T38" s="46"/>
      <c r="U38" s="45"/>
    </row>
    <row r="39" spans="1:21" ht="12.75" customHeight="1">
      <c r="A39" s="191"/>
      <c r="B39" s="200"/>
      <c r="C39" s="116"/>
      <c r="D39" s="116"/>
      <c r="E39" s="201"/>
      <c r="F39" s="211"/>
      <c r="G39" s="211"/>
      <c r="H39" s="211"/>
      <c r="I39" s="218"/>
      <c r="J39" s="219"/>
      <c r="K39" s="219"/>
      <c r="L39" s="45"/>
      <c r="M39" s="45"/>
      <c r="N39" s="45"/>
      <c r="O39" s="45"/>
      <c r="P39" s="45"/>
      <c r="Q39" s="45"/>
      <c r="R39" s="45"/>
      <c r="S39" s="45"/>
      <c r="T39" s="46"/>
      <c r="U39" s="45"/>
    </row>
    <row r="40" spans="1:21" ht="12.75" customHeight="1">
      <c r="A40" s="191"/>
      <c r="B40" s="202"/>
      <c r="C40" s="203"/>
      <c r="D40" s="203"/>
      <c r="E40" s="204"/>
      <c r="F40" s="218"/>
      <c r="G40" s="220"/>
      <c r="H40" s="218"/>
      <c r="I40" s="221"/>
      <c r="J40" s="211"/>
      <c r="K40" s="211"/>
      <c r="L40" s="47"/>
      <c r="M40" s="47"/>
      <c r="N40" s="47"/>
      <c r="O40" s="47"/>
      <c r="P40" s="47"/>
      <c r="Q40" s="47"/>
      <c r="R40" s="47"/>
      <c r="S40" s="47"/>
      <c r="T40" s="48"/>
      <c r="U40" s="45"/>
    </row>
    <row r="41" spans="1:21" ht="12.75" customHeight="1">
      <c r="A41" s="191"/>
      <c r="B41" s="195" t="s">
        <v>63</v>
      </c>
      <c r="C41" s="196"/>
      <c r="D41" s="196"/>
      <c r="E41" s="222"/>
      <c r="F41" s="146" t="s">
        <v>64</v>
      </c>
      <c r="G41" s="147"/>
      <c r="H41" s="147"/>
      <c r="I41" s="147"/>
      <c r="J41" s="147"/>
      <c r="K41" s="147"/>
      <c r="L41" s="147"/>
      <c r="M41" s="147"/>
      <c r="N41" s="147"/>
      <c r="O41" s="147"/>
      <c r="P41" s="147"/>
      <c r="Q41" s="147"/>
      <c r="R41" s="192"/>
      <c r="S41" s="192"/>
      <c r="T41" s="193"/>
    </row>
    <row r="42" spans="1:21" ht="12.75" customHeight="1">
      <c r="A42" s="191"/>
      <c r="B42" s="194" t="s">
        <v>65</v>
      </c>
      <c r="C42" s="194"/>
      <c r="D42" s="194"/>
      <c r="E42" s="194"/>
      <c r="F42" s="162"/>
      <c r="G42" s="163"/>
      <c r="H42" s="163"/>
      <c r="I42" s="163"/>
      <c r="J42" s="163"/>
      <c r="K42" s="163"/>
      <c r="L42" s="163"/>
      <c r="M42" s="163"/>
      <c r="N42" s="163"/>
      <c r="O42" s="163"/>
      <c r="P42" s="163"/>
      <c r="Q42" s="163"/>
      <c r="R42" s="192"/>
      <c r="S42" s="192"/>
      <c r="T42" s="193"/>
    </row>
    <row r="43" spans="1:21" ht="12.75" customHeight="1">
      <c r="A43" s="191"/>
      <c r="B43" s="195" t="s">
        <v>66</v>
      </c>
      <c r="C43" s="196"/>
      <c r="D43" s="196"/>
      <c r="E43" s="222"/>
      <c r="F43" s="146" t="s">
        <v>67</v>
      </c>
      <c r="G43" s="147"/>
      <c r="H43" s="147"/>
      <c r="I43" s="147"/>
      <c r="J43" s="147"/>
      <c r="K43" s="147"/>
      <c r="L43" s="147"/>
      <c r="M43" s="147"/>
      <c r="N43" s="147"/>
      <c r="O43" s="147"/>
      <c r="P43" s="147"/>
      <c r="Q43" s="147"/>
      <c r="R43" s="192"/>
      <c r="S43" s="192"/>
      <c r="T43" s="193"/>
    </row>
    <row r="44" spans="1:21" ht="12.75" customHeight="1">
      <c r="A44" s="191"/>
      <c r="B44" s="194" t="s">
        <v>68</v>
      </c>
      <c r="C44" s="194"/>
      <c r="D44" s="194"/>
      <c r="E44" s="194"/>
      <c r="F44" s="146"/>
      <c r="G44" s="147"/>
      <c r="H44" s="147"/>
      <c r="I44" s="147"/>
      <c r="J44" s="147"/>
      <c r="K44" s="147"/>
      <c r="L44" s="147"/>
      <c r="M44" s="147"/>
      <c r="N44" s="147"/>
      <c r="O44" s="147"/>
      <c r="P44" s="147"/>
      <c r="Q44" s="147"/>
      <c r="R44" s="192"/>
      <c r="S44" s="192"/>
      <c r="T44" s="193"/>
    </row>
    <row r="45" spans="1:21" ht="12.75" customHeight="1">
      <c r="A45" s="191"/>
      <c r="B45" s="194"/>
      <c r="C45" s="194"/>
      <c r="D45" s="194"/>
      <c r="E45" s="194"/>
      <c r="F45" s="146"/>
      <c r="G45" s="147"/>
      <c r="H45" s="147"/>
      <c r="I45" s="147"/>
      <c r="J45" s="147"/>
      <c r="K45" s="147"/>
      <c r="L45" s="147"/>
      <c r="M45" s="147"/>
      <c r="N45" s="147"/>
      <c r="O45" s="147"/>
      <c r="P45" s="147"/>
      <c r="Q45" s="147"/>
      <c r="R45" s="192"/>
      <c r="S45" s="192"/>
      <c r="T45" s="193"/>
    </row>
    <row r="46" spans="1:21" ht="12.75" customHeight="1">
      <c r="A46" s="191"/>
      <c r="B46" s="194" t="s">
        <v>69</v>
      </c>
      <c r="C46" s="194"/>
      <c r="D46" s="194"/>
      <c r="E46" s="194"/>
      <c r="F46" s="146"/>
      <c r="G46" s="147"/>
      <c r="H46" s="147"/>
      <c r="I46" s="147"/>
      <c r="J46" s="147"/>
      <c r="K46" s="147"/>
      <c r="L46" s="147"/>
      <c r="M46" s="147"/>
      <c r="N46" s="147"/>
      <c r="O46" s="147"/>
      <c r="P46" s="147"/>
      <c r="Q46" s="147"/>
      <c r="R46" s="192"/>
      <c r="S46" s="192"/>
      <c r="T46" s="193"/>
    </row>
    <row r="47" spans="1:21" ht="12.75" customHeight="1">
      <c r="A47" s="191"/>
      <c r="B47" s="194" t="s">
        <v>70</v>
      </c>
      <c r="C47" s="194"/>
      <c r="D47" s="194"/>
      <c r="E47" s="194"/>
      <c r="F47" s="153" t="s">
        <v>71</v>
      </c>
      <c r="G47" s="137"/>
      <c r="H47" s="137"/>
      <c r="I47" s="138"/>
      <c r="J47" s="153" t="s">
        <v>72</v>
      </c>
      <c r="K47" s="137"/>
      <c r="L47" s="137"/>
      <c r="M47" s="138"/>
      <c r="N47" s="146"/>
      <c r="O47" s="185"/>
      <c r="P47" s="185"/>
      <c r="Q47" s="185"/>
      <c r="R47" s="148"/>
      <c r="S47" s="148"/>
      <c r="T47" s="149"/>
    </row>
    <row r="48" spans="1:21" ht="12.75" customHeight="1">
      <c r="A48" s="191"/>
      <c r="B48" s="224"/>
      <c r="C48" s="224"/>
      <c r="D48" s="224"/>
      <c r="E48" s="224"/>
      <c r="F48" s="146" t="s">
        <v>73</v>
      </c>
      <c r="G48" s="147"/>
      <c r="H48" s="147"/>
      <c r="I48" s="127"/>
      <c r="J48" s="225" t="s">
        <v>74</v>
      </c>
      <c r="K48" s="226"/>
      <c r="L48" s="49"/>
      <c r="M48" s="50"/>
      <c r="N48" s="51" t="s">
        <v>75</v>
      </c>
      <c r="O48" s="152"/>
      <c r="P48" s="130"/>
      <c r="Q48" s="130"/>
      <c r="R48" s="131"/>
      <c r="S48" s="131"/>
      <c r="T48" s="35"/>
    </row>
    <row r="49" spans="1:20" ht="12.75" customHeight="1">
      <c r="A49" s="191"/>
      <c r="B49" s="224"/>
      <c r="C49" s="224"/>
      <c r="D49" s="224"/>
      <c r="E49" s="224"/>
      <c r="F49" s="146" t="s">
        <v>76</v>
      </c>
      <c r="G49" s="147"/>
      <c r="H49" s="147"/>
      <c r="I49" s="127"/>
      <c r="J49" s="146"/>
      <c r="K49" s="185"/>
      <c r="L49" s="185"/>
      <c r="M49" s="185"/>
      <c r="N49" s="185"/>
      <c r="O49" s="185"/>
      <c r="P49" s="185"/>
      <c r="Q49" s="185"/>
      <c r="R49" s="148"/>
      <c r="S49" s="148"/>
      <c r="T49" s="149"/>
    </row>
    <row r="50" spans="1:20" ht="12.75" customHeight="1">
      <c r="A50" s="227" t="s">
        <v>77</v>
      </c>
      <c r="B50" s="185"/>
      <c r="C50" s="185"/>
      <c r="D50" s="185"/>
      <c r="E50" s="228"/>
      <c r="F50" s="146" t="s">
        <v>78</v>
      </c>
      <c r="G50" s="127"/>
      <c r="H50" s="52"/>
      <c r="I50" s="52"/>
      <c r="J50" s="53"/>
      <c r="K50" s="54"/>
      <c r="L50" s="229" t="s">
        <v>79</v>
      </c>
      <c r="M50" s="229"/>
      <c r="N50" s="229"/>
      <c r="O50" s="55"/>
      <c r="P50" s="56"/>
      <c r="Q50" s="56"/>
      <c r="R50" s="56"/>
      <c r="S50" s="56"/>
      <c r="T50" s="57"/>
    </row>
    <row r="51" spans="1:20" ht="26.25" customHeight="1">
      <c r="A51" s="230" t="s">
        <v>80</v>
      </c>
      <c r="B51" s="192"/>
      <c r="C51" s="192"/>
      <c r="D51" s="192"/>
      <c r="E51" s="231"/>
      <c r="F51" s="146"/>
      <c r="G51" s="147"/>
      <c r="H51" s="147"/>
      <c r="I51" s="147"/>
      <c r="J51" s="147"/>
      <c r="K51" s="147"/>
      <c r="L51" s="147"/>
      <c r="M51" s="147"/>
      <c r="N51" s="147"/>
      <c r="O51" s="147"/>
      <c r="P51" s="147"/>
      <c r="Q51" s="147"/>
      <c r="R51" s="192"/>
      <c r="S51" s="192"/>
      <c r="T51" s="193"/>
    </row>
    <row r="52" spans="1:20" ht="39" customHeight="1" thickBot="1">
      <c r="A52" s="232" t="s">
        <v>81</v>
      </c>
      <c r="B52" s="233"/>
      <c r="C52" s="233"/>
      <c r="D52" s="233"/>
      <c r="E52" s="233"/>
      <c r="F52" s="212" t="s">
        <v>82</v>
      </c>
      <c r="G52" s="213"/>
      <c r="H52" s="213"/>
      <c r="I52" s="213"/>
      <c r="J52" s="213"/>
      <c r="K52" s="213"/>
      <c r="L52" s="213"/>
      <c r="M52" s="213"/>
      <c r="N52" s="213"/>
      <c r="O52" s="213"/>
      <c r="P52" s="213"/>
      <c r="Q52" s="213"/>
      <c r="R52" s="214"/>
      <c r="S52" s="214"/>
      <c r="T52" s="215"/>
    </row>
    <row r="53" spans="1:20" ht="12.75" customHeight="1">
      <c r="A53" s="29" t="s">
        <v>83</v>
      </c>
    </row>
    <row r="54" spans="1:20" ht="12.75" customHeight="1">
      <c r="A54" s="216" t="s">
        <v>84</v>
      </c>
      <c r="B54" s="217"/>
      <c r="C54" s="217"/>
      <c r="D54" s="217"/>
      <c r="E54" s="217"/>
      <c r="F54" s="217"/>
      <c r="G54" s="217"/>
      <c r="H54" s="217"/>
      <c r="I54" s="217"/>
      <c r="J54" s="217"/>
      <c r="K54" s="217"/>
      <c r="L54" s="217"/>
      <c r="M54" s="217"/>
      <c r="N54" s="217"/>
      <c r="O54" s="217"/>
      <c r="P54" s="217"/>
      <c r="Q54" s="217"/>
      <c r="R54" s="217"/>
      <c r="S54" s="217"/>
      <c r="T54" s="217"/>
    </row>
    <row r="55" spans="1:20" ht="12.75" customHeight="1">
      <c r="A55" s="216" t="s">
        <v>85</v>
      </c>
      <c r="B55" s="217"/>
      <c r="C55" s="217"/>
      <c r="D55" s="217"/>
      <c r="E55" s="217"/>
      <c r="F55" s="217"/>
      <c r="G55" s="217"/>
      <c r="H55" s="217"/>
      <c r="I55" s="217"/>
      <c r="J55" s="217"/>
      <c r="K55" s="217"/>
      <c r="L55" s="217"/>
      <c r="M55" s="217"/>
      <c r="N55" s="217"/>
      <c r="O55" s="217"/>
      <c r="P55" s="217"/>
      <c r="Q55" s="217"/>
      <c r="R55" s="217"/>
      <c r="S55" s="217"/>
      <c r="T55" s="217"/>
    </row>
    <row r="56" spans="1:20" ht="12.75" customHeight="1">
      <c r="A56" s="216" t="s">
        <v>86</v>
      </c>
      <c r="B56" s="217"/>
      <c r="C56" s="217"/>
      <c r="D56" s="217"/>
      <c r="E56" s="217"/>
      <c r="F56" s="217"/>
      <c r="G56" s="217"/>
      <c r="H56" s="217"/>
      <c r="I56" s="217"/>
      <c r="J56" s="217"/>
      <c r="K56" s="217"/>
      <c r="L56" s="217"/>
      <c r="M56" s="217"/>
      <c r="N56" s="217"/>
      <c r="O56" s="217"/>
      <c r="P56" s="217"/>
      <c r="Q56" s="217"/>
      <c r="R56" s="217"/>
      <c r="S56" s="217"/>
      <c r="T56" s="217"/>
    </row>
    <row r="57" spans="1:20" s="30" customFormat="1" ht="13.5" customHeight="1">
      <c r="A57" s="216" t="s">
        <v>87</v>
      </c>
      <c r="B57" s="216"/>
      <c r="C57" s="216"/>
      <c r="D57" s="216"/>
      <c r="E57" s="216"/>
      <c r="F57" s="216"/>
      <c r="G57" s="216"/>
      <c r="H57" s="216"/>
      <c r="I57" s="216"/>
      <c r="J57" s="216"/>
      <c r="K57" s="216"/>
      <c r="L57" s="216"/>
      <c r="M57" s="216"/>
      <c r="N57" s="216"/>
      <c r="O57" s="216"/>
      <c r="P57" s="216"/>
      <c r="Q57" s="216"/>
    </row>
    <row r="58" spans="1:20" ht="12.75" customHeight="1">
      <c r="A58" s="216" t="s">
        <v>88</v>
      </c>
      <c r="B58" s="217"/>
      <c r="C58" s="217"/>
      <c r="D58" s="217"/>
      <c r="E58" s="217"/>
      <c r="F58" s="217"/>
      <c r="G58" s="217"/>
      <c r="H58" s="217"/>
      <c r="I58" s="217"/>
      <c r="J58" s="217"/>
      <c r="K58" s="217"/>
      <c r="L58" s="217"/>
      <c r="M58" s="217"/>
      <c r="N58" s="217"/>
      <c r="O58" s="217"/>
      <c r="P58" s="217"/>
      <c r="Q58" s="217"/>
      <c r="R58" s="217"/>
      <c r="S58" s="217"/>
      <c r="T58" s="217"/>
    </row>
    <row r="59" spans="1:20" ht="12.75" customHeight="1">
      <c r="A59" s="216" t="s">
        <v>89</v>
      </c>
      <c r="B59" s="217"/>
      <c r="C59" s="217"/>
      <c r="D59" s="217"/>
      <c r="E59" s="217"/>
      <c r="F59" s="217"/>
      <c r="G59" s="217"/>
      <c r="H59" s="217"/>
      <c r="I59" s="217"/>
      <c r="J59" s="217"/>
      <c r="K59" s="217"/>
      <c r="L59" s="217"/>
      <c r="M59" s="217"/>
      <c r="N59" s="217"/>
      <c r="O59" s="217"/>
      <c r="P59" s="217"/>
      <c r="Q59" s="217"/>
      <c r="R59" s="217"/>
      <c r="S59" s="217"/>
      <c r="T59" s="217"/>
    </row>
    <row r="60" spans="1:20" ht="12.75" customHeight="1">
      <c r="A60" s="216" t="s">
        <v>90</v>
      </c>
      <c r="B60" s="217"/>
      <c r="C60" s="217"/>
      <c r="D60" s="217"/>
      <c r="E60" s="217"/>
      <c r="F60" s="217"/>
      <c r="G60" s="217"/>
      <c r="H60" s="217"/>
      <c r="I60" s="217"/>
      <c r="J60" s="217"/>
      <c r="K60" s="217"/>
      <c r="L60" s="217"/>
      <c r="M60" s="217"/>
      <c r="N60" s="217"/>
      <c r="O60" s="217"/>
      <c r="P60" s="217"/>
      <c r="Q60" s="217"/>
      <c r="R60" s="217"/>
      <c r="S60" s="217"/>
      <c r="T60" s="217"/>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223"/>
      <c r="B62" s="223"/>
      <c r="C62" s="223"/>
    </row>
    <row r="63" spans="1:20" ht="12.75" customHeight="1">
      <c r="A63" s="223"/>
      <c r="B63" s="223"/>
      <c r="C63" s="223"/>
    </row>
    <row r="64" spans="1:20" ht="12.75" customHeight="1">
      <c r="A64" s="223"/>
      <c r="B64" s="223"/>
      <c r="C64" s="223"/>
    </row>
    <row r="65" spans="1:3" ht="12.75" customHeight="1">
      <c r="A65" s="223"/>
      <c r="B65" s="223"/>
      <c r="C65" s="223"/>
    </row>
    <row r="66" spans="1:3" ht="12.75" customHeight="1">
      <c r="A66" s="223"/>
      <c r="B66" s="223"/>
      <c r="C66" s="223"/>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50F5D-98FB-4738-8918-41361C9F947A}">
  <dimension ref="A1:AS84"/>
  <sheetViews>
    <sheetView showGridLines="0" tabSelected="1"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4.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42" width="8.25" style="59"/>
    <col min="43" max="44" width="41.5" style="59" customWidth="1"/>
    <col min="45" max="45" width="34.5" style="59" customWidth="1"/>
    <col min="46"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72" t="s">
        <v>188</v>
      </c>
      <c r="AL1" s="272"/>
      <c r="AM1" s="272"/>
      <c r="AN1" s="272"/>
    </row>
    <row r="2" spans="1:40" ht="18" customHeight="1">
      <c r="A2" s="62"/>
      <c r="B2" s="63"/>
      <c r="C2" s="63"/>
      <c r="D2" s="63"/>
      <c r="E2" s="63"/>
      <c r="F2" s="63"/>
      <c r="G2" s="63"/>
      <c r="H2" s="63"/>
      <c r="I2" s="63"/>
      <c r="J2" s="63"/>
      <c r="K2" s="63"/>
      <c r="L2" s="63"/>
      <c r="M2" s="271">
        <v>2026</v>
      </c>
      <c r="N2" s="271"/>
      <c r="O2" s="271"/>
      <c r="P2" s="271"/>
      <c r="Q2" s="268" t="s">
        <v>94</v>
      </c>
      <c r="R2" s="268"/>
      <c r="S2" s="271">
        <v>4</v>
      </c>
      <c r="T2" s="271"/>
      <c r="U2" s="268" t="s">
        <v>95</v>
      </c>
      <c r="V2" s="268"/>
      <c r="W2" s="63"/>
      <c r="X2" s="63"/>
      <c r="Y2" s="63"/>
      <c r="Z2" s="62"/>
      <c r="AA2" s="62"/>
      <c r="AC2" s="81"/>
      <c r="AD2" s="63"/>
      <c r="AE2" s="63"/>
      <c r="AF2" s="63"/>
      <c r="AG2" s="63"/>
      <c r="AH2" s="63"/>
      <c r="AI2" s="81" t="s">
        <v>96</v>
      </c>
      <c r="AJ2" s="81"/>
      <c r="AK2" s="273"/>
      <c r="AL2" s="273"/>
      <c r="AM2" s="273"/>
      <c r="AN2" s="273"/>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74"/>
      <c r="AL3" s="274"/>
      <c r="AM3" s="274"/>
      <c r="AN3" s="274"/>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74"/>
      <c r="AL4" s="274"/>
      <c r="AM4" s="274"/>
      <c r="AN4" s="274"/>
    </row>
    <row r="5" spans="1:40" ht="18" customHeight="1">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106"/>
      <c r="AD5" s="106"/>
      <c r="AE5" s="106"/>
      <c r="AF5" s="106"/>
      <c r="AG5" s="106"/>
      <c r="AH5" s="106"/>
      <c r="AI5" s="107" t="s">
        <v>189</v>
      </c>
      <c r="AJ5" s="105"/>
      <c r="AK5" s="275"/>
      <c r="AL5" s="276"/>
      <c r="AM5" s="276"/>
      <c r="AN5" s="277"/>
    </row>
    <row r="6" spans="1:40" ht="18" customHeight="1">
      <c r="A6" s="85"/>
      <c r="B6" s="85"/>
      <c r="C6" s="85"/>
      <c r="D6" s="85"/>
      <c r="E6" s="85"/>
      <c r="F6" s="85"/>
      <c r="G6" s="85"/>
      <c r="H6" s="85"/>
      <c r="I6" s="85"/>
      <c r="J6" s="85"/>
      <c r="K6" s="85"/>
      <c r="L6" s="85"/>
      <c r="M6" s="85"/>
      <c r="N6" s="85"/>
      <c r="O6" s="85"/>
      <c r="P6" s="85"/>
      <c r="Q6" s="85"/>
      <c r="R6" s="108"/>
      <c r="S6" s="85"/>
      <c r="U6" s="85"/>
      <c r="V6" s="85"/>
      <c r="W6" s="85"/>
      <c r="Y6" s="88"/>
      <c r="Z6" s="88"/>
      <c r="AA6" s="88"/>
      <c r="AB6" s="62"/>
      <c r="AC6" s="88"/>
      <c r="AD6" s="88"/>
      <c r="AE6" s="88"/>
      <c r="AF6" s="88"/>
      <c r="AG6" s="104" t="s">
        <v>252</v>
      </c>
      <c r="AH6" s="278"/>
      <c r="AI6" s="278"/>
      <c r="AJ6" s="278"/>
      <c r="AK6" s="88" t="s">
        <v>100</v>
      </c>
      <c r="AL6" s="279"/>
      <c r="AM6" s="88" t="s">
        <v>101</v>
      </c>
      <c r="AN6" s="62"/>
    </row>
    <row r="7" spans="1:40" ht="10" customHeight="1">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0" ht="15" customHeight="1">
      <c r="A8" s="253" t="s">
        <v>102</v>
      </c>
      <c r="B8" s="257" t="s">
        <v>254</v>
      </c>
      <c r="C8" s="259" t="s">
        <v>255</v>
      </c>
      <c r="D8" s="238" t="s">
        <v>256</v>
      </c>
      <c r="E8" s="251" t="s">
        <v>257</v>
      </c>
      <c r="F8" s="262" t="s">
        <v>253</v>
      </c>
      <c r="G8" s="262"/>
      <c r="H8" s="262"/>
      <c r="I8" s="262"/>
      <c r="J8" s="262"/>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c r="AJ8" s="262"/>
      <c r="AK8" s="255" t="s">
        <v>258</v>
      </c>
      <c r="AL8" s="244" t="s">
        <v>259</v>
      </c>
      <c r="AM8" s="256" t="s">
        <v>260</v>
      </c>
      <c r="AN8" s="256"/>
    </row>
    <row r="9" spans="1:40" ht="15" customHeight="1">
      <c r="A9" s="253"/>
      <c r="B9" s="258"/>
      <c r="C9" s="260"/>
      <c r="D9" s="238"/>
      <c r="E9" s="251"/>
      <c r="F9" s="238" t="s">
        <v>111</v>
      </c>
      <c r="G9" s="238"/>
      <c r="H9" s="238"/>
      <c r="I9" s="238"/>
      <c r="J9" s="238"/>
      <c r="K9" s="238"/>
      <c r="L9" s="238"/>
      <c r="M9" s="238" t="s">
        <v>112</v>
      </c>
      <c r="N9" s="238"/>
      <c r="O9" s="238"/>
      <c r="P9" s="238"/>
      <c r="Q9" s="238"/>
      <c r="R9" s="238"/>
      <c r="S9" s="238"/>
      <c r="T9" s="238" t="s">
        <v>113</v>
      </c>
      <c r="U9" s="238"/>
      <c r="V9" s="238"/>
      <c r="W9" s="238"/>
      <c r="X9" s="238"/>
      <c r="Y9" s="238"/>
      <c r="Z9" s="238"/>
      <c r="AA9" s="238" t="s">
        <v>114</v>
      </c>
      <c r="AB9" s="238"/>
      <c r="AC9" s="238"/>
      <c r="AD9" s="238"/>
      <c r="AE9" s="238"/>
      <c r="AF9" s="238"/>
      <c r="AG9" s="238"/>
      <c r="AH9" s="238" t="s">
        <v>115</v>
      </c>
      <c r="AI9" s="238"/>
      <c r="AJ9" s="238"/>
      <c r="AK9" s="255"/>
      <c r="AL9" s="244"/>
      <c r="AM9" s="256"/>
      <c r="AN9" s="256"/>
    </row>
    <row r="10" spans="1:40" ht="15" customHeight="1">
      <c r="A10" s="253"/>
      <c r="B10" s="263" t="s">
        <v>155</v>
      </c>
      <c r="C10" s="260"/>
      <c r="D10" s="238"/>
      <c r="E10" s="251"/>
      <c r="F10" s="64">
        <f>DATE($M$2,$S$2,1)</f>
        <v>46113</v>
      </c>
      <c r="G10" s="64">
        <f>DATE($M$2,$S$2,2)</f>
        <v>46114</v>
      </c>
      <c r="H10" s="64">
        <f>DATE($M$2,$S$2,3)</f>
        <v>46115</v>
      </c>
      <c r="I10" s="64">
        <f>DATE($M$2,$S$2,4)</f>
        <v>46116</v>
      </c>
      <c r="J10" s="64">
        <f>DATE($M$2,$S$2,5)</f>
        <v>46117</v>
      </c>
      <c r="K10" s="64">
        <f>DATE($M$2,$S$2,6)</f>
        <v>46118</v>
      </c>
      <c r="L10" s="64">
        <f>DATE($M$2,$S$2,7)</f>
        <v>46119</v>
      </c>
      <c r="M10" s="64">
        <f>DATE($M$2,$S$2,8)</f>
        <v>46120</v>
      </c>
      <c r="N10" s="64">
        <f>DATE($M$2,$S$2,9)</f>
        <v>46121</v>
      </c>
      <c r="O10" s="64">
        <f>DATE($M$2,$S$2,10)</f>
        <v>46122</v>
      </c>
      <c r="P10" s="64">
        <f>DATE($M$2,$S$2,11)</f>
        <v>46123</v>
      </c>
      <c r="Q10" s="64">
        <f>DATE($M$2,$S$2,12)</f>
        <v>46124</v>
      </c>
      <c r="R10" s="64">
        <f>DATE($M$2,$S$2,13)</f>
        <v>46125</v>
      </c>
      <c r="S10" s="64">
        <f>DATE($M$2,$S$2,14)</f>
        <v>46126</v>
      </c>
      <c r="T10" s="64">
        <f>DATE($M$2,$S$2,15)</f>
        <v>46127</v>
      </c>
      <c r="U10" s="64">
        <f>DATE($M$2,$S$2,16)</f>
        <v>46128</v>
      </c>
      <c r="V10" s="64">
        <f>DATE($M$2,$S$2,17)</f>
        <v>46129</v>
      </c>
      <c r="W10" s="64">
        <f>DATE($M$2,$S$2,18)</f>
        <v>46130</v>
      </c>
      <c r="X10" s="64">
        <f>DATE($M$2,$S$2,19)</f>
        <v>46131</v>
      </c>
      <c r="Y10" s="64">
        <f>DATE($M$2,$S$2,20)</f>
        <v>46132</v>
      </c>
      <c r="Z10" s="64">
        <f>DATE($M$2,$S$2,21)</f>
        <v>46133</v>
      </c>
      <c r="AA10" s="64">
        <f>DATE($M$2,$S$2,22)</f>
        <v>46134</v>
      </c>
      <c r="AB10" s="64">
        <f>DATE($M$2,$S$2,23)</f>
        <v>46135</v>
      </c>
      <c r="AC10" s="64">
        <f>DATE($M$2,$S$2,24)</f>
        <v>46136</v>
      </c>
      <c r="AD10" s="64">
        <f>DATE($M$2,$S$2,25)</f>
        <v>46137</v>
      </c>
      <c r="AE10" s="64">
        <f>DATE($M$2,$S$2,26)</f>
        <v>46138</v>
      </c>
      <c r="AF10" s="64">
        <f>DATE($M$2,$S$2,27)</f>
        <v>46139</v>
      </c>
      <c r="AG10" s="64">
        <f>DATE($M$2,$S$2,28)</f>
        <v>46140</v>
      </c>
      <c r="AH10" s="64">
        <f>IF(DAY(EOMONTH(F10,0))&lt;29,"",DATE($M$2,$S$2,29))</f>
        <v>46141</v>
      </c>
      <c r="AI10" s="64">
        <f>IF(DAY(EOMONTH(F10,0))&lt;30,"",DATE($M$2,$S$2,30))</f>
        <v>46142</v>
      </c>
      <c r="AJ10" s="64" t="str">
        <f>IF(DAY(EOMONTH(F10,0))&lt;31,"",DATE($M$2,$S$2,31))</f>
        <v/>
      </c>
      <c r="AK10" s="255"/>
      <c r="AL10" s="244"/>
      <c r="AM10" s="256"/>
      <c r="AN10" s="256"/>
    </row>
    <row r="11" spans="1:40" ht="15" customHeight="1">
      <c r="A11" s="253"/>
      <c r="B11" s="264"/>
      <c r="C11" s="261"/>
      <c r="D11" s="238"/>
      <c r="E11" s="251"/>
      <c r="F11" s="65">
        <f>DATE($M$2,$S$2,1)</f>
        <v>46113</v>
      </c>
      <c r="G11" s="65">
        <f>DATE($M$2,$S$2,2)</f>
        <v>46114</v>
      </c>
      <c r="H11" s="65">
        <f>DATE($M$2,$S$2,3)</f>
        <v>46115</v>
      </c>
      <c r="I11" s="65">
        <f>DATE($M$2,$S$2,4)</f>
        <v>46116</v>
      </c>
      <c r="J11" s="65">
        <f>DATE($M$2,$S$2,5)</f>
        <v>46117</v>
      </c>
      <c r="K11" s="65">
        <f>DATE($M$2,$S$2,6)</f>
        <v>46118</v>
      </c>
      <c r="L11" s="65">
        <f>DATE($M$2,$S$2,7)</f>
        <v>46119</v>
      </c>
      <c r="M11" s="65">
        <f>DATE($M$2,$S$2,8)</f>
        <v>46120</v>
      </c>
      <c r="N11" s="65">
        <f>DATE($M$2,$S$2,9)</f>
        <v>46121</v>
      </c>
      <c r="O11" s="65">
        <f>DATE($M$2,$S$2,10)</f>
        <v>46122</v>
      </c>
      <c r="P11" s="65">
        <f>DATE($M$2,$S$2,11)</f>
        <v>46123</v>
      </c>
      <c r="Q11" s="65">
        <f>DATE($M$2,$S$2,12)</f>
        <v>46124</v>
      </c>
      <c r="R11" s="65">
        <f>DATE($M$2,$S$2,13)</f>
        <v>46125</v>
      </c>
      <c r="S11" s="65">
        <f>DATE($M$2,$S$2,14)</f>
        <v>46126</v>
      </c>
      <c r="T11" s="65">
        <f>DATE($M$2,$S$2,15)</f>
        <v>46127</v>
      </c>
      <c r="U11" s="65">
        <f>DATE($M$2,$S$2,16)</f>
        <v>46128</v>
      </c>
      <c r="V11" s="65">
        <f>DATE($M$2,$S$2,17)</f>
        <v>46129</v>
      </c>
      <c r="W11" s="65">
        <f>DATE($M$2,$S$2,18)</f>
        <v>46130</v>
      </c>
      <c r="X11" s="65">
        <f>DATE($M$2,$S$2,19)</f>
        <v>46131</v>
      </c>
      <c r="Y11" s="65">
        <f>DATE($M$2,$S$2,20)</f>
        <v>46132</v>
      </c>
      <c r="Z11" s="65">
        <f>DATE($M$2,$S$2,21)</f>
        <v>46133</v>
      </c>
      <c r="AA11" s="65">
        <f>DATE($M$2,$S$2,22)</f>
        <v>46134</v>
      </c>
      <c r="AB11" s="65">
        <f>DATE($M$2,$S$2,23)</f>
        <v>46135</v>
      </c>
      <c r="AC11" s="65">
        <f>DATE($M$2,$S$2,24)</f>
        <v>46136</v>
      </c>
      <c r="AD11" s="65">
        <f>DATE($M$2,$S$2,25)</f>
        <v>46137</v>
      </c>
      <c r="AE11" s="65">
        <f>DATE($M$2,$S$2,26)</f>
        <v>46138</v>
      </c>
      <c r="AF11" s="65">
        <f>DATE($M$2,$S$2,27)</f>
        <v>46139</v>
      </c>
      <c r="AG11" s="65">
        <f>DATE($M$2,$S$2,28)</f>
        <v>46140</v>
      </c>
      <c r="AH11" s="65">
        <f>IF(DAY(EOMONTH(F11,0))&lt;29,"",DATE($M$2,$S$2,29))</f>
        <v>46141</v>
      </c>
      <c r="AI11" s="65">
        <f>IF(DAY(EOMONTH(F11,0))&lt;30,"",DATE($M$2,$S$2,30))</f>
        <v>46142</v>
      </c>
      <c r="AJ11" s="65" t="str">
        <f>IF(DAY(EOMONTH(F11,0))&lt;31,"",DATE($M$2,$S$2,31))</f>
        <v/>
      </c>
      <c r="AK11" s="255"/>
      <c r="AL11" s="244"/>
      <c r="AM11" s="256"/>
      <c r="AN11" s="256"/>
    </row>
    <row r="12" spans="1:40" ht="18" customHeight="1">
      <c r="A12" s="286">
        <v>1</v>
      </c>
      <c r="B12" s="280"/>
      <c r="C12" s="281"/>
      <c r="D12" s="282"/>
      <c r="E12" s="283"/>
      <c r="F12" s="284"/>
      <c r="G12" s="284"/>
      <c r="H12" s="284"/>
      <c r="I12" s="284"/>
      <c r="J12" s="284"/>
      <c r="K12" s="284"/>
      <c r="L12" s="284"/>
      <c r="M12" s="284"/>
      <c r="N12" s="284"/>
      <c r="O12" s="284"/>
      <c r="P12" s="284"/>
      <c r="Q12" s="284"/>
      <c r="R12" s="284"/>
      <c r="S12" s="284"/>
      <c r="T12" s="284"/>
      <c r="U12" s="284"/>
      <c r="V12" s="284"/>
      <c r="W12" s="284"/>
      <c r="X12" s="284"/>
      <c r="Y12" s="284"/>
      <c r="Z12" s="284"/>
      <c r="AA12" s="284"/>
      <c r="AB12" s="284"/>
      <c r="AC12" s="284"/>
      <c r="AD12" s="284"/>
      <c r="AE12" s="284"/>
      <c r="AF12" s="284"/>
      <c r="AG12" s="284"/>
      <c r="AH12" s="284"/>
      <c r="AI12" s="284"/>
      <c r="AJ12" s="284"/>
      <c r="AK12" s="287">
        <f>+SUM(F12:AJ12)</f>
        <v>0</v>
      </c>
      <c r="AL12" s="288">
        <f t="shared" ref="AL12:AL32" si="0">IF($AK$3="４週",AK12/4,AK12/(DAY(EOMONTH($F$10,0))/7))</f>
        <v>0</v>
      </c>
      <c r="AM12" s="289"/>
      <c r="AN12" s="289"/>
    </row>
    <row r="13" spans="1:40" ht="18" customHeight="1">
      <c r="A13" s="286">
        <v>2</v>
      </c>
      <c r="B13" s="280"/>
      <c r="C13" s="281"/>
      <c r="D13" s="282"/>
      <c r="E13" s="283"/>
      <c r="F13" s="284"/>
      <c r="G13" s="284"/>
      <c r="H13" s="284"/>
      <c r="I13" s="284"/>
      <c r="J13" s="284"/>
      <c r="K13" s="284"/>
      <c r="L13" s="284"/>
      <c r="M13" s="284"/>
      <c r="N13" s="284"/>
      <c r="O13" s="284"/>
      <c r="P13" s="284"/>
      <c r="Q13" s="284"/>
      <c r="R13" s="284"/>
      <c r="S13" s="284"/>
      <c r="T13" s="284"/>
      <c r="U13" s="284"/>
      <c r="V13" s="284"/>
      <c r="W13" s="284"/>
      <c r="X13" s="284"/>
      <c r="Y13" s="284"/>
      <c r="Z13" s="284"/>
      <c r="AA13" s="284"/>
      <c r="AB13" s="284"/>
      <c r="AC13" s="284"/>
      <c r="AD13" s="284"/>
      <c r="AE13" s="284"/>
      <c r="AF13" s="284"/>
      <c r="AG13" s="284"/>
      <c r="AH13" s="284"/>
      <c r="AI13" s="284"/>
      <c r="AJ13" s="284"/>
      <c r="AK13" s="287">
        <f t="shared" ref="AK13:AK32" si="1">+SUM(F13:AJ13)</f>
        <v>0</v>
      </c>
      <c r="AL13" s="288">
        <f t="shared" si="0"/>
        <v>0</v>
      </c>
      <c r="AM13" s="289"/>
      <c r="AN13" s="289"/>
    </row>
    <row r="14" spans="1:40" ht="18" customHeight="1">
      <c r="A14" s="286">
        <v>3</v>
      </c>
      <c r="B14" s="280"/>
      <c r="C14" s="281"/>
      <c r="D14" s="282"/>
      <c r="E14" s="283"/>
      <c r="F14" s="284"/>
      <c r="G14" s="284"/>
      <c r="H14" s="284"/>
      <c r="I14" s="284"/>
      <c r="J14" s="284"/>
      <c r="K14" s="284"/>
      <c r="L14" s="284"/>
      <c r="M14" s="284"/>
      <c r="N14" s="284"/>
      <c r="O14" s="284"/>
      <c r="P14" s="284"/>
      <c r="Q14" s="284"/>
      <c r="R14" s="284"/>
      <c r="S14" s="284"/>
      <c r="T14" s="284"/>
      <c r="U14" s="284"/>
      <c r="V14" s="284"/>
      <c r="W14" s="284"/>
      <c r="X14" s="284"/>
      <c r="Y14" s="284"/>
      <c r="Z14" s="284"/>
      <c r="AA14" s="284"/>
      <c r="AB14" s="284"/>
      <c r="AC14" s="284"/>
      <c r="AD14" s="284"/>
      <c r="AE14" s="284"/>
      <c r="AF14" s="284"/>
      <c r="AG14" s="284"/>
      <c r="AH14" s="284"/>
      <c r="AI14" s="284"/>
      <c r="AJ14" s="284"/>
      <c r="AK14" s="287">
        <f t="shared" si="1"/>
        <v>0</v>
      </c>
      <c r="AL14" s="288">
        <f t="shared" si="0"/>
        <v>0</v>
      </c>
      <c r="AM14" s="289"/>
      <c r="AN14" s="289"/>
    </row>
    <row r="15" spans="1:40" ht="18" customHeight="1">
      <c r="A15" s="286">
        <v>4</v>
      </c>
      <c r="B15" s="280"/>
      <c r="C15" s="281"/>
      <c r="D15" s="282"/>
      <c r="E15" s="283"/>
      <c r="F15" s="284"/>
      <c r="G15" s="284"/>
      <c r="H15" s="284"/>
      <c r="I15" s="284"/>
      <c r="J15" s="284"/>
      <c r="K15" s="284"/>
      <c r="L15" s="284"/>
      <c r="M15" s="284"/>
      <c r="N15" s="284"/>
      <c r="O15" s="284"/>
      <c r="P15" s="284"/>
      <c r="Q15" s="284"/>
      <c r="R15" s="284"/>
      <c r="S15" s="284"/>
      <c r="T15" s="284"/>
      <c r="U15" s="284"/>
      <c r="V15" s="284"/>
      <c r="W15" s="284"/>
      <c r="X15" s="284"/>
      <c r="Y15" s="284"/>
      <c r="Z15" s="284"/>
      <c r="AA15" s="284"/>
      <c r="AB15" s="284"/>
      <c r="AC15" s="284"/>
      <c r="AD15" s="284"/>
      <c r="AE15" s="284"/>
      <c r="AF15" s="284"/>
      <c r="AG15" s="284"/>
      <c r="AH15" s="284"/>
      <c r="AI15" s="284"/>
      <c r="AJ15" s="284"/>
      <c r="AK15" s="287">
        <f t="shared" si="1"/>
        <v>0</v>
      </c>
      <c r="AL15" s="288">
        <f t="shared" si="0"/>
        <v>0</v>
      </c>
      <c r="AM15" s="289"/>
      <c r="AN15" s="289"/>
    </row>
    <row r="16" spans="1:40" ht="18" customHeight="1">
      <c r="A16" s="286">
        <v>5</v>
      </c>
      <c r="B16" s="280"/>
      <c r="C16" s="281"/>
      <c r="D16" s="282"/>
      <c r="E16" s="283"/>
      <c r="F16" s="284"/>
      <c r="G16" s="284"/>
      <c r="H16" s="284"/>
      <c r="I16" s="284"/>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7">
        <f t="shared" si="1"/>
        <v>0</v>
      </c>
      <c r="AL16" s="288">
        <f t="shared" si="0"/>
        <v>0</v>
      </c>
      <c r="AM16" s="289"/>
      <c r="AN16" s="289"/>
    </row>
    <row r="17" spans="1:43" ht="18" customHeight="1">
      <c r="A17" s="286">
        <v>6</v>
      </c>
      <c r="B17" s="280"/>
      <c r="C17" s="281"/>
      <c r="D17" s="282"/>
      <c r="E17" s="283"/>
      <c r="F17" s="284"/>
      <c r="G17" s="284"/>
      <c r="H17" s="284"/>
      <c r="I17" s="284"/>
      <c r="J17" s="284"/>
      <c r="K17" s="284"/>
      <c r="L17" s="284"/>
      <c r="M17" s="284"/>
      <c r="N17" s="284"/>
      <c r="O17" s="284"/>
      <c r="P17" s="284"/>
      <c r="Q17" s="284"/>
      <c r="R17" s="284"/>
      <c r="S17" s="284"/>
      <c r="T17" s="284"/>
      <c r="U17" s="284"/>
      <c r="V17" s="284"/>
      <c r="W17" s="284"/>
      <c r="X17" s="284"/>
      <c r="Y17" s="284"/>
      <c r="Z17" s="284"/>
      <c r="AA17" s="284"/>
      <c r="AB17" s="284"/>
      <c r="AC17" s="284"/>
      <c r="AD17" s="284"/>
      <c r="AE17" s="284"/>
      <c r="AF17" s="284"/>
      <c r="AG17" s="284"/>
      <c r="AH17" s="284"/>
      <c r="AI17" s="284"/>
      <c r="AJ17" s="284"/>
      <c r="AK17" s="287">
        <f t="shared" si="1"/>
        <v>0</v>
      </c>
      <c r="AL17" s="288">
        <f t="shared" si="0"/>
        <v>0</v>
      </c>
      <c r="AM17" s="289"/>
      <c r="AN17" s="289"/>
    </row>
    <row r="18" spans="1:43" ht="18" customHeight="1">
      <c r="A18" s="286">
        <v>7</v>
      </c>
      <c r="B18" s="280"/>
      <c r="C18" s="281"/>
      <c r="D18" s="282"/>
      <c r="E18" s="283"/>
      <c r="F18" s="284"/>
      <c r="G18" s="284"/>
      <c r="H18" s="284"/>
      <c r="I18" s="284"/>
      <c r="J18" s="284"/>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7">
        <f t="shared" si="1"/>
        <v>0</v>
      </c>
      <c r="AL18" s="288">
        <f t="shared" si="0"/>
        <v>0</v>
      </c>
      <c r="AM18" s="289"/>
      <c r="AN18" s="289"/>
    </row>
    <row r="19" spans="1:43" ht="18" customHeight="1">
      <c r="A19" s="286">
        <v>8</v>
      </c>
      <c r="B19" s="280"/>
      <c r="C19" s="281"/>
      <c r="D19" s="282"/>
      <c r="E19" s="283"/>
      <c r="F19" s="284"/>
      <c r="G19" s="284"/>
      <c r="H19" s="284"/>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4"/>
      <c r="AK19" s="287">
        <f t="shared" si="1"/>
        <v>0</v>
      </c>
      <c r="AL19" s="288">
        <f t="shared" si="0"/>
        <v>0</v>
      </c>
      <c r="AM19" s="289"/>
      <c r="AN19" s="289"/>
    </row>
    <row r="20" spans="1:43" ht="18" customHeight="1">
      <c r="A20" s="286">
        <v>9</v>
      </c>
      <c r="B20" s="280"/>
      <c r="C20" s="281"/>
      <c r="D20" s="282"/>
      <c r="E20" s="283"/>
      <c r="F20" s="284"/>
      <c r="G20" s="284"/>
      <c r="H20" s="284"/>
      <c r="I20" s="284"/>
      <c r="J20" s="284"/>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7">
        <f t="shared" si="1"/>
        <v>0</v>
      </c>
      <c r="AL20" s="288">
        <f t="shared" si="0"/>
        <v>0</v>
      </c>
      <c r="AM20" s="289"/>
      <c r="AN20" s="289"/>
    </row>
    <row r="21" spans="1:43" ht="18" customHeight="1">
      <c r="A21" s="286">
        <v>10</v>
      </c>
      <c r="B21" s="280"/>
      <c r="C21" s="281"/>
      <c r="D21" s="282"/>
      <c r="E21" s="283"/>
      <c r="F21" s="284"/>
      <c r="G21" s="284"/>
      <c r="H21" s="284"/>
      <c r="I21" s="284"/>
      <c r="J21" s="284"/>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4"/>
      <c r="AK21" s="287">
        <f t="shared" si="1"/>
        <v>0</v>
      </c>
      <c r="AL21" s="288">
        <f t="shared" si="0"/>
        <v>0</v>
      </c>
      <c r="AM21" s="289"/>
      <c r="AN21" s="289"/>
    </row>
    <row r="22" spans="1:43" ht="18" customHeight="1">
      <c r="A22" s="286">
        <v>11</v>
      </c>
      <c r="B22" s="280"/>
      <c r="C22" s="281"/>
      <c r="D22" s="282"/>
      <c r="E22" s="283"/>
      <c r="F22" s="284"/>
      <c r="G22" s="284"/>
      <c r="H22" s="284"/>
      <c r="I22" s="284"/>
      <c r="J22" s="284"/>
      <c r="K22" s="284"/>
      <c r="L22" s="284"/>
      <c r="M22" s="284"/>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7">
        <f t="shared" si="1"/>
        <v>0</v>
      </c>
      <c r="AL22" s="288">
        <f t="shared" si="0"/>
        <v>0</v>
      </c>
      <c r="AM22" s="289"/>
      <c r="AN22" s="289"/>
    </row>
    <row r="23" spans="1:43" ht="18" customHeight="1">
      <c r="A23" s="286">
        <v>12</v>
      </c>
      <c r="B23" s="280"/>
      <c r="C23" s="281"/>
      <c r="D23" s="282"/>
      <c r="E23" s="283"/>
      <c r="F23" s="284"/>
      <c r="G23" s="284"/>
      <c r="H23" s="284"/>
      <c r="I23" s="284"/>
      <c r="J23" s="284"/>
      <c r="K23" s="284"/>
      <c r="L23" s="284"/>
      <c r="M23" s="284"/>
      <c r="N23" s="284"/>
      <c r="O23" s="284"/>
      <c r="P23" s="284"/>
      <c r="Q23" s="284"/>
      <c r="R23" s="284"/>
      <c r="S23" s="284"/>
      <c r="T23" s="284"/>
      <c r="U23" s="284"/>
      <c r="V23" s="284"/>
      <c r="W23" s="284"/>
      <c r="X23" s="284"/>
      <c r="Y23" s="284"/>
      <c r="Z23" s="284"/>
      <c r="AA23" s="284"/>
      <c r="AB23" s="284"/>
      <c r="AC23" s="284"/>
      <c r="AD23" s="284"/>
      <c r="AE23" s="284"/>
      <c r="AF23" s="284"/>
      <c r="AG23" s="284"/>
      <c r="AH23" s="284"/>
      <c r="AI23" s="284"/>
      <c r="AJ23" s="284"/>
      <c r="AK23" s="287">
        <f t="shared" si="1"/>
        <v>0</v>
      </c>
      <c r="AL23" s="288">
        <f t="shared" si="0"/>
        <v>0</v>
      </c>
      <c r="AM23" s="289"/>
      <c r="AN23" s="289"/>
    </row>
    <row r="24" spans="1:43" ht="18" customHeight="1">
      <c r="A24" s="286">
        <v>13</v>
      </c>
      <c r="B24" s="280"/>
      <c r="C24" s="281"/>
      <c r="D24" s="282"/>
      <c r="E24" s="283"/>
      <c r="F24" s="284"/>
      <c r="G24" s="284"/>
      <c r="H24" s="284"/>
      <c r="I24" s="284"/>
      <c r="J24" s="284"/>
      <c r="K24" s="284"/>
      <c r="L24" s="284"/>
      <c r="M24" s="284"/>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7">
        <f t="shared" si="1"/>
        <v>0</v>
      </c>
      <c r="AL24" s="288">
        <f t="shared" si="0"/>
        <v>0</v>
      </c>
      <c r="AM24" s="289"/>
      <c r="AN24" s="289"/>
    </row>
    <row r="25" spans="1:43" ht="18" customHeight="1">
      <c r="A25" s="286">
        <v>14</v>
      </c>
      <c r="B25" s="280"/>
      <c r="C25" s="281"/>
      <c r="D25" s="282"/>
      <c r="E25" s="283"/>
      <c r="F25" s="284"/>
      <c r="G25" s="284"/>
      <c r="H25" s="284"/>
      <c r="I25" s="284"/>
      <c r="J25" s="284"/>
      <c r="K25" s="284"/>
      <c r="L25" s="284"/>
      <c r="M25" s="284"/>
      <c r="N25" s="284"/>
      <c r="O25" s="284"/>
      <c r="P25" s="284"/>
      <c r="Q25" s="284"/>
      <c r="R25" s="284"/>
      <c r="S25" s="284"/>
      <c r="T25" s="284"/>
      <c r="U25" s="284"/>
      <c r="V25" s="284"/>
      <c r="W25" s="284"/>
      <c r="X25" s="284"/>
      <c r="Y25" s="284"/>
      <c r="Z25" s="284"/>
      <c r="AA25" s="284"/>
      <c r="AB25" s="284"/>
      <c r="AC25" s="284"/>
      <c r="AD25" s="284"/>
      <c r="AE25" s="284"/>
      <c r="AF25" s="284"/>
      <c r="AG25" s="284"/>
      <c r="AH25" s="284"/>
      <c r="AI25" s="284"/>
      <c r="AJ25" s="284"/>
      <c r="AK25" s="287">
        <f t="shared" si="1"/>
        <v>0</v>
      </c>
      <c r="AL25" s="288">
        <f t="shared" si="0"/>
        <v>0</v>
      </c>
      <c r="AM25" s="289"/>
      <c r="AN25" s="289"/>
    </row>
    <row r="26" spans="1:43" ht="18" customHeight="1">
      <c r="A26" s="286">
        <v>15</v>
      </c>
      <c r="B26" s="280"/>
      <c r="C26" s="281"/>
      <c r="D26" s="282"/>
      <c r="E26" s="283"/>
      <c r="F26" s="284"/>
      <c r="G26" s="284"/>
      <c r="H26" s="284"/>
      <c r="I26" s="284"/>
      <c r="J26" s="284"/>
      <c r="K26" s="284"/>
      <c r="L26" s="284"/>
      <c r="M26" s="284"/>
      <c r="N26" s="284"/>
      <c r="O26" s="284"/>
      <c r="P26" s="284"/>
      <c r="Q26" s="284"/>
      <c r="R26" s="284"/>
      <c r="S26" s="284"/>
      <c r="T26" s="284"/>
      <c r="U26" s="284"/>
      <c r="V26" s="284"/>
      <c r="W26" s="284"/>
      <c r="X26" s="284"/>
      <c r="Y26" s="284"/>
      <c r="Z26" s="284"/>
      <c r="AA26" s="284"/>
      <c r="AB26" s="284"/>
      <c r="AC26" s="284"/>
      <c r="AD26" s="284"/>
      <c r="AE26" s="284"/>
      <c r="AF26" s="284"/>
      <c r="AG26" s="284"/>
      <c r="AH26" s="284"/>
      <c r="AI26" s="284"/>
      <c r="AJ26" s="284"/>
      <c r="AK26" s="287">
        <f t="shared" si="1"/>
        <v>0</v>
      </c>
      <c r="AL26" s="288">
        <f t="shared" si="0"/>
        <v>0</v>
      </c>
      <c r="AM26" s="289"/>
      <c r="AN26" s="289"/>
    </row>
    <row r="27" spans="1:43" ht="18" customHeight="1">
      <c r="A27" s="286">
        <v>16</v>
      </c>
      <c r="B27" s="280"/>
      <c r="C27" s="281"/>
      <c r="D27" s="282"/>
      <c r="E27" s="283"/>
      <c r="F27" s="284"/>
      <c r="G27" s="284"/>
      <c r="H27" s="284"/>
      <c r="I27" s="284"/>
      <c r="J27" s="284"/>
      <c r="K27" s="284"/>
      <c r="L27" s="284"/>
      <c r="M27" s="284"/>
      <c r="N27" s="284"/>
      <c r="O27" s="284"/>
      <c r="P27" s="284"/>
      <c r="Q27" s="284"/>
      <c r="R27" s="284"/>
      <c r="S27" s="284"/>
      <c r="T27" s="284"/>
      <c r="U27" s="284"/>
      <c r="V27" s="284"/>
      <c r="W27" s="284"/>
      <c r="X27" s="284"/>
      <c r="Y27" s="284"/>
      <c r="Z27" s="284"/>
      <c r="AA27" s="284"/>
      <c r="AB27" s="284"/>
      <c r="AC27" s="284"/>
      <c r="AD27" s="284"/>
      <c r="AE27" s="284"/>
      <c r="AF27" s="284"/>
      <c r="AG27" s="284"/>
      <c r="AH27" s="284"/>
      <c r="AI27" s="284"/>
      <c r="AJ27" s="284"/>
      <c r="AK27" s="287">
        <f t="shared" si="1"/>
        <v>0</v>
      </c>
      <c r="AL27" s="288">
        <f t="shared" si="0"/>
        <v>0</v>
      </c>
      <c r="AM27" s="289"/>
      <c r="AN27" s="289"/>
    </row>
    <row r="28" spans="1:43" ht="18" customHeight="1">
      <c r="A28" s="286">
        <v>17</v>
      </c>
      <c r="B28" s="280"/>
      <c r="C28" s="281"/>
      <c r="D28" s="282"/>
      <c r="E28" s="283"/>
      <c r="F28" s="284"/>
      <c r="G28" s="284"/>
      <c r="H28" s="284"/>
      <c r="I28" s="284"/>
      <c r="J28" s="284"/>
      <c r="K28" s="284"/>
      <c r="L28" s="284"/>
      <c r="M28" s="284"/>
      <c r="N28" s="284"/>
      <c r="O28" s="284"/>
      <c r="P28" s="284"/>
      <c r="Q28" s="284"/>
      <c r="R28" s="284"/>
      <c r="S28" s="284"/>
      <c r="T28" s="284"/>
      <c r="U28" s="284"/>
      <c r="V28" s="284"/>
      <c r="W28" s="284"/>
      <c r="X28" s="284"/>
      <c r="Y28" s="284"/>
      <c r="Z28" s="284"/>
      <c r="AA28" s="284"/>
      <c r="AB28" s="284"/>
      <c r="AC28" s="284"/>
      <c r="AD28" s="284"/>
      <c r="AE28" s="284"/>
      <c r="AF28" s="284"/>
      <c r="AG28" s="284"/>
      <c r="AH28" s="284"/>
      <c r="AI28" s="284"/>
      <c r="AJ28" s="284"/>
      <c r="AK28" s="287">
        <f t="shared" si="1"/>
        <v>0</v>
      </c>
      <c r="AL28" s="288">
        <f t="shared" si="0"/>
        <v>0</v>
      </c>
      <c r="AM28" s="289"/>
      <c r="AN28" s="289"/>
    </row>
    <row r="29" spans="1:43" ht="18" customHeight="1">
      <c r="A29" s="286">
        <v>18</v>
      </c>
      <c r="B29" s="280"/>
      <c r="C29" s="281"/>
      <c r="D29" s="282"/>
      <c r="E29" s="283"/>
      <c r="F29" s="284"/>
      <c r="G29" s="284"/>
      <c r="H29" s="284"/>
      <c r="I29" s="284"/>
      <c r="J29" s="284"/>
      <c r="K29" s="284"/>
      <c r="L29" s="284"/>
      <c r="M29" s="284"/>
      <c r="N29" s="284"/>
      <c r="O29" s="284"/>
      <c r="P29" s="284"/>
      <c r="Q29" s="284"/>
      <c r="R29" s="284"/>
      <c r="S29" s="284"/>
      <c r="T29" s="284"/>
      <c r="U29" s="284"/>
      <c r="V29" s="284"/>
      <c r="W29" s="284"/>
      <c r="X29" s="284"/>
      <c r="Y29" s="284"/>
      <c r="Z29" s="284"/>
      <c r="AA29" s="284"/>
      <c r="AB29" s="284"/>
      <c r="AC29" s="284"/>
      <c r="AD29" s="284"/>
      <c r="AE29" s="284"/>
      <c r="AF29" s="284"/>
      <c r="AG29" s="284"/>
      <c r="AH29" s="284"/>
      <c r="AI29" s="284"/>
      <c r="AJ29" s="284"/>
      <c r="AK29" s="287">
        <f t="shared" si="1"/>
        <v>0</v>
      </c>
      <c r="AL29" s="288">
        <f t="shared" si="0"/>
        <v>0</v>
      </c>
      <c r="AM29" s="289"/>
      <c r="AN29" s="289"/>
    </row>
    <row r="30" spans="1:43" ht="18" customHeight="1">
      <c r="A30" s="286">
        <v>19</v>
      </c>
      <c r="B30" s="280"/>
      <c r="C30" s="281"/>
      <c r="D30" s="282"/>
      <c r="E30" s="283"/>
      <c r="F30" s="284"/>
      <c r="G30" s="284"/>
      <c r="H30" s="284"/>
      <c r="I30" s="284"/>
      <c r="J30" s="284"/>
      <c r="K30" s="284"/>
      <c r="L30" s="284"/>
      <c r="M30" s="284"/>
      <c r="N30" s="284"/>
      <c r="O30" s="284"/>
      <c r="P30" s="284"/>
      <c r="Q30" s="284"/>
      <c r="R30" s="284"/>
      <c r="S30" s="284"/>
      <c r="T30" s="284"/>
      <c r="U30" s="284"/>
      <c r="V30" s="284"/>
      <c r="W30" s="284"/>
      <c r="X30" s="284"/>
      <c r="Y30" s="284"/>
      <c r="Z30" s="284"/>
      <c r="AA30" s="284"/>
      <c r="AB30" s="284"/>
      <c r="AC30" s="284"/>
      <c r="AD30" s="284"/>
      <c r="AE30" s="284"/>
      <c r="AF30" s="284"/>
      <c r="AG30" s="284"/>
      <c r="AH30" s="284"/>
      <c r="AI30" s="284"/>
      <c r="AJ30" s="284"/>
      <c r="AK30" s="287">
        <f t="shared" si="1"/>
        <v>0</v>
      </c>
      <c r="AL30" s="288">
        <f t="shared" si="0"/>
        <v>0</v>
      </c>
      <c r="AM30" s="289"/>
      <c r="AN30" s="289"/>
    </row>
    <row r="31" spans="1:43" ht="18" customHeight="1">
      <c r="A31" s="286">
        <v>20</v>
      </c>
      <c r="B31" s="280"/>
      <c r="C31" s="281"/>
      <c r="D31" s="282"/>
      <c r="E31" s="283"/>
      <c r="F31" s="284"/>
      <c r="G31" s="284"/>
      <c r="H31" s="284"/>
      <c r="I31" s="284"/>
      <c r="J31" s="284"/>
      <c r="K31" s="284"/>
      <c r="L31" s="284"/>
      <c r="M31" s="284"/>
      <c r="N31" s="284"/>
      <c r="O31" s="284"/>
      <c r="P31" s="284"/>
      <c r="Q31" s="284"/>
      <c r="R31" s="284"/>
      <c r="S31" s="284"/>
      <c r="T31" s="284"/>
      <c r="U31" s="284"/>
      <c r="V31" s="284"/>
      <c r="W31" s="284"/>
      <c r="X31" s="284"/>
      <c r="Y31" s="284"/>
      <c r="Z31" s="284"/>
      <c r="AA31" s="284"/>
      <c r="AB31" s="284"/>
      <c r="AC31" s="284"/>
      <c r="AD31" s="284"/>
      <c r="AE31" s="284"/>
      <c r="AF31" s="284"/>
      <c r="AG31" s="284"/>
      <c r="AH31" s="284"/>
      <c r="AI31" s="284"/>
      <c r="AJ31" s="284"/>
      <c r="AK31" s="287">
        <f t="shared" si="1"/>
        <v>0</v>
      </c>
      <c r="AL31" s="288">
        <f t="shared" si="0"/>
        <v>0</v>
      </c>
      <c r="AM31" s="289"/>
      <c r="AN31" s="289"/>
    </row>
    <row r="32" spans="1:43" ht="18" customHeight="1">
      <c r="A32" s="251" t="s">
        <v>116</v>
      </c>
      <c r="B32" s="252"/>
      <c r="C32" s="252"/>
      <c r="D32" s="252"/>
      <c r="E32" s="252"/>
      <c r="F32" s="72">
        <f>+SUM(F12:F31)</f>
        <v>0</v>
      </c>
      <c r="G32" s="72">
        <f t="shared" ref="G32:AJ32" si="2">+SUM(G12:G31)</f>
        <v>0</v>
      </c>
      <c r="H32" s="72">
        <f t="shared" si="2"/>
        <v>0</v>
      </c>
      <c r="I32" s="72">
        <f t="shared" si="2"/>
        <v>0</v>
      </c>
      <c r="J32" s="72">
        <f t="shared" si="2"/>
        <v>0</v>
      </c>
      <c r="K32" s="72">
        <f t="shared" si="2"/>
        <v>0</v>
      </c>
      <c r="L32" s="72">
        <f t="shared" si="2"/>
        <v>0</v>
      </c>
      <c r="M32" s="72">
        <f t="shared" si="2"/>
        <v>0</v>
      </c>
      <c r="N32" s="72">
        <f t="shared" si="2"/>
        <v>0</v>
      </c>
      <c r="O32" s="72">
        <f t="shared" si="2"/>
        <v>0</v>
      </c>
      <c r="P32" s="72">
        <f t="shared" si="2"/>
        <v>0</v>
      </c>
      <c r="Q32" s="72">
        <f t="shared" si="2"/>
        <v>0</v>
      </c>
      <c r="R32" s="72">
        <f t="shared" si="2"/>
        <v>0</v>
      </c>
      <c r="S32" s="72">
        <f t="shared" si="2"/>
        <v>0</v>
      </c>
      <c r="T32" s="72">
        <f t="shared" si="2"/>
        <v>0</v>
      </c>
      <c r="U32" s="72">
        <f t="shared" si="2"/>
        <v>0</v>
      </c>
      <c r="V32" s="72">
        <f t="shared" si="2"/>
        <v>0</v>
      </c>
      <c r="W32" s="72">
        <f t="shared" si="2"/>
        <v>0</v>
      </c>
      <c r="X32" s="72">
        <f t="shared" si="2"/>
        <v>0</v>
      </c>
      <c r="Y32" s="72">
        <f t="shared" si="2"/>
        <v>0</v>
      </c>
      <c r="Z32" s="72">
        <f t="shared" si="2"/>
        <v>0</v>
      </c>
      <c r="AA32" s="72">
        <f t="shared" si="2"/>
        <v>0</v>
      </c>
      <c r="AB32" s="72">
        <f t="shared" si="2"/>
        <v>0</v>
      </c>
      <c r="AC32" s="72">
        <f t="shared" si="2"/>
        <v>0</v>
      </c>
      <c r="AD32" s="72">
        <f t="shared" si="2"/>
        <v>0</v>
      </c>
      <c r="AE32" s="72">
        <f t="shared" si="2"/>
        <v>0</v>
      </c>
      <c r="AF32" s="72">
        <f t="shared" si="2"/>
        <v>0</v>
      </c>
      <c r="AG32" s="72">
        <f t="shared" si="2"/>
        <v>0</v>
      </c>
      <c r="AH32" s="72">
        <f t="shared" si="2"/>
        <v>0</v>
      </c>
      <c r="AI32" s="72">
        <f t="shared" si="2"/>
        <v>0</v>
      </c>
      <c r="AJ32" s="72">
        <f t="shared" si="2"/>
        <v>0</v>
      </c>
      <c r="AK32" s="70">
        <f t="shared" si="1"/>
        <v>0</v>
      </c>
      <c r="AL32" s="71">
        <f t="shared" si="0"/>
        <v>0</v>
      </c>
      <c r="AM32" s="253"/>
      <c r="AN32" s="253"/>
      <c r="AP32"/>
      <c r="AQ32"/>
    </row>
    <row r="33" spans="1:45" ht="18" customHeight="1">
      <c r="A33" s="252" t="s">
        <v>117</v>
      </c>
      <c r="B33" s="252"/>
      <c r="C33" s="252"/>
      <c r="D33" s="252"/>
      <c r="E33" s="254"/>
      <c r="F33" s="290"/>
      <c r="G33" s="290"/>
      <c r="H33" s="290"/>
      <c r="I33" s="290"/>
      <c r="J33" s="290"/>
      <c r="K33" s="290"/>
      <c r="L33" s="290"/>
      <c r="M33" s="290"/>
      <c r="N33" s="290"/>
      <c r="O33" s="290"/>
      <c r="P33" s="290"/>
      <c r="Q33" s="290"/>
      <c r="R33" s="290"/>
      <c r="S33" s="290"/>
      <c r="T33" s="290"/>
      <c r="U33" s="290"/>
      <c r="V33" s="290"/>
      <c r="W33" s="290"/>
      <c r="X33" s="290"/>
      <c r="Y33" s="290"/>
      <c r="Z33" s="290"/>
      <c r="AA33" s="290"/>
      <c r="AB33" s="290"/>
      <c r="AC33" s="290"/>
      <c r="AD33" s="290"/>
      <c r="AE33" s="290"/>
      <c r="AF33" s="290"/>
      <c r="AG33" s="290"/>
      <c r="AH33" s="290"/>
      <c r="AI33" s="290"/>
      <c r="AJ33" s="290"/>
      <c r="AK33" s="72"/>
      <c r="AL33" s="73"/>
      <c r="AM33" s="253"/>
      <c r="AN33" s="253"/>
      <c r="AP33"/>
      <c r="AQ33"/>
    </row>
    <row r="34" spans="1:45"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c r="AP34"/>
      <c r="AQ34"/>
    </row>
    <row r="35" spans="1:45"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5" ht="15" customHeight="1">
      <c r="A36" s="67"/>
      <c r="B36" s="67"/>
      <c r="C36" s="67"/>
      <c r="D36" s="67"/>
      <c r="E36" s="67"/>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7"/>
      <c r="AL36" s="67"/>
      <c r="AM36" s="62"/>
    </row>
    <row r="37" spans="1:45" ht="21" customHeight="1">
      <c r="A37" s="68" t="s">
        <v>175</v>
      </c>
      <c r="B37" s="67"/>
      <c r="C37" s="67"/>
      <c r="D37" s="67"/>
      <c r="E37" s="67"/>
      <c r="F37" s="67"/>
      <c r="G37" s="60"/>
      <c r="H37" s="60"/>
      <c r="I37" s="60"/>
      <c r="J37" s="60"/>
      <c r="K37" s="60"/>
      <c r="L37" s="60"/>
      <c r="M37" s="60"/>
      <c r="N37" s="60"/>
      <c r="O37" s="60"/>
      <c r="AM37" s="67"/>
      <c r="AN37" s="62"/>
    </row>
    <row r="38" spans="1:45" ht="25" customHeight="1">
      <c r="A38" s="238"/>
      <c r="B38" s="238"/>
      <c r="C38" s="238"/>
      <c r="D38" s="98">
        <v>4</v>
      </c>
      <c r="E38" s="98">
        <v>5</v>
      </c>
      <c r="F38" s="249">
        <v>6</v>
      </c>
      <c r="G38" s="249"/>
      <c r="H38" s="249"/>
      <c r="I38" s="249">
        <v>7</v>
      </c>
      <c r="J38" s="249"/>
      <c r="K38" s="249"/>
      <c r="L38" s="249">
        <v>8</v>
      </c>
      <c r="M38" s="249"/>
      <c r="N38" s="249"/>
      <c r="O38" s="249">
        <v>9</v>
      </c>
      <c r="P38" s="249"/>
      <c r="Q38" s="249"/>
      <c r="R38" s="249">
        <v>10</v>
      </c>
      <c r="S38" s="249"/>
      <c r="T38" s="249"/>
      <c r="U38" s="249">
        <v>11</v>
      </c>
      <c r="V38" s="249"/>
      <c r="W38" s="249"/>
      <c r="X38" s="249">
        <v>12</v>
      </c>
      <c r="Y38" s="249"/>
      <c r="Z38" s="249"/>
      <c r="AA38" s="249">
        <v>1</v>
      </c>
      <c r="AB38" s="249"/>
      <c r="AC38" s="249"/>
      <c r="AD38" s="249">
        <v>2</v>
      </c>
      <c r="AE38" s="249"/>
      <c r="AF38" s="249"/>
      <c r="AG38" s="249">
        <v>3</v>
      </c>
      <c r="AH38" s="249"/>
      <c r="AI38" s="249"/>
      <c r="AJ38" s="238" t="s">
        <v>176</v>
      </c>
      <c r="AK38" s="238"/>
      <c r="AL38" s="82" t="s">
        <v>177</v>
      </c>
      <c r="AM38"/>
      <c r="AN38"/>
      <c r="AO38"/>
    </row>
    <row r="39" spans="1:45" ht="18" customHeight="1">
      <c r="A39" s="248" t="s">
        <v>178</v>
      </c>
      <c r="B39" s="248"/>
      <c r="C39" s="248"/>
      <c r="D39" s="284"/>
      <c r="E39" s="284"/>
      <c r="F39" s="285"/>
      <c r="G39" s="285"/>
      <c r="H39" s="285"/>
      <c r="I39" s="285"/>
      <c r="J39" s="285"/>
      <c r="K39" s="285"/>
      <c r="L39" s="285"/>
      <c r="M39" s="285"/>
      <c r="N39" s="285"/>
      <c r="O39" s="285"/>
      <c r="P39" s="285"/>
      <c r="Q39" s="285"/>
      <c r="R39" s="285"/>
      <c r="S39" s="285"/>
      <c r="T39" s="285"/>
      <c r="U39" s="285"/>
      <c r="V39" s="285"/>
      <c r="W39" s="285"/>
      <c r="X39" s="285"/>
      <c r="Y39" s="285"/>
      <c r="Z39" s="285"/>
      <c r="AA39" s="285"/>
      <c r="AB39" s="285"/>
      <c r="AC39" s="285"/>
      <c r="AD39" s="285"/>
      <c r="AE39" s="285"/>
      <c r="AF39" s="285"/>
      <c r="AG39" s="285"/>
      <c r="AH39" s="285"/>
      <c r="AI39" s="285"/>
      <c r="AJ39" s="234">
        <f>SUM(D39:AI39)</f>
        <v>0</v>
      </c>
      <c r="AK39" s="234"/>
      <c r="AL39" s="246" t="e">
        <f>ROUNDUP(AJ39/AJ40,1)</f>
        <v>#DIV/0!</v>
      </c>
      <c r="AM39"/>
      <c r="AN39"/>
      <c r="AO39"/>
    </row>
    <row r="40" spans="1:45" ht="18" customHeight="1">
      <c r="A40" s="248" t="s">
        <v>179</v>
      </c>
      <c r="B40" s="248"/>
      <c r="C40" s="248"/>
      <c r="D40" s="284"/>
      <c r="E40" s="284"/>
      <c r="F40" s="285"/>
      <c r="G40" s="285"/>
      <c r="H40" s="285"/>
      <c r="I40" s="285"/>
      <c r="J40" s="285"/>
      <c r="K40" s="285"/>
      <c r="L40" s="285"/>
      <c r="M40" s="285"/>
      <c r="N40" s="285"/>
      <c r="O40" s="285"/>
      <c r="P40" s="285"/>
      <c r="Q40" s="285"/>
      <c r="R40" s="285"/>
      <c r="S40" s="285"/>
      <c r="T40" s="285"/>
      <c r="U40" s="285"/>
      <c r="V40" s="285"/>
      <c r="W40" s="285"/>
      <c r="X40" s="285"/>
      <c r="Y40" s="285"/>
      <c r="Z40" s="285"/>
      <c r="AA40" s="285"/>
      <c r="AB40" s="285"/>
      <c r="AC40" s="285"/>
      <c r="AD40" s="285"/>
      <c r="AE40" s="285"/>
      <c r="AF40" s="285"/>
      <c r="AG40" s="285"/>
      <c r="AH40" s="285"/>
      <c r="AI40" s="285"/>
      <c r="AJ40" s="234">
        <f>+SUM(D40:AI40)</f>
        <v>0</v>
      </c>
      <c r="AK40" s="234"/>
      <c r="AL40" s="247"/>
      <c r="AM40"/>
      <c r="AN40"/>
      <c r="AO40"/>
    </row>
    <row r="41" spans="1:45" ht="5.15" customHeight="1">
      <c r="A41" s="86"/>
      <c r="B41" s="86"/>
      <c r="C41" s="86"/>
      <c r="D41"/>
      <c r="E41"/>
      <c r="F41"/>
      <c r="G41"/>
      <c r="H41"/>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102"/>
      <c r="AK41" s="60"/>
      <c r="AL41" s="67"/>
      <c r="AM41" s="67"/>
      <c r="AN41" s="62"/>
    </row>
    <row r="42" spans="1:45" ht="18" customHeight="1">
      <c r="A42" s="68" t="s">
        <v>159</v>
      </c>
      <c r="B42" s="60"/>
      <c r="D42" s="60"/>
      <c r="E42" s="60"/>
      <c r="F42" s="60"/>
      <c r="G42" s="60"/>
      <c r="H42" s="60"/>
      <c r="I42"/>
      <c r="J42"/>
      <c r="K42"/>
      <c r="L42"/>
      <c r="M42"/>
      <c r="N42"/>
      <c r="O42" s="60"/>
      <c r="P42" s="60"/>
      <c r="Q42" s="60"/>
      <c r="R42" s="60"/>
      <c r="S42" s="60"/>
      <c r="T42" s="60"/>
      <c r="U42" s="60"/>
      <c r="V42" s="60"/>
      <c r="W42" s="67"/>
      <c r="X42" s="60"/>
      <c r="Y42" s="60"/>
      <c r="Z42" s="60"/>
      <c r="AA42" s="60"/>
      <c r="AB42" s="60"/>
      <c r="AC42" s="60"/>
      <c r="AD42" s="60"/>
      <c r="AE42" s="60"/>
      <c r="AF42" s="60"/>
      <c r="AG42" s="60"/>
      <c r="AH42" s="60"/>
      <c r="AI42" s="60"/>
      <c r="AJ42" s="102"/>
      <c r="AK42" s="60"/>
      <c r="AL42" s="67"/>
      <c r="AM42" s="67"/>
      <c r="AN42" s="62"/>
    </row>
    <row r="43" spans="1:45" ht="25" customHeight="1">
      <c r="A43" s="238" t="s">
        <v>160</v>
      </c>
      <c r="B43" s="238"/>
      <c r="C43" s="238" t="s">
        <v>172</v>
      </c>
      <c r="D43" s="238"/>
      <c r="E43" s="244" t="s">
        <v>193</v>
      </c>
      <c r="F43" s="244"/>
      <c r="G43" s="244"/>
      <c r="H43" s="244"/>
      <c r="I43" s="235" t="s">
        <v>194</v>
      </c>
      <c r="J43" s="236"/>
      <c r="K43" s="236"/>
      <c r="L43" s="236"/>
      <c r="M43" s="236"/>
      <c r="N43" s="237"/>
      <c r="O43"/>
      <c r="P43"/>
      <c r="Q43"/>
      <c r="R43"/>
      <c r="S43"/>
      <c r="T43"/>
      <c r="U43"/>
      <c r="W43" s="67"/>
      <c r="X43" s="60"/>
      <c r="Y43" s="60"/>
      <c r="Z43" s="60"/>
      <c r="AA43" s="60"/>
      <c r="AB43" s="60"/>
      <c r="AC43" s="60"/>
      <c r="AD43" s="60"/>
      <c r="AE43" s="60"/>
      <c r="AF43" s="60"/>
      <c r="AG43" s="60"/>
      <c r="AH43" s="60"/>
      <c r="AI43" s="60"/>
      <c r="AJ43" s="102"/>
      <c r="AK43" s="60"/>
      <c r="AL43" s="67"/>
      <c r="AM43" s="67"/>
      <c r="AN43" s="62"/>
    </row>
    <row r="44" spans="1:45" ht="18" customHeight="1">
      <c r="A44" s="244" t="s">
        <v>161</v>
      </c>
      <c r="B44" s="244"/>
      <c r="C44" s="245" t="e">
        <f>ROUNDDOWN(IF(AL39&lt;=60,1,1+ROUNDUP((AL39-60)/40,0)),1)</f>
        <v>#DIV/0!</v>
      </c>
      <c r="D44" s="245"/>
      <c r="E44" s="245" t="e">
        <f>ROUNDDOWN(AL39/6,1)</f>
        <v>#DIV/0!</v>
      </c>
      <c r="F44" s="245"/>
      <c r="G44" s="245"/>
      <c r="H44" s="245"/>
      <c r="I44" s="245" t="e">
        <f>ROUNDDOWN(AL39/15,1)</f>
        <v>#DIV/0!</v>
      </c>
      <c r="J44" s="245"/>
      <c r="K44" s="245"/>
      <c r="L44" s="245"/>
      <c r="M44" s="245"/>
      <c r="N44" s="245"/>
      <c r="O44"/>
      <c r="P44"/>
      <c r="Q44"/>
      <c r="R44"/>
      <c r="S44"/>
      <c r="T44"/>
      <c r="U44"/>
      <c r="W44" s="67"/>
      <c r="X44" s="60"/>
      <c r="Y44" s="60"/>
      <c r="Z44" s="60"/>
      <c r="AA44" s="60"/>
      <c r="AB44" s="60"/>
      <c r="AC44" s="60"/>
      <c r="AD44" s="60"/>
      <c r="AE44" s="60"/>
      <c r="AF44" s="60"/>
      <c r="AG44" s="60"/>
      <c r="AH44" s="60"/>
      <c r="AI44" s="60"/>
      <c r="AJ44" s="102"/>
      <c r="AK44" s="60"/>
      <c r="AL44" s="67"/>
      <c r="AM44" s="67"/>
      <c r="AN44" s="62"/>
    </row>
    <row r="45" spans="1:45" ht="5.15" customHeight="1">
      <c r="A45" s="86"/>
      <c r="B45" s="86"/>
      <c r="C45" s="86"/>
      <c r="D45" s="86"/>
      <c r="E45" s="86"/>
      <c r="F45" s="86"/>
      <c r="G45" s="86"/>
      <c r="H45" s="86"/>
      <c r="I45" s="86"/>
      <c r="J45" s="60"/>
      <c r="K45" s="60"/>
      <c r="L45" s="60"/>
      <c r="M45" s="102"/>
      <c r="N45" s="60"/>
      <c r="O45" s="60"/>
      <c r="P45" s="60"/>
      <c r="Q45"/>
      <c r="W45" s="67"/>
      <c r="X45" s="60"/>
      <c r="Y45" s="60"/>
      <c r="Z45" s="60"/>
      <c r="AA45" s="60"/>
      <c r="AB45" s="60"/>
      <c r="AC45" s="60"/>
      <c r="AD45" s="60"/>
      <c r="AE45" s="60"/>
      <c r="AF45" s="60"/>
      <c r="AG45" s="60"/>
      <c r="AH45" s="60"/>
      <c r="AI45" s="60"/>
      <c r="AJ45" s="102"/>
      <c r="AK45" s="60"/>
      <c r="AL45" s="67"/>
      <c r="AM45" s="67"/>
      <c r="AN45" s="62"/>
    </row>
    <row r="46" spans="1:45" ht="21" customHeight="1">
      <c r="A46" s="68" t="s">
        <v>162</v>
      </c>
      <c r="B46" s="59"/>
      <c r="C46" s="63"/>
      <c r="D46" s="63"/>
      <c r="E46" s="63"/>
      <c r="F46" s="63"/>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3"/>
      <c r="AM46" s="63"/>
      <c r="AN46" s="62"/>
    </row>
    <row r="47" spans="1:45" ht="25" customHeight="1">
      <c r="A47" s="62"/>
      <c r="B47" s="67"/>
      <c r="C47" s="235" t="str">
        <f>IF(VLOOKUP($AK$1,[1]選択肢!$A$1:$J$32,C52,FALSE)=0,"-",VLOOKUP($AK$1,[1]選択肢!$A$1:$J$32,C52,FALSE))</f>
        <v>管理者</v>
      </c>
      <c r="D47" s="236"/>
      <c r="E47" s="242" t="str">
        <f>IF(VLOOKUP($AK$1,[1]選択肢!$A$1:$J$32,E52,FALSE)=0,"-",VLOOKUP($AK$1,[1]選択肢!$A$1:$J$32,E52,FALSE))</f>
        <v>サービス管理責任者</v>
      </c>
      <c r="F47" s="242"/>
      <c r="G47" s="242"/>
      <c r="H47" s="242"/>
      <c r="I47" s="235" t="str">
        <f>IF(VLOOKUP($AK$1,[1]選択肢!$A$1:$J$32,I52,FALSE)=0,"-",VLOOKUP($AK$1,[1]選択肢!$A$1:$J$32,I52,FALSE))</f>
        <v>就労支援員</v>
      </c>
      <c r="J47" s="236"/>
      <c r="K47" s="236"/>
      <c r="L47" s="236"/>
      <c r="M47" s="236"/>
      <c r="N47" s="237"/>
      <c r="O47" s="235" t="str">
        <f>IF(VLOOKUP($AK$1,[1]選択肢!$A$1:$J$32,O52,FALSE)=0,"-",VLOOKUP($AK$1,[1]選択肢!$A$1:$J$32,O52,FALSE))</f>
        <v>職業指導員</v>
      </c>
      <c r="P47" s="236"/>
      <c r="Q47" s="236"/>
      <c r="R47" s="236"/>
      <c r="S47" s="236"/>
      <c r="T47" s="237"/>
      <c r="U47" s="235" t="str">
        <f>IF(VLOOKUP($AK$1,[1]選択肢!$A$1:$J$32,U52,FALSE)=0,"-",VLOOKUP($AK$1,[1]選択肢!$A$1:$J$32,U52,FALSE))</f>
        <v>生活支援員</v>
      </c>
      <c r="V47" s="236"/>
      <c r="W47" s="236"/>
      <c r="X47" s="236"/>
      <c r="Y47" s="236"/>
      <c r="Z47" s="237"/>
      <c r="AA47" s="235" t="str">
        <f>IF(VLOOKUP($AK$1,[1]選択肢!$A$1:$J$32,AA52,FALSE)=0,"-",VLOOKUP($AK$1,[1]選択肢!$A$1:$J$32,AA52,FALSE))</f>
        <v>-</v>
      </c>
      <c r="AB47" s="236"/>
      <c r="AC47" s="236"/>
      <c r="AD47" s="236"/>
      <c r="AE47" s="236"/>
      <c r="AF47" s="237"/>
      <c r="AG47" s="242" t="str">
        <f>IF(VLOOKUP($AK$1,[1]選択肢!$A$1:$J$32,AG52,FALSE)=0,"-",VLOOKUP($AK$1,[1]選択肢!$A$1:$J$32,AG52,FALSE))</f>
        <v>-</v>
      </c>
      <c r="AH47" s="242"/>
      <c r="AI47" s="242"/>
      <c r="AJ47" s="242"/>
      <c r="AK47" s="242"/>
      <c r="AL47" s="242" t="str">
        <f>IF(VLOOKUP($AK$1,[1]選択肢!$A$1:$J$32,AL52,FALSE)=0,"-",VLOOKUP($AK$1,[1]選択肢!$A$1:$J$32,AL52,FALSE))</f>
        <v>-</v>
      </c>
      <c r="AM47" s="242"/>
      <c r="AN47" s="62"/>
    </row>
    <row r="48" spans="1:45" ht="18" customHeight="1">
      <c r="A48" s="62"/>
      <c r="B48" s="67"/>
      <c r="C48" s="101" t="s">
        <v>163</v>
      </c>
      <c r="D48" s="101" t="s">
        <v>164</v>
      </c>
      <c r="E48" s="100" t="s">
        <v>163</v>
      </c>
      <c r="F48" s="243" t="s">
        <v>164</v>
      </c>
      <c r="G48" s="243"/>
      <c r="H48" s="243"/>
      <c r="I48" s="239" t="s">
        <v>163</v>
      </c>
      <c r="J48" s="240"/>
      <c r="K48" s="241"/>
      <c r="L48" s="239" t="s">
        <v>164</v>
      </c>
      <c r="M48" s="240"/>
      <c r="N48" s="241"/>
      <c r="O48" s="239" t="s">
        <v>163</v>
      </c>
      <c r="P48" s="240"/>
      <c r="Q48" s="241"/>
      <c r="R48" s="239" t="s">
        <v>164</v>
      </c>
      <c r="S48" s="240"/>
      <c r="T48" s="241"/>
      <c r="U48" s="239" t="s">
        <v>163</v>
      </c>
      <c r="V48" s="240"/>
      <c r="W48" s="241"/>
      <c r="X48" s="239" t="s">
        <v>164</v>
      </c>
      <c r="Y48" s="240"/>
      <c r="Z48" s="241"/>
      <c r="AA48" s="239" t="s">
        <v>163</v>
      </c>
      <c r="AB48" s="240"/>
      <c r="AC48" s="241"/>
      <c r="AD48" s="239" t="s">
        <v>164</v>
      </c>
      <c r="AE48" s="240"/>
      <c r="AF48" s="241"/>
      <c r="AG48" s="239" t="s">
        <v>163</v>
      </c>
      <c r="AH48" s="240"/>
      <c r="AI48" s="241"/>
      <c r="AJ48" s="239" t="s">
        <v>164</v>
      </c>
      <c r="AK48" s="241"/>
      <c r="AL48" s="100" t="s">
        <v>27</v>
      </c>
      <c r="AM48" s="100" t="s">
        <v>181</v>
      </c>
      <c r="AN48" s="62"/>
      <c r="AP48" s="60"/>
      <c r="AQ48" s="60"/>
      <c r="AR48" s="60"/>
      <c r="AS48" s="60"/>
    </row>
    <row r="49" spans="1:45" ht="18" customHeight="1">
      <c r="A49" s="62"/>
      <c r="B49" s="75" t="s">
        <v>165</v>
      </c>
      <c r="C49" s="100">
        <f>COUNTIFS($B$12:$B$31,C$47,$C$12:$C$31,"A",$E$12:$E$31,"*")</f>
        <v>0</v>
      </c>
      <c r="D49" s="100">
        <f>COUNTIFS($B$12:$B$31,C$47,$C$12:$C$31,"B",$E$12:$E$31,"*")</f>
        <v>0</v>
      </c>
      <c r="E49" s="100">
        <f>COUNTIFS($B$12:$B$31,E$47,$C$12:$C$31,"A",$E$12:$E$31,"*")</f>
        <v>0</v>
      </c>
      <c r="F49" s="239">
        <f>COUNTIFS($B$12:$B$31,E$47,$C$12:$C$31,"B",$E$12:$E$31,"*")</f>
        <v>0</v>
      </c>
      <c r="G49" s="240"/>
      <c r="H49" s="241"/>
      <c r="I49" s="239">
        <f>COUNTIFS($B$12:$B$31,I$47,$C$12:$C$31,"A",$E$12:$E$31,"*")</f>
        <v>0</v>
      </c>
      <c r="J49" s="240"/>
      <c r="K49" s="241"/>
      <c r="L49" s="239">
        <f>COUNTIFS($B$12:$B$31,I$47,$C$12:$C$31,"B",$E$12:$E$31,"*")</f>
        <v>0</v>
      </c>
      <c r="M49" s="240"/>
      <c r="N49" s="241"/>
      <c r="O49" s="239">
        <f>COUNTIFS($B$12:$B$31,O$47,$C$12:$C$31,"A",$E$12:$E$31,"*")</f>
        <v>0</v>
      </c>
      <c r="P49" s="240"/>
      <c r="Q49" s="241"/>
      <c r="R49" s="239">
        <f>COUNTIFS($B$12:$B$31,O$47,$C$12:$C$31,"B",$E$12:$E$31,"*")</f>
        <v>0</v>
      </c>
      <c r="S49" s="240"/>
      <c r="T49" s="241"/>
      <c r="U49" s="239">
        <f>COUNTIFS($B$12:$B$31,U$47,$C$12:$C$31,"A",$E$12:$E$31,"*")</f>
        <v>0</v>
      </c>
      <c r="V49" s="240"/>
      <c r="W49" s="241"/>
      <c r="X49" s="239">
        <f>COUNTIFS($B$12:$B$31,U$47,$C$12:$C$31,"B",$E$12:$E$31,"*")</f>
        <v>0</v>
      </c>
      <c r="Y49" s="240"/>
      <c r="Z49" s="241"/>
      <c r="AA49" s="239">
        <f>COUNTIFS($B$12:$B$31,AA$47,$C$12:$C$31,"A",$E$12:$E$31,"*")</f>
        <v>0</v>
      </c>
      <c r="AB49" s="240"/>
      <c r="AC49" s="241"/>
      <c r="AD49" s="239">
        <f>COUNTIFS($B$12:$B$31,AA$47,$C$12:$C$31,"B",$E$12:$E$31,"*")</f>
        <v>0</v>
      </c>
      <c r="AE49" s="240"/>
      <c r="AF49" s="241"/>
      <c r="AG49" s="239">
        <f>COUNTIFS($B$12:$B$31,AG$47,$C$12:$C$31,"A",$E$12:$E$31,"*")</f>
        <v>0</v>
      </c>
      <c r="AH49" s="240"/>
      <c r="AI49" s="241"/>
      <c r="AJ49" s="239">
        <f>COUNTIFS($B$12:$B$31,AG$47,$C$12:$C$31,"B",$E$12:$E$31,"*")</f>
        <v>0</v>
      </c>
      <c r="AK49" s="241"/>
      <c r="AL49" s="100">
        <f>COUNTIFS($B$12:$B$31,AL$47,$C$12:$C$31,"A",$E$12:$E$31,"*")</f>
        <v>0</v>
      </c>
      <c r="AM49" s="100">
        <f>COUNTIFS($B$12:$B$31,AL$47,$C$12:$C$31,"B",$E$12:$E$31,"*")</f>
        <v>0</v>
      </c>
      <c r="AN49" s="62"/>
      <c r="AP49" s="60"/>
      <c r="AQ49" s="60"/>
      <c r="AR49" s="60"/>
      <c r="AS49" s="60"/>
    </row>
    <row r="50" spans="1:45" ht="18" customHeight="1">
      <c r="A50" s="62"/>
      <c r="B50" s="82" t="s">
        <v>166</v>
      </c>
      <c r="C50" s="100">
        <f>COUNTIFS($B$12:$B$31,C$47,$C$12:$C$31,"C",$E$12:$E$31,"*")</f>
        <v>0</v>
      </c>
      <c r="D50" s="100">
        <f>COUNTIFS($B$12:$B$31,C$47,$C$12:$C$31,"D",$E$12:$E$31,"*")</f>
        <v>0</v>
      </c>
      <c r="E50" s="100">
        <f>COUNTIFS($B$12:$B$31,E$47,$C$12:$C$31,"C",$E$12:$E$31,"*")</f>
        <v>0</v>
      </c>
      <c r="F50" s="239">
        <f>COUNTIFS($B$12:$B$31,E$47,$C$12:$C$31,"D",$E$12:$E$31,"*")</f>
        <v>0</v>
      </c>
      <c r="G50" s="240"/>
      <c r="H50" s="241"/>
      <c r="I50" s="239">
        <f>COUNTIFS($B$12:$B$31,I$47,$C$12:$C$31,"C",$E$12:$E$31,"*")</f>
        <v>0</v>
      </c>
      <c r="J50" s="240"/>
      <c r="K50" s="241"/>
      <c r="L50" s="239">
        <f>COUNTIFS($B$12:$B$31,I$47,$C$12:$C$31,"D",$E$12:$E$31,"*")</f>
        <v>0</v>
      </c>
      <c r="M50" s="240"/>
      <c r="N50" s="241"/>
      <c r="O50" s="239">
        <f>COUNTIFS($B$12:$B$31,O$47,$C$12:$C$31,"C",$E$12:$E$31,"*")</f>
        <v>0</v>
      </c>
      <c r="P50" s="240"/>
      <c r="Q50" s="241"/>
      <c r="R50" s="239">
        <f>COUNTIFS($B$12:$B$31,O$47,$C$12:$C$31,"D",$E$12:$E$31,"*")</f>
        <v>0</v>
      </c>
      <c r="S50" s="240"/>
      <c r="T50" s="241"/>
      <c r="U50" s="239">
        <f>COUNTIFS($B$12:$B$31,U$47,$C$12:$C$31,"C",$E$12:$E$31,"*")</f>
        <v>0</v>
      </c>
      <c r="V50" s="240"/>
      <c r="W50" s="241"/>
      <c r="X50" s="239">
        <f>COUNTIFS($B$12:$B$31,U$47,$C$12:$C$31,"D",$E$12:$E$31,"*")</f>
        <v>0</v>
      </c>
      <c r="Y50" s="240"/>
      <c r="Z50" s="241"/>
      <c r="AA50" s="239">
        <f>COUNTIFS($B$12:$B$31,AA$47,$C$12:$C$31,"C",$E$12:$E$31,"*")</f>
        <v>0</v>
      </c>
      <c r="AB50" s="240"/>
      <c r="AC50" s="241"/>
      <c r="AD50" s="239">
        <f>COUNTIFS($B$12:$B$31,AA$47,$C$12:$C$31,"D",$E$12:$E$31,"*")</f>
        <v>0</v>
      </c>
      <c r="AE50" s="240"/>
      <c r="AF50" s="241"/>
      <c r="AG50" s="239">
        <f>COUNTIFS($B$12:$B$31,AG$47,$C$12:$C$31,"C",$E$12:$E$31,"*")</f>
        <v>0</v>
      </c>
      <c r="AH50" s="240"/>
      <c r="AI50" s="241"/>
      <c r="AJ50" s="239">
        <f>COUNTIFS($B$12:$B$31,AG$47,$C$12:$C$31,"D",$E$12:$E$31,"*")</f>
        <v>0</v>
      </c>
      <c r="AK50" s="241"/>
      <c r="AL50" s="100">
        <f>COUNTIFS($B$12:$B$31,AL$47,$C$12:$C$31,"C",$E$12:$E$31,"*")</f>
        <v>0</v>
      </c>
      <c r="AM50" s="100">
        <f>COUNTIFS($B$12:$B$31,AL$47,$C$12:$C$31,"D",$E$12:$E$31,"*")</f>
        <v>0</v>
      </c>
      <c r="AN50" s="62"/>
      <c r="AP50" s="60"/>
      <c r="AQ50" s="60"/>
      <c r="AR50" s="60"/>
      <c r="AS50" s="60"/>
    </row>
    <row r="51" spans="1:45" ht="25" customHeight="1">
      <c r="A51" s="62"/>
      <c r="B51" s="82" t="s">
        <v>167</v>
      </c>
      <c r="C51" s="235" t="str">
        <f>IF($AK$3="４週",SUMIFS($AK$12:$AK$31,$B$12:$B$31,C47)/4/$AH$6,IF($AK$3="歴月",SUMIFS($AK$12:$AK$31,$B$12:$B$31,C47)/$AL$6,"記載する期間を選択してください"))</f>
        <v>記載する期間を選択してください</v>
      </c>
      <c r="D51" s="237"/>
      <c r="E51" s="235" t="str">
        <f>IF($AK$3="４週",SUMIFS($AK$12:$AK$31,$B$12:$B$31,E47)/4/$AH$6,IF($AK$3="歴月",SUMIFS($AK$12:$AK$31,$B$12:$B$31,E47)/$AL$6,"記載する期間を選択してください"))</f>
        <v>記載する期間を選択してください</v>
      </c>
      <c r="F51" s="236"/>
      <c r="G51" s="236"/>
      <c r="H51" s="237"/>
      <c r="I51" s="235" t="str">
        <f>IF($AK$3="４週",SUMIFS($AK$12:$AK$31,$B$12:$B$31,I47)/4/$AH$6,IF($AK$3="歴月",SUMIFS($AK$12:$AK$31,$B$12:$B$31,I47)/$AL$6,"記載する期間を選択してください"))</f>
        <v>記載する期間を選択してください</v>
      </c>
      <c r="J51" s="236"/>
      <c r="K51" s="236"/>
      <c r="L51" s="236"/>
      <c r="M51" s="236"/>
      <c r="N51" s="237"/>
      <c r="O51" s="235" t="str">
        <f>IF($AK$3="４週",SUMIFS($AK$12:$AK$31,$B$12:$B$31,O47)/4/$AH$6,IF($AK$3="歴月",SUMIFS($AK$12:$AK$31,$B$12:$B$31,O47)/$AL$6,"記載する期間を選択してください"))</f>
        <v>記載する期間を選択してください</v>
      </c>
      <c r="P51" s="236"/>
      <c r="Q51" s="236"/>
      <c r="R51" s="236"/>
      <c r="S51" s="236"/>
      <c r="T51" s="237"/>
      <c r="U51" s="235" t="str">
        <f>IF($AK$3="４週",SUMIFS($AK$12:$AK$31,$B$12:$B$31,U47)/4/$AH$6,IF($AK$3="歴月",SUMIFS($AK$12:$AK$31,$B$12:$B$31,U47)/$AL$6,"記載する期間を選択してください"))</f>
        <v>記載する期間を選択してください</v>
      </c>
      <c r="V51" s="236"/>
      <c r="W51" s="236"/>
      <c r="X51" s="236"/>
      <c r="Y51" s="236"/>
      <c r="Z51" s="237"/>
      <c r="AA51" s="235" t="str">
        <f>IF($AK$3="４週",SUMIFS($AK$12:$AK$31,$B$12:$B$31,AA47)/4/$AH$6,IF($AK$3="歴月",SUMIFS($AK$12:$AK$31,$B$12:$B$31,AA47)/$AL$6,"記載する期間を選択してください"))</f>
        <v>記載する期間を選択してください</v>
      </c>
      <c r="AB51" s="236"/>
      <c r="AC51" s="236"/>
      <c r="AD51" s="236"/>
      <c r="AE51" s="236"/>
      <c r="AF51" s="237"/>
      <c r="AG51" s="235" t="str">
        <f>IF($AK$3="４週",SUMIFS($AK$12:$AK$31,$B$12:$B$31,AG47)/4/$AH$6,IF($AK$3="歴月",SUMIFS($AK$12:$AK$31,$B$12:$B$31,AG47)/$AL$6,"記載する期間を選択してください"))</f>
        <v>記載する期間を選択してください</v>
      </c>
      <c r="AH51" s="236"/>
      <c r="AI51" s="236"/>
      <c r="AJ51" s="236"/>
      <c r="AK51" s="237"/>
      <c r="AL51" s="235" t="str">
        <f>IF($AK$3="４週",SUMIFS($AK$12:$AK$31,$B$12:$B$31,AL47)/4/$AH$6,IF($AK$3="歴月",SUMIFS($AK$12:$AK$31,$B$12:$B$31,AL47)/$AL$6,"記載する期間を選択してください"))</f>
        <v>記載する期間を選択してください</v>
      </c>
      <c r="AM51" s="237"/>
      <c r="AN51" s="62"/>
      <c r="AP51" s="60"/>
      <c r="AQ51" s="60"/>
      <c r="AR51" s="60"/>
      <c r="AS51" s="60"/>
    </row>
    <row r="52" spans="1:45" ht="5.15" customHeight="1">
      <c r="A52" s="62"/>
      <c r="B52" s="59"/>
      <c r="C52" s="78">
        <v>2</v>
      </c>
      <c r="D52" s="78"/>
      <c r="E52" s="78">
        <v>3</v>
      </c>
      <c r="F52" s="78"/>
      <c r="G52" s="78"/>
      <c r="H52" s="78"/>
      <c r="I52" s="78">
        <v>4</v>
      </c>
      <c r="J52" s="78"/>
      <c r="K52" s="78"/>
      <c r="L52" s="78"/>
      <c r="M52" s="78"/>
      <c r="N52" s="78"/>
      <c r="O52" s="78">
        <v>5</v>
      </c>
      <c r="P52" s="78"/>
      <c r="Q52" s="78"/>
      <c r="R52" s="78"/>
      <c r="S52" s="78"/>
      <c r="T52" s="78"/>
      <c r="U52" s="78">
        <v>6</v>
      </c>
      <c r="V52" s="78"/>
      <c r="W52" s="78"/>
      <c r="X52" s="78"/>
      <c r="Y52" s="78"/>
      <c r="Z52" s="78"/>
      <c r="AA52" s="78">
        <v>7</v>
      </c>
      <c r="AB52" s="78"/>
      <c r="AC52" s="78"/>
      <c r="AD52" s="78"/>
      <c r="AE52" s="78"/>
      <c r="AF52" s="78"/>
      <c r="AG52" s="78">
        <v>8</v>
      </c>
      <c r="AH52" s="78"/>
      <c r="AI52" s="78"/>
      <c r="AJ52" s="78"/>
      <c r="AK52" s="78"/>
      <c r="AL52" s="78">
        <v>9</v>
      </c>
      <c r="AM52" s="99"/>
      <c r="AN52" s="62"/>
      <c r="AP52" s="60"/>
      <c r="AQ52" s="60"/>
      <c r="AR52" s="60"/>
      <c r="AS52" s="60"/>
    </row>
    <row r="53" spans="1:45" ht="15" customHeight="1">
      <c r="A53" s="60" t="s">
        <v>118</v>
      </c>
      <c r="B53" s="91"/>
      <c r="C53" s="92"/>
      <c r="D53" s="92"/>
      <c r="E53" s="92"/>
      <c r="F53" s="93"/>
      <c r="G53" s="92"/>
      <c r="H53" s="78"/>
      <c r="I53" s="78"/>
      <c r="J53" s="78"/>
      <c r="K53" s="78"/>
      <c r="L53" s="78"/>
      <c r="M53" s="78"/>
      <c r="N53" s="78"/>
      <c r="O53" s="78"/>
      <c r="P53" s="78"/>
      <c r="Q53" s="78"/>
      <c r="R53" s="78">
        <v>6</v>
      </c>
      <c r="S53" s="78"/>
      <c r="T53" s="78"/>
      <c r="U53" s="78"/>
      <c r="V53" s="78"/>
      <c r="W53" s="78"/>
      <c r="X53" s="78">
        <v>7</v>
      </c>
      <c r="Y53" s="78"/>
      <c r="Z53" s="78"/>
      <c r="AA53" s="78"/>
      <c r="AB53" s="78"/>
      <c r="AC53" s="78"/>
      <c r="AD53" s="78">
        <v>8</v>
      </c>
      <c r="AE53" s="78"/>
      <c r="AF53" s="78"/>
      <c r="AG53" s="79"/>
      <c r="AH53" s="79"/>
      <c r="AI53" s="79"/>
      <c r="AJ53" s="79">
        <v>9</v>
      </c>
      <c r="AK53" s="77"/>
      <c r="AL53" s="77"/>
      <c r="AM53" s="62"/>
    </row>
    <row r="54" spans="1:45" s="60" customFormat="1" ht="15" customHeight="1">
      <c r="A54" s="60" t="s">
        <v>119</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P54" s="59"/>
      <c r="AQ54" s="59"/>
      <c r="AR54" s="59"/>
      <c r="AS54" s="59"/>
    </row>
    <row r="55" spans="1:45" s="60" customFormat="1" ht="15" customHeight="1">
      <c r="A55" s="60" t="s">
        <v>120</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P55" s="59"/>
      <c r="AQ55" s="59"/>
      <c r="AR55" s="59"/>
      <c r="AS55" s="59"/>
    </row>
    <row r="56" spans="1:45" s="60" customFormat="1" ht="15" customHeight="1">
      <c r="A56" s="60" t="s">
        <v>195</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P56" s="59"/>
      <c r="AQ56" s="59"/>
      <c r="AR56" s="59"/>
      <c r="AS56" s="59"/>
    </row>
    <row r="57" spans="1:45" s="60" customFormat="1" ht="15" customHeight="1">
      <c r="A57" s="60" t="s">
        <v>261</v>
      </c>
      <c r="B57" s="86"/>
      <c r="C57" s="86"/>
      <c r="D57" s="86"/>
      <c r="E57" s="86"/>
      <c r="F57" s="86"/>
      <c r="G57" s="86"/>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P57" s="59"/>
      <c r="AQ57" s="59"/>
      <c r="AR57" s="59"/>
      <c r="AS57" s="59"/>
    </row>
    <row r="58" spans="1:45" s="60" customFormat="1" ht="15" customHeight="1">
      <c r="A58" s="60" t="s">
        <v>262</v>
      </c>
      <c r="B58" s="86"/>
      <c r="C58" s="86"/>
      <c r="D58" s="86"/>
      <c r="E58" s="86"/>
      <c r="F58" s="86"/>
      <c r="G58" s="86"/>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P58" s="59"/>
      <c r="AQ58" s="59"/>
      <c r="AR58" s="59"/>
      <c r="AS58" s="59"/>
    </row>
    <row r="59" spans="1:45" ht="15" customHeight="1">
      <c r="A59" s="60" t="s">
        <v>123</v>
      </c>
      <c r="B59" s="94"/>
      <c r="C59" s="60"/>
      <c r="D59" s="60"/>
      <c r="E59" s="60"/>
      <c r="F59" s="60"/>
      <c r="G59" s="60"/>
    </row>
    <row r="60" spans="1:45" ht="15" customHeight="1">
      <c r="A60" s="60" t="s">
        <v>263</v>
      </c>
      <c r="B60" s="94"/>
      <c r="C60" s="60"/>
      <c r="D60" s="60"/>
      <c r="E60" s="60"/>
      <c r="F60" s="60"/>
      <c r="G60" s="60"/>
    </row>
    <row r="61" spans="1:45" ht="15" customHeight="1">
      <c r="A61" s="60"/>
      <c r="B61" s="75" t="s">
        <v>125</v>
      </c>
      <c r="C61" s="238" t="s">
        <v>126</v>
      </c>
      <c r="D61" s="238"/>
      <c r="E61" s="238"/>
      <c r="F61" s="60"/>
      <c r="G61" s="60"/>
    </row>
    <row r="62" spans="1:45" ht="15" customHeight="1">
      <c r="A62" s="60"/>
      <c r="B62" s="97" t="s">
        <v>127</v>
      </c>
      <c r="C62" s="234" t="s">
        <v>128</v>
      </c>
      <c r="D62" s="234"/>
      <c r="E62" s="234"/>
      <c r="F62" s="60"/>
      <c r="G62" s="60"/>
    </row>
    <row r="63" spans="1:45" ht="15" customHeight="1">
      <c r="A63" s="60"/>
      <c r="B63" s="97" t="s">
        <v>129</v>
      </c>
      <c r="C63" s="234" t="s">
        <v>130</v>
      </c>
      <c r="D63" s="234"/>
      <c r="E63" s="234"/>
      <c r="F63" s="60"/>
      <c r="G63" s="60"/>
    </row>
    <row r="64" spans="1:45" ht="15" customHeight="1">
      <c r="A64" s="60"/>
      <c r="B64" s="97" t="s">
        <v>131</v>
      </c>
      <c r="C64" s="234" t="s">
        <v>132</v>
      </c>
      <c r="D64" s="234"/>
      <c r="E64" s="234"/>
      <c r="F64" s="60"/>
      <c r="G64" s="60"/>
    </row>
    <row r="65" spans="1:7" ht="15" customHeight="1">
      <c r="A65" s="60"/>
      <c r="B65" s="97" t="s">
        <v>133</v>
      </c>
      <c r="C65" s="234" t="s">
        <v>134</v>
      </c>
      <c r="D65" s="234"/>
      <c r="E65" s="234"/>
      <c r="F65" s="60"/>
      <c r="G65" s="60"/>
    </row>
    <row r="66" spans="1:7" ht="15" customHeight="1">
      <c r="A66" s="60"/>
      <c r="B66" s="60" t="s">
        <v>135</v>
      </c>
      <c r="C66" s="60"/>
      <c r="D66" s="60"/>
      <c r="E66" s="60"/>
      <c r="F66" s="60"/>
      <c r="G66" s="60"/>
    </row>
    <row r="67" spans="1:7" ht="15" customHeight="1">
      <c r="A67" s="60"/>
      <c r="B67" s="60" t="s">
        <v>136</v>
      </c>
      <c r="C67" s="60"/>
      <c r="D67" s="60"/>
      <c r="E67" s="60"/>
      <c r="F67" s="60"/>
      <c r="G67" s="60"/>
    </row>
    <row r="68" spans="1:7" ht="15" customHeight="1">
      <c r="A68" s="60"/>
      <c r="B68" s="60" t="s">
        <v>137</v>
      </c>
      <c r="C68" s="60"/>
      <c r="D68" s="60"/>
      <c r="E68" s="60"/>
      <c r="F68" s="60"/>
      <c r="G68" s="60"/>
    </row>
    <row r="69" spans="1:7" ht="15" customHeight="1">
      <c r="A69" s="60" t="s">
        <v>264</v>
      </c>
      <c r="B69" s="94"/>
      <c r="C69" s="60"/>
      <c r="D69" s="60"/>
      <c r="E69" s="60"/>
      <c r="F69" s="60"/>
      <c r="G69" s="60"/>
    </row>
    <row r="70" spans="1:7" ht="15" customHeight="1">
      <c r="A70" s="60" t="s">
        <v>139</v>
      </c>
      <c r="B70" s="94"/>
      <c r="C70" s="60"/>
      <c r="D70" s="60"/>
      <c r="E70" s="60"/>
      <c r="F70" s="60"/>
      <c r="G70" s="60"/>
    </row>
    <row r="71" spans="1:7" ht="15" customHeight="1">
      <c r="A71" s="60" t="s">
        <v>140</v>
      </c>
      <c r="B71" s="94"/>
      <c r="C71" s="60"/>
      <c r="D71" s="60"/>
      <c r="E71" s="60"/>
      <c r="F71" s="60"/>
      <c r="G71" s="60"/>
    </row>
    <row r="72" spans="1:7" ht="15" customHeight="1">
      <c r="A72" s="60" t="s">
        <v>265</v>
      </c>
      <c r="B72" s="94"/>
      <c r="C72" s="60"/>
      <c r="D72" s="60"/>
      <c r="E72" s="60"/>
      <c r="F72" s="60"/>
      <c r="G72" s="60"/>
    </row>
    <row r="73" spans="1:7" ht="15" customHeight="1">
      <c r="A73" s="60" t="s">
        <v>266</v>
      </c>
      <c r="B73" s="94"/>
      <c r="C73" s="60"/>
      <c r="D73" s="60"/>
      <c r="E73" s="60"/>
      <c r="F73" s="60"/>
      <c r="G73" s="60"/>
    </row>
    <row r="74" spans="1:7" ht="15" customHeight="1">
      <c r="A74" s="60" t="s">
        <v>267</v>
      </c>
      <c r="B74" s="94"/>
      <c r="C74" s="60"/>
      <c r="D74" s="60"/>
      <c r="E74" s="60"/>
      <c r="F74" s="60"/>
      <c r="G74" s="60"/>
    </row>
    <row r="75" spans="1:7" ht="15" customHeight="1">
      <c r="A75" s="60"/>
      <c r="B75" s="60" t="s">
        <v>144</v>
      </c>
      <c r="C75" s="60"/>
      <c r="D75" s="60"/>
      <c r="E75" s="60"/>
      <c r="F75" s="60"/>
      <c r="G75" s="60"/>
    </row>
    <row r="76" spans="1:7" ht="15" customHeight="1">
      <c r="A76" s="60"/>
      <c r="B76" s="60" t="s">
        <v>145</v>
      </c>
      <c r="C76" s="60"/>
      <c r="D76" s="60"/>
      <c r="E76" s="60"/>
      <c r="F76" s="60"/>
      <c r="G76" s="60"/>
    </row>
    <row r="77" spans="1:7" ht="15" customHeight="1">
      <c r="A77" s="60" t="s">
        <v>146</v>
      </c>
      <c r="B77" s="94"/>
      <c r="C77" s="60"/>
      <c r="D77" s="60"/>
      <c r="E77" s="60"/>
      <c r="F77" s="60"/>
      <c r="G77" s="60"/>
    </row>
    <row r="78" spans="1:7" ht="15" customHeight="1">
      <c r="A78" s="60" t="s">
        <v>147</v>
      </c>
      <c r="B78" s="94"/>
      <c r="C78" s="60"/>
      <c r="D78" s="60"/>
      <c r="E78" s="60"/>
      <c r="F78" s="60"/>
      <c r="G78" s="60"/>
    </row>
    <row r="79" spans="1:7" ht="15" customHeight="1">
      <c r="A79" s="60" t="s">
        <v>148</v>
      </c>
      <c r="B79" s="94"/>
      <c r="C79" s="60"/>
      <c r="D79" s="60"/>
      <c r="E79" s="60"/>
      <c r="F79" s="60"/>
      <c r="G79" s="60"/>
    </row>
    <row r="80" spans="1:7" ht="15" customHeight="1">
      <c r="A80" s="60" t="s">
        <v>149</v>
      </c>
      <c r="B80" s="94"/>
      <c r="C80" s="60"/>
      <c r="D80" s="60"/>
      <c r="E80" s="60"/>
      <c r="F80" s="60"/>
      <c r="G80" s="60"/>
    </row>
    <row r="81" spans="1:7" ht="15" customHeight="1">
      <c r="A81" s="60" t="s">
        <v>150</v>
      </c>
      <c r="B81" s="94"/>
      <c r="C81" s="60"/>
      <c r="D81" s="60"/>
      <c r="E81" s="60"/>
      <c r="F81" s="60"/>
      <c r="G81" s="60"/>
    </row>
    <row r="82" spans="1:7" ht="15" customHeight="1">
      <c r="A82" s="60" t="s">
        <v>151</v>
      </c>
      <c r="B82" s="94"/>
      <c r="C82" s="60"/>
      <c r="D82" s="60"/>
      <c r="E82" s="60"/>
      <c r="F82" s="60"/>
      <c r="G82" s="60"/>
    </row>
    <row r="83" spans="1:7" ht="15" customHeight="1">
      <c r="A83" s="60" t="s">
        <v>268</v>
      </c>
      <c r="B83" s="94"/>
      <c r="C83" s="60"/>
      <c r="D83" s="60"/>
      <c r="E83" s="60"/>
      <c r="F83" s="60"/>
      <c r="G83" s="60"/>
    </row>
    <row r="84" spans="1:7" ht="15" customHeight="1">
      <c r="A84" s="60" t="s">
        <v>269</v>
      </c>
      <c r="B84" s="94"/>
      <c r="C84" s="60"/>
      <c r="D84" s="60"/>
      <c r="E84" s="60"/>
      <c r="F84" s="60"/>
      <c r="G84" s="60"/>
    </row>
  </sheetData>
  <sheetProtection algorithmName="SHA-512" hashValue="mcihf1xhaWBuGNEIL/ZuO4yGUlgzpHiENyMAvYcPoVx7Q4LucSbNbaxIqqYsXg9C0iAVJWvA1tXyQEFQSfi7ow==" saltValue="2ig3mVXKYSArwKNokp80gw==" spinCount="100000" sheet="1" objects="1" scenarios="1" formatCells="0" insertRows="0"/>
  <mergeCells count="147">
    <mergeCell ref="AK3:AN3"/>
    <mergeCell ref="AK4:AN4"/>
    <mergeCell ref="AK5:AN5"/>
    <mergeCell ref="AK1:AN1"/>
    <mergeCell ref="M2:P2"/>
    <mergeCell ref="Q2:R2"/>
    <mergeCell ref="S2:T2"/>
    <mergeCell ref="U2:V2"/>
    <mergeCell ref="AK2:AN2"/>
    <mergeCell ref="F9:L9"/>
    <mergeCell ref="M9:S9"/>
    <mergeCell ref="T9:Z9"/>
    <mergeCell ref="AA9:AG9"/>
    <mergeCell ref="AH9:AJ9"/>
    <mergeCell ref="AH6:AJ6"/>
    <mergeCell ref="A8:A11"/>
    <mergeCell ref="B8:B9"/>
    <mergeCell ref="C8:C11"/>
    <mergeCell ref="D8:D11"/>
    <mergeCell ref="E8:E11"/>
    <mergeCell ref="F8:AJ8"/>
    <mergeCell ref="B10:B11"/>
    <mergeCell ref="AM12:AN12"/>
    <mergeCell ref="AM13:AN13"/>
    <mergeCell ref="AM14:AN14"/>
    <mergeCell ref="AM15:AN15"/>
    <mergeCell ref="AM16:AN16"/>
    <mergeCell ref="AM17:AN17"/>
    <mergeCell ref="AK8:AK11"/>
    <mergeCell ref="AL8:AL11"/>
    <mergeCell ref="AM8:AN11"/>
    <mergeCell ref="AM24:AN24"/>
    <mergeCell ref="AM25:AN25"/>
    <mergeCell ref="AM26:AN26"/>
    <mergeCell ref="AM27:AN27"/>
    <mergeCell ref="AM28:AN28"/>
    <mergeCell ref="AM29:AN29"/>
    <mergeCell ref="AM18:AN18"/>
    <mergeCell ref="AM19:AN19"/>
    <mergeCell ref="AM20:AN20"/>
    <mergeCell ref="AM21:AN21"/>
    <mergeCell ref="AM22:AN22"/>
    <mergeCell ref="AM23:AN23"/>
    <mergeCell ref="AM30:AN30"/>
    <mergeCell ref="AM31:AN31"/>
    <mergeCell ref="A32:E32"/>
    <mergeCell ref="AM32:AN33"/>
    <mergeCell ref="A33:E33"/>
    <mergeCell ref="A38:C38"/>
    <mergeCell ref="F38:H38"/>
    <mergeCell ref="I38:K38"/>
    <mergeCell ref="L38:N38"/>
    <mergeCell ref="O38:Q38"/>
    <mergeCell ref="AL39:AL40"/>
    <mergeCell ref="A40:C40"/>
    <mergeCell ref="F40:H40"/>
    <mergeCell ref="I40:K40"/>
    <mergeCell ref="L40:N40"/>
    <mergeCell ref="O40:Q40"/>
    <mergeCell ref="R40:T40"/>
    <mergeCell ref="AJ38:AK38"/>
    <mergeCell ref="A39:C39"/>
    <mergeCell ref="F39:H39"/>
    <mergeCell ref="I39:K39"/>
    <mergeCell ref="L39:N39"/>
    <mergeCell ref="O39:Q39"/>
    <mergeCell ref="R39:T39"/>
    <mergeCell ref="U39:W39"/>
    <mergeCell ref="X39:Z39"/>
    <mergeCell ref="AA39:AC39"/>
    <mergeCell ref="R38:T38"/>
    <mergeCell ref="U38:W38"/>
    <mergeCell ref="X38:Z38"/>
    <mergeCell ref="AA38:AC38"/>
    <mergeCell ref="AD38:AF38"/>
    <mergeCell ref="AG38:AI38"/>
    <mergeCell ref="U40:W40"/>
    <mergeCell ref="X40:Z40"/>
    <mergeCell ref="AA40:AC40"/>
    <mergeCell ref="AD40:AF40"/>
    <mergeCell ref="AG40:AI40"/>
    <mergeCell ref="AJ40:AK40"/>
    <mergeCell ref="AD39:AF39"/>
    <mergeCell ref="AG39:AI39"/>
    <mergeCell ref="AJ39:AK39"/>
    <mergeCell ref="C47:D47"/>
    <mergeCell ref="E47:H47"/>
    <mergeCell ref="I47:N47"/>
    <mergeCell ref="O47:T47"/>
    <mergeCell ref="U47:Z47"/>
    <mergeCell ref="AA47:AF47"/>
    <mergeCell ref="A43:B43"/>
    <mergeCell ref="C43:D43"/>
    <mergeCell ref="E43:H43"/>
    <mergeCell ref="I43:N43"/>
    <mergeCell ref="A44:B44"/>
    <mergeCell ref="C44:D44"/>
    <mergeCell ref="E44:H44"/>
    <mergeCell ref="I44:N44"/>
    <mergeCell ref="AG47:AK47"/>
    <mergeCell ref="AL47:AM47"/>
    <mergeCell ref="F48:H48"/>
    <mergeCell ref="I48:K48"/>
    <mergeCell ref="L48:N48"/>
    <mergeCell ref="O48:Q48"/>
    <mergeCell ref="R48:T48"/>
    <mergeCell ref="U48:W48"/>
    <mergeCell ref="X48:Z48"/>
    <mergeCell ref="AA48:AC48"/>
    <mergeCell ref="AD48:AF48"/>
    <mergeCell ref="AG48:AI48"/>
    <mergeCell ref="AJ48:AK48"/>
    <mergeCell ref="AG49:AI49"/>
    <mergeCell ref="AJ49:AK49"/>
    <mergeCell ref="F50:H50"/>
    <mergeCell ref="I50:K50"/>
    <mergeCell ref="L50:N50"/>
    <mergeCell ref="O50:Q50"/>
    <mergeCell ref="R50:T50"/>
    <mergeCell ref="U50:W50"/>
    <mergeCell ref="C64:E64"/>
    <mergeCell ref="F49:H49"/>
    <mergeCell ref="I49:K49"/>
    <mergeCell ref="L49:N49"/>
    <mergeCell ref="O49:Q49"/>
    <mergeCell ref="R49:T49"/>
    <mergeCell ref="U49:W49"/>
    <mergeCell ref="X49:Z49"/>
    <mergeCell ref="AA49:AC49"/>
    <mergeCell ref="AD49:AF49"/>
    <mergeCell ref="C65:E65"/>
    <mergeCell ref="AA51:AF51"/>
    <mergeCell ref="AG51:AK51"/>
    <mergeCell ref="AL51:AM51"/>
    <mergeCell ref="C61:E61"/>
    <mergeCell ref="C62:E62"/>
    <mergeCell ref="C63:E63"/>
    <mergeCell ref="X50:Z50"/>
    <mergeCell ref="AA50:AC50"/>
    <mergeCell ref="AD50:AF50"/>
    <mergeCell ref="AG50:AI50"/>
    <mergeCell ref="AJ50:AK50"/>
    <mergeCell ref="C51:D51"/>
    <mergeCell ref="E51:H51"/>
    <mergeCell ref="I51:N51"/>
    <mergeCell ref="O51:T51"/>
    <mergeCell ref="U51:Z51"/>
  </mergeCells>
  <phoneticPr fontId="26"/>
  <dataValidations count="8">
    <dataValidation type="list" allowBlank="1" showInputMessage="1" showErrorMessage="1" sqref="AK5:AN5" xr:uid="{D752BBF6-048D-4B7D-9BE1-51151AC949EF}">
      <formula1>"有,無"</formula1>
    </dataValidation>
    <dataValidation allowBlank="1" showInputMessage="1" sqref="B12:B13" xr:uid="{961E6150-522D-4210-91DB-FB1A1179D224}"/>
    <dataValidation type="list" allowBlank="1" showInputMessage="1" sqref="B14:B31" xr:uid="{EDE114E3-97BF-4F08-8633-870BE838BE57}">
      <formula1>INDIRECT($AK$1)</formula1>
    </dataValidation>
    <dataValidation type="list" allowBlank="1" showInputMessage="1" showErrorMessage="1" sqref="AK3:AN3" xr:uid="{7467F313-308C-4F41-9692-E725F811903F}">
      <formula1>"４週,歴月"</formula1>
    </dataValidation>
    <dataValidation type="list" allowBlank="1" showInputMessage="1" showErrorMessage="1" sqref="AK4:AN4" xr:uid="{73C481F9-99C1-4BE5-8657-9D9E12D54E7B}">
      <formula1>"予定,実績"</formula1>
    </dataValidation>
    <dataValidation type="list" allowBlank="1" showInputMessage="1" showErrorMessage="1" sqref="C12:C31" xr:uid="{BBBB8B87-862D-486A-BCE9-D154B31D3830}">
      <formula1>"A,B,C,D"</formula1>
    </dataValidation>
    <dataValidation operator="greaterThanOrEqual" allowBlank="1" showInputMessage="1" showErrorMessage="1" sqref="I45 AJ39:AJ40 AL39 L41 L45 I41" xr:uid="{406E1C1F-F870-4D85-9FAD-F79CEC12A107}"/>
    <dataValidation type="whole" operator="greaterThanOrEqual" allowBlank="1" showInputMessage="1" showErrorMessage="1" sqref="I39:I40 D39:F40 AG39:AG40 AD39:AD40 AA39:AA40 X39:X40 U39:U40 R39:R40 O39:O40 L39:L40" xr:uid="{1671F9EA-3CEB-4B60-AD0B-AF5190FFC5BE}">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74" fitToWidth="0" fitToHeight="0" orientation="landscape" r:id="rId1"/>
  <headerFooter alignWithMargins="0">
    <oddHeader>&amp;L&amp;"ＭＳ ゴシック,標準"&amp;10（参考様式）</oddHeader>
  </headerFooter>
  <rowBreaks count="1" manualBreakCount="1">
    <brk id="36"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81405-B465-4C62-8999-4EC0660E7A40}">
  <dimension ref="A1:AS84"/>
  <sheetViews>
    <sheetView showGridLines="0"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4.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42" width="8.25" style="59"/>
    <col min="43" max="44" width="41.5" style="59" customWidth="1"/>
    <col min="45" max="45" width="34.5" style="59" customWidth="1"/>
    <col min="46"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72" t="s">
        <v>188</v>
      </c>
      <c r="AL1" s="272"/>
      <c r="AM1" s="272"/>
      <c r="AN1" s="272"/>
    </row>
    <row r="2" spans="1:40" ht="18" customHeight="1">
      <c r="A2" s="62"/>
      <c r="B2" s="63"/>
      <c r="C2" s="63"/>
      <c r="D2" s="63"/>
      <c r="E2" s="63"/>
      <c r="F2" s="63"/>
      <c r="G2" s="63"/>
      <c r="H2" s="63"/>
      <c r="I2" s="63"/>
      <c r="J2" s="63"/>
      <c r="K2" s="63"/>
      <c r="L2" s="63"/>
      <c r="M2" s="271">
        <v>2024</v>
      </c>
      <c r="N2" s="271"/>
      <c r="O2" s="271"/>
      <c r="P2" s="271"/>
      <c r="Q2" s="268" t="s">
        <v>94</v>
      </c>
      <c r="R2" s="268"/>
      <c r="S2" s="271">
        <v>5</v>
      </c>
      <c r="T2" s="271"/>
      <c r="U2" s="268" t="s">
        <v>95</v>
      </c>
      <c r="V2" s="268"/>
      <c r="W2" s="63"/>
      <c r="X2" s="63"/>
      <c r="Y2" s="63"/>
      <c r="Z2" s="62"/>
      <c r="AA2" s="62"/>
      <c r="AC2" s="81"/>
      <c r="AD2" s="63"/>
      <c r="AE2" s="63"/>
      <c r="AF2" s="63"/>
      <c r="AG2" s="63"/>
      <c r="AH2" s="63"/>
      <c r="AI2" s="81" t="s">
        <v>96</v>
      </c>
      <c r="AJ2" s="81"/>
      <c r="AK2" s="273"/>
      <c r="AL2" s="273"/>
      <c r="AM2" s="273"/>
      <c r="AN2" s="273"/>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74" t="s">
        <v>154</v>
      </c>
      <c r="AL3" s="274"/>
      <c r="AM3" s="274"/>
      <c r="AN3" s="274"/>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74"/>
      <c r="AL4" s="274"/>
      <c r="AM4" s="274"/>
      <c r="AN4" s="274"/>
    </row>
    <row r="5" spans="1:40" ht="18" customHeight="1">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106"/>
      <c r="AD5" s="106"/>
      <c r="AE5" s="106"/>
      <c r="AF5" s="106"/>
      <c r="AG5" s="106"/>
      <c r="AH5" s="106"/>
      <c r="AI5" s="107" t="s">
        <v>189</v>
      </c>
      <c r="AJ5" s="105"/>
      <c r="AK5" s="275" t="s">
        <v>190</v>
      </c>
      <c r="AL5" s="276"/>
      <c r="AM5" s="276"/>
      <c r="AN5" s="277"/>
    </row>
    <row r="6" spans="1:40" ht="18" customHeight="1">
      <c r="A6" s="85"/>
      <c r="B6" s="85"/>
      <c r="C6" s="85"/>
      <c r="D6" s="85"/>
      <c r="E6" s="85"/>
      <c r="F6" s="85"/>
      <c r="G6" s="85"/>
      <c r="H6" s="85"/>
      <c r="I6" s="85"/>
      <c r="J6" s="85"/>
      <c r="K6" s="85"/>
      <c r="L6" s="85"/>
      <c r="M6" s="85"/>
      <c r="N6" s="85"/>
      <c r="O6" s="85"/>
      <c r="P6" s="85"/>
      <c r="Q6" s="85"/>
      <c r="R6" s="108"/>
      <c r="S6" s="85"/>
      <c r="U6" s="85"/>
      <c r="V6" s="85"/>
      <c r="W6" s="85"/>
      <c r="Y6" s="88"/>
      <c r="Z6" s="88"/>
      <c r="AA6" s="88"/>
      <c r="AB6" s="62"/>
      <c r="AC6" s="88"/>
      <c r="AD6" s="88"/>
      <c r="AE6" s="88"/>
      <c r="AF6" s="88"/>
      <c r="AG6" s="104" t="s">
        <v>252</v>
      </c>
      <c r="AH6" s="278">
        <v>40</v>
      </c>
      <c r="AI6" s="278"/>
      <c r="AJ6" s="278"/>
      <c r="AK6" s="88" t="s">
        <v>100</v>
      </c>
      <c r="AL6" s="279">
        <v>160</v>
      </c>
      <c r="AM6" s="88" t="s">
        <v>101</v>
      </c>
      <c r="AN6" s="62"/>
    </row>
    <row r="7" spans="1:40" ht="10" customHeight="1">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0" ht="15" customHeight="1">
      <c r="A8" s="253" t="s">
        <v>102</v>
      </c>
      <c r="B8" s="257" t="s">
        <v>254</v>
      </c>
      <c r="C8" s="259" t="s">
        <v>255</v>
      </c>
      <c r="D8" s="238" t="s">
        <v>256</v>
      </c>
      <c r="E8" s="251" t="s">
        <v>257</v>
      </c>
      <c r="F8" s="262" t="s">
        <v>253</v>
      </c>
      <c r="G8" s="262"/>
      <c r="H8" s="262"/>
      <c r="I8" s="262"/>
      <c r="J8" s="262"/>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c r="AJ8" s="262"/>
      <c r="AK8" s="255" t="s">
        <v>258</v>
      </c>
      <c r="AL8" s="244" t="s">
        <v>259</v>
      </c>
      <c r="AM8" s="256" t="s">
        <v>260</v>
      </c>
      <c r="AN8" s="256"/>
    </row>
    <row r="9" spans="1:40" ht="15" customHeight="1">
      <c r="A9" s="253"/>
      <c r="B9" s="258"/>
      <c r="C9" s="260"/>
      <c r="D9" s="238"/>
      <c r="E9" s="251"/>
      <c r="F9" s="238" t="s">
        <v>111</v>
      </c>
      <c r="G9" s="238"/>
      <c r="H9" s="238"/>
      <c r="I9" s="238"/>
      <c r="J9" s="238"/>
      <c r="K9" s="238"/>
      <c r="L9" s="238"/>
      <c r="M9" s="238" t="s">
        <v>112</v>
      </c>
      <c r="N9" s="238"/>
      <c r="O9" s="238"/>
      <c r="P9" s="238"/>
      <c r="Q9" s="238"/>
      <c r="R9" s="238"/>
      <c r="S9" s="238"/>
      <c r="T9" s="238" t="s">
        <v>113</v>
      </c>
      <c r="U9" s="238"/>
      <c r="V9" s="238"/>
      <c r="W9" s="238"/>
      <c r="X9" s="238"/>
      <c r="Y9" s="238"/>
      <c r="Z9" s="238"/>
      <c r="AA9" s="238" t="s">
        <v>114</v>
      </c>
      <c r="AB9" s="238"/>
      <c r="AC9" s="238"/>
      <c r="AD9" s="238"/>
      <c r="AE9" s="238"/>
      <c r="AF9" s="238"/>
      <c r="AG9" s="238"/>
      <c r="AH9" s="238" t="s">
        <v>115</v>
      </c>
      <c r="AI9" s="238"/>
      <c r="AJ9" s="238"/>
      <c r="AK9" s="255"/>
      <c r="AL9" s="244"/>
      <c r="AM9" s="256"/>
      <c r="AN9" s="256"/>
    </row>
    <row r="10" spans="1:40" ht="15" customHeight="1">
      <c r="A10" s="253"/>
      <c r="B10" s="263" t="s">
        <v>155</v>
      </c>
      <c r="C10" s="260"/>
      <c r="D10" s="238"/>
      <c r="E10" s="251"/>
      <c r="F10" s="64">
        <f>DATE($M$2,$S$2,1)</f>
        <v>45413</v>
      </c>
      <c r="G10" s="64">
        <f>DATE($M$2,$S$2,2)</f>
        <v>45414</v>
      </c>
      <c r="H10" s="64">
        <f>DATE($M$2,$S$2,3)</f>
        <v>45415</v>
      </c>
      <c r="I10" s="64">
        <f>DATE($M$2,$S$2,4)</f>
        <v>45416</v>
      </c>
      <c r="J10" s="64">
        <f>DATE($M$2,$S$2,5)</f>
        <v>45417</v>
      </c>
      <c r="K10" s="64">
        <f>DATE($M$2,$S$2,6)</f>
        <v>45418</v>
      </c>
      <c r="L10" s="64">
        <f>DATE($M$2,$S$2,7)</f>
        <v>45419</v>
      </c>
      <c r="M10" s="64">
        <f>DATE($M$2,$S$2,8)</f>
        <v>45420</v>
      </c>
      <c r="N10" s="64">
        <f>DATE($M$2,$S$2,9)</f>
        <v>45421</v>
      </c>
      <c r="O10" s="64">
        <f>DATE($M$2,$S$2,10)</f>
        <v>45422</v>
      </c>
      <c r="P10" s="64">
        <f>DATE($M$2,$S$2,11)</f>
        <v>45423</v>
      </c>
      <c r="Q10" s="64">
        <f>DATE($M$2,$S$2,12)</f>
        <v>45424</v>
      </c>
      <c r="R10" s="64">
        <f>DATE($M$2,$S$2,13)</f>
        <v>45425</v>
      </c>
      <c r="S10" s="64">
        <f>DATE($M$2,$S$2,14)</f>
        <v>45426</v>
      </c>
      <c r="T10" s="64">
        <f>DATE($M$2,$S$2,15)</f>
        <v>45427</v>
      </c>
      <c r="U10" s="64">
        <f>DATE($M$2,$S$2,16)</f>
        <v>45428</v>
      </c>
      <c r="V10" s="64">
        <f>DATE($M$2,$S$2,17)</f>
        <v>45429</v>
      </c>
      <c r="W10" s="64">
        <f>DATE($M$2,$S$2,18)</f>
        <v>45430</v>
      </c>
      <c r="X10" s="64">
        <f>DATE($M$2,$S$2,19)</f>
        <v>45431</v>
      </c>
      <c r="Y10" s="64">
        <f>DATE($M$2,$S$2,20)</f>
        <v>45432</v>
      </c>
      <c r="Z10" s="64">
        <f>DATE($M$2,$S$2,21)</f>
        <v>45433</v>
      </c>
      <c r="AA10" s="64">
        <f>DATE($M$2,$S$2,22)</f>
        <v>45434</v>
      </c>
      <c r="AB10" s="64">
        <f>DATE($M$2,$S$2,23)</f>
        <v>45435</v>
      </c>
      <c r="AC10" s="64">
        <f>DATE($M$2,$S$2,24)</f>
        <v>45436</v>
      </c>
      <c r="AD10" s="64">
        <f>DATE($M$2,$S$2,25)</f>
        <v>45437</v>
      </c>
      <c r="AE10" s="64">
        <f>DATE($M$2,$S$2,26)</f>
        <v>45438</v>
      </c>
      <c r="AF10" s="64">
        <f>DATE($M$2,$S$2,27)</f>
        <v>45439</v>
      </c>
      <c r="AG10" s="64">
        <f>DATE($M$2,$S$2,28)</f>
        <v>45440</v>
      </c>
      <c r="AH10" s="64">
        <f>IF(DAY(EOMONTH(F10,0))&lt;29,"",DATE($M$2,$S$2,29))</f>
        <v>45441</v>
      </c>
      <c r="AI10" s="64">
        <f>IF(DAY(EOMONTH(F10,0))&lt;30,"",DATE($M$2,$S$2,30))</f>
        <v>45442</v>
      </c>
      <c r="AJ10" s="64">
        <f>IF(DAY(EOMONTH(F10,0))&lt;31,"",DATE($M$2,$S$2,31))</f>
        <v>45443</v>
      </c>
      <c r="AK10" s="255"/>
      <c r="AL10" s="244"/>
      <c r="AM10" s="256"/>
      <c r="AN10" s="256"/>
    </row>
    <row r="11" spans="1:40" ht="15" customHeight="1">
      <c r="A11" s="253"/>
      <c r="B11" s="264"/>
      <c r="C11" s="261"/>
      <c r="D11" s="238"/>
      <c r="E11" s="251"/>
      <c r="F11" s="65">
        <f>DATE($M$2,$S$2,1)</f>
        <v>45413</v>
      </c>
      <c r="G11" s="65">
        <f>DATE($M$2,$S$2,2)</f>
        <v>45414</v>
      </c>
      <c r="H11" s="65">
        <f>DATE($M$2,$S$2,3)</f>
        <v>45415</v>
      </c>
      <c r="I11" s="65">
        <f>DATE($M$2,$S$2,4)</f>
        <v>45416</v>
      </c>
      <c r="J11" s="65">
        <f>DATE($M$2,$S$2,5)</f>
        <v>45417</v>
      </c>
      <c r="K11" s="65">
        <f>DATE($M$2,$S$2,6)</f>
        <v>45418</v>
      </c>
      <c r="L11" s="65">
        <f>DATE($M$2,$S$2,7)</f>
        <v>45419</v>
      </c>
      <c r="M11" s="65">
        <f>DATE($M$2,$S$2,8)</f>
        <v>45420</v>
      </c>
      <c r="N11" s="65">
        <f>DATE($M$2,$S$2,9)</f>
        <v>45421</v>
      </c>
      <c r="O11" s="65">
        <f>DATE($M$2,$S$2,10)</f>
        <v>45422</v>
      </c>
      <c r="P11" s="65">
        <f>DATE($M$2,$S$2,11)</f>
        <v>45423</v>
      </c>
      <c r="Q11" s="65">
        <f>DATE($M$2,$S$2,12)</f>
        <v>45424</v>
      </c>
      <c r="R11" s="65">
        <f>DATE($M$2,$S$2,13)</f>
        <v>45425</v>
      </c>
      <c r="S11" s="65">
        <f>DATE($M$2,$S$2,14)</f>
        <v>45426</v>
      </c>
      <c r="T11" s="65">
        <f>DATE($M$2,$S$2,15)</f>
        <v>45427</v>
      </c>
      <c r="U11" s="65">
        <f>DATE($M$2,$S$2,16)</f>
        <v>45428</v>
      </c>
      <c r="V11" s="65">
        <f>DATE($M$2,$S$2,17)</f>
        <v>45429</v>
      </c>
      <c r="W11" s="65">
        <f>DATE($M$2,$S$2,18)</f>
        <v>45430</v>
      </c>
      <c r="X11" s="65">
        <f>DATE($M$2,$S$2,19)</f>
        <v>45431</v>
      </c>
      <c r="Y11" s="65">
        <f>DATE($M$2,$S$2,20)</f>
        <v>45432</v>
      </c>
      <c r="Z11" s="65">
        <f>DATE($M$2,$S$2,21)</f>
        <v>45433</v>
      </c>
      <c r="AA11" s="65">
        <f>DATE($M$2,$S$2,22)</f>
        <v>45434</v>
      </c>
      <c r="AB11" s="65">
        <f>DATE($M$2,$S$2,23)</f>
        <v>45435</v>
      </c>
      <c r="AC11" s="65">
        <f>DATE($M$2,$S$2,24)</f>
        <v>45436</v>
      </c>
      <c r="AD11" s="65">
        <f>DATE($M$2,$S$2,25)</f>
        <v>45437</v>
      </c>
      <c r="AE11" s="65">
        <f>DATE($M$2,$S$2,26)</f>
        <v>45438</v>
      </c>
      <c r="AF11" s="65">
        <f>DATE($M$2,$S$2,27)</f>
        <v>45439</v>
      </c>
      <c r="AG11" s="65">
        <f>DATE($M$2,$S$2,28)</f>
        <v>45440</v>
      </c>
      <c r="AH11" s="65">
        <f>IF(DAY(EOMONTH(F11,0))&lt;29,"",DATE($M$2,$S$2,29))</f>
        <v>45441</v>
      </c>
      <c r="AI11" s="65">
        <f>IF(DAY(EOMONTH(F11,0))&lt;30,"",DATE($M$2,$S$2,30))</f>
        <v>45442</v>
      </c>
      <c r="AJ11" s="65">
        <f>IF(DAY(EOMONTH(F11,0))&lt;31,"",DATE($M$2,$S$2,31))</f>
        <v>45443</v>
      </c>
      <c r="AK11" s="255"/>
      <c r="AL11" s="244"/>
      <c r="AM11" s="256"/>
      <c r="AN11" s="256"/>
    </row>
    <row r="12" spans="1:40" ht="18" customHeight="1">
      <c r="A12" s="286">
        <v>1</v>
      </c>
      <c r="B12" s="280" t="s">
        <v>156</v>
      </c>
      <c r="C12" s="281" t="s">
        <v>127</v>
      </c>
      <c r="D12" s="282"/>
      <c r="E12" s="283" t="s">
        <v>127</v>
      </c>
      <c r="F12" s="284"/>
      <c r="G12" s="284"/>
      <c r="H12" s="284"/>
      <c r="I12" s="284"/>
      <c r="J12" s="284"/>
      <c r="K12" s="284"/>
      <c r="L12" s="284"/>
      <c r="M12" s="284"/>
      <c r="N12" s="284"/>
      <c r="O12" s="284"/>
      <c r="P12" s="284"/>
      <c r="Q12" s="284"/>
      <c r="R12" s="284"/>
      <c r="S12" s="284"/>
      <c r="T12" s="284"/>
      <c r="U12" s="284"/>
      <c r="V12" s="284"/>
      <c r="W12" s="284"/>
      <c r="X12" s="284"/>
      <c r="Y12" s="284"/>
      <c r="Z12" s="284"/>
      <c r="AA12" s="284"/>
      <c r="AB12" s="284"/>
      <c r="AC12" s="284"/>
      <c r="AD12" s="284"/>
      <c r="AE12" s="284"/>
      <c r="AF12" s="284"/>
      <c r="AG12" s="284"/>
      <c r="AH12" s="284"/>
      <c r="AI12" s="284"/>
      <c r="AJ12" s="284"/>
      <c r="AK12" s="287">
        <f>+SUM(F12:AJ12)</f>
        <v>0</v>
      </c>
      <c r="AL12" s="288">
        <f t="shared" ref="AL12:AL32" si="0">IF($AK$3="４週",AK12/4,AK12/(DAY(EOMONTH($F$10,0))/7))</f>
        <v>0</v>
      </c>
      <c r="AM12" s="289"/>
      <c r="AN12" s="289"/>
    </row>
    <row r="13" spans="1:40" ht="18" customHeight="1">
      <c r="A13" s="286">
        <v>2</v>
      </c>
      <c r="B13" s="280" t="s">
        <v>172</v>
      </c>
      <c r="C13" s="281" t="s">
        <v>129</v>
      </c>
      <c r="D13" s="282"/>
      <c r="E13" s="283" t="s">
        <v>129</v>
      </c>
      <c r="F13" s="284"/>
      <c r="G13" s="284"/>
      <c r="H13" s="284"/>
      <c r="I13" s="284"/>
      <c r="J13" s="284"/>
      <c r="K13" s="284"/>
      <c r="L13" s="284"/>
      <c r="M13" s="284"/>
      <c r="N13" s="284"/>
      <c r="O13" s="284"/>
      <c r="P13" s="284"/>
      <c r="Q13" s="284"/>
      <c r="R13" s="284"/>
      <c r="S13" s="284"/>
      <c r="T13" s="284"/>
      <c r="U13" s="284"/>
      <c r="V13" s="284"/>
      <c r="W13" s="284"/>
      <c r="X13" s="284"/>
      <c r="Y13" s="284"/>
      <c r="Z13" s="284"/>
      <c r="AA13" s="284"/>
      <c r="AB13" s="284"/>
      <c r="AC13" s="284"/>
      <c r="AD13" s="284"/>
      <c r="AE13" s="284"/>
      <c r="AF13" s="284"/>
      <c r="AG13" s="284"/>
      <c r="AH13" s="284"/>
      <c r="AI13" s="284"/>
      <c r="AJ13" s="284"/>
      <c r="AK13" s="287">
        <f t="shared" ref="AK13:AK32" si="1">+SUM(F13:AJ13)</f>
        <v>0</v>
      </c>
      <c r="AL13" s="288">
        <f t="shared" si="0"/>
        <v>0</v>
      </c>
      <c r="AM13" s="289"/>
      <c r="AN13" s="289"/>
    </row>
    <row r="14" spans="1:40" ht="18" customHeight="1">
      <c r="A14" s="286">
        <v>3</v>
      </c>
      <c r="B14" s="280" t="s">
        <v>191</v>
      </c>
      <c r="C14" s="281" t="s">
        <v>131</v>
      </c>
      <c r="D14" s="282"/>
      <c r="E14" s="283" t="s">
        <v>131</v>
      </c>
      <c r="F14" s="284"/>
      <c r="G14" s="284"/>
      <c r="H14" s="284"/>
      <c r="I14" s="284"/>
      <c r="J14" s="284"/>
      <c r="K14" s="284"/>
      <c r="L14" s="284"/>
      <c r="M14" s="284"/>
      <c r="N14" s="284"/>
      <c r="O14" s="284"/>
      <c r="P14" s="284"/>
      <c r="Q14" s="284"/>
      <c r="R14" s="284"/>
      <c r="S14" s="284"/>
      <c r="T14" s="284"/>
      <c r="U14" s="284"/>
      <c r="V14" s="284"/>
      <c r="W14" s="284"/>
      <c r="X14" s="284"/>
      <c r="Y14" s="284"/>
      <c r="Z14" s="284"/>
      <c r="AA14" s="284"/>
      <c r="AB14" s="284"/>
      <c r="AC14" s="284"/>
      <c r="AD14" s="284"/>
      <c r="AE14" s="284"/>
      <c r="AF14" s="284"/>
      <c r="AG14" s="284"/>
      <c r="AH14" s="284"/>
      <c r="AI14" s="284"/>
      <c r="AJ14" s="284"/>
      <c r="AK14" s="287">
        <f t="shared" si="1"/>
        <v>0</v>
      </c>
      <c r="AL14" s="288">
        <f t="shared" si="0"/>
        <v>0</v>
      </c>
      <c r="AM14" s="289"/>
      <c r="AN14" s="289"/>
    </row>
    <row r="15" spans="1:40" ht="18" customHeight="1">
      <c r="A15" s="286">
        <v>4</v>
      </c>
      <c r="B15" s="280" t="s">
        <v>192</v>
      </c>
      <c r="C15" s="281" t="s">
        <v>133</v>
      </c>
      <c r="D15" s="282"/>
      <c r="E15" s="283" t="s">
        <v>133</v>
      </c>
      <c r="F15" s="284"/>
      <c r="G15" s="284"/>
      <c r="H15" s="284"/>
      <c r="I15" s="284"/>
      <c r="J15" s="284"/>
      <c r="K15" s="284"/>
      <c r="L15" s="284"/>
      <c r="M15" s="284"/>
      <c r="N15" s="284"/>
      <c r="O15" s="284"/>
      <c r="P15" s="284"/>
      <c r="Q15" s="284"/>
      <c r="R15" s="284"/>
      <c r="S15" s="284"/>
      <c r="T15" s="284"/>
      <c r="U15" s="284"/>
      <c r="V15" s="284"/>
      <c r="W15" s="284"/>
      <c r="X15" s="284"/>
      <c r="Y15" s="284"/>
      <c r="Z15" s="284"/>
      <c r="AA15" s="284"/>
      <c r="AB15" s="284"/>
      <c r="AC15" s="284"/>
      <c r="AD15" s="284"/>
      <c r="AE15" s="284"/>
      <c r="AF15" s="284"/>
      <c r="AG15" s="284"/>
      <c r="AH15" s="284"/>
      <c r="AI15" s="284"/>
      <c r="AJ15" s="284"/>
      <c r="AK15" s="287">
        <f t="shared" si="1"/>
        <v>0</v>
      </c>
      <c r="AL15" s="288">
        <f t="shared" si="0"/>
        <v>0</v>
      </c>
      <c r="AM15" s="289"/>
      <c r="AN15" s="289"/>
    </row>
    <row r="16" spans="1:40" ht="18" customHeight="1">
      <c r="A16" s="286">
        <v>5</v>
      </c>
      <c r="B16" s="280"/>
      <c r="C16" s="281"/>
      <c r="D16" s="282"/>
      <c r="E16" s="283"/>
      <c r="F16" s="284"/>
      <c r="G16" s="284"/>
      <c r="H16" s="284"/>
      <c r="I16" s="284"/>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7">
        <f t="shared" si="1"/>
        <v>0</v>
      </c>
      <c r="AL16" s="288">
        <f t="shared" si="0"/>
        <v>0</v>
      </c>
      <c r="AM16" s="289"/>
      <c r="AN16" s="289"/>
    </row>
    <row r="17" spans="1:43" ht="18" customHeight="1">
      <c r="A17" s="286">
        <v>6</v>
      </c>
      <c r="B17" s="280"/>
      <c r="C17" s="281"/>
      <c r="D17" s="282"/>
      <c r="E17" s="283"/>
      <c r="F17" s="284"/>
      <c r="G17" s="284"/>
      <c r="H17" s="284"/>
      <c r="I17" s="284"/>
      <c r="J17" s="284"/>
      <c r="K17" s="284"/>
      <c r="L17" s="284"/>
      <c r="M17" s="284"/>
      <c r="N17" s="284"/>
      <c r="O17" s="284"/>
      <c r="P17" s="284"/>
      <c r="Q17" s="284"/>
      <c r="R17" s="284"/>
      <c r="S17" s="284"/>
      <c r="T17" s="284"/>
      <c r="U17" s="284"/>
      <c r="V17" s="284"/>
      <c r="W17" s="284"/>
      <c r="X17" s="284"/>
      <c r="Y17" s="284"/>
      <c r="Z17" s="284"/>
      <c r="AA17" s="284"/>
      <c r="AB17" s="284"/>
      <c r="AC17" s="284"/>
      <c r="AD17" s="284"/>
      <c r="AE17" s="284"/>
      <c r="AF17" s="284"/>
      <c r="AG17" s="284"/>
      <c r="AH17" s="284"/>
      <c r="AI17" s="284"/>
      <c r="AJ17" s="284"/>
      <c r="AK17" s="287">
        <f t="shared" si="1"/>
        <v>0</v>
      </c>
      <c r="AL17" s="288">
        <f t="shared" si="0"/>
        <v>0</v>
      </c>
      <c r="AM17" s="289"/>
      <c r="AN17" s="289"/>
    </row>
    <row r="18" spans="1:43" ht="18" customHeight="1">
      <c r="A18" s="286">
        <v>7</v>
      </c>
      <c r="B18" s="280"/>
      <c r="C18" s="281"/>
      <c r="D18" s="282"/>
      <c r="E18" s="283"/>
      <c r="F18" s="284"/>
      <c r="G18" s="284"/>
      <c r="H18" s="284"/>
      <c r="I18" s="284"/>
      <c r="J18" s="284"/>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7">
        <f t="shared" si="1"/>
        <v>0</v>
      </c>
      <c r="AL18" s="288">
        <f t="shared" si="0"/>
        <v>0</v>
      </c>
      <c r="AM18" s="289"/>
      <c r="AN18" s="289"/>
    </row>
    <row r="19" spans="1:43" ht="18" customHeight="1">
      <c r="A19" s="286">
        <v>8</v>
      </c>
      <c r="B19" s="280"/>
      <c r="C19" s="281"/>
      <c r="D19" s="282"/>
      <c r="E19" s="283"/>
      <c r="F19" s="284"/>
      <c r="G19" s="284"/>
      <c r="H19" s="284"/>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4"/>
      <c r="AK19" s="287">
        <f t="shared" si="1"/>
        <v>0</v>
      </c>
      <c r="AL19" s="288">
        <f t="shared" si="0"/>
        <v>0</v>
      </c>
      <c r="AM19" s="289"/>
      <c r="AN19" s="289"/>
    </row>
    <row r="20" spans="1:43" ht="18" customHeight="1">
      <c r="A20" s="286">
        <v>9</v>
      </c>
      <c r="B20" s="280"/>
      <c r="C20" s="281"/>
      <c r="D20" s="282"/>
      <c r="E20" s="283"/>
      <c r="F20" s="284"/>
      <c r="G20" s="284"/>
      <c r="H20" s="284"/>
      <c r="I20" s="284"/>
      <c r="J20" s="284"/>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7">
        <f t="shared" si="1"/>
        <v>0</v>
      </c>
      <c r="AL20" s="288">
        <f t="shared" si="0"/>
        <v>0</v>
      </c>
      <c r="AM20" s="289"/>
      <c r="AN20" s="289"/>
    </row>
    <row r="21" spans="1:43" ht="18" customHeight="1">
      <c r="A21" s="286">
        <v>10</v>
      </c>
      <c r="B21" s="280"/>
      <c r="C21" s="281"/>
      <c r="D21" s="282"/>
      <c r="E21" s="283"/>
      <c r="F21" s="284"/>
      <c r="G21" s="284"/>
      <c r="H21" s="284"/>
      <c r="I21" s="284"/>
      <c r="J21" s="284"/>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4"/>
      <c r="AK21" s="287">
        <f t="shared" si="1"/>
        <v>0</v>
      </c>
      <c r="AL21" s="288">
        <f t="shared" si="0"/>
        <v>0</v>
      </c>
      <c r="AM21" s="289"/>
      <c r="AN21" s="289"/>
    </row>
    <row r="22" spans="1:43" ht="18" customHeight="1">
      <c r="A22" s="286">
        <v>11</v>
      </c>
      <c r="B22" s="280"/>
      <c r="C22" s="281"/>
      <c r="D22" s="282"/>
      <c r="E22" s="283"/>
      <c r="F22" s="284"/>
      <c r="G22" s="284"/>
      <c r="H22" s="284"/>
      <c r="I22" s="284"/>
      <c r="J22" s="284"/>
      <c r="K22" s="284"/>
      <c r="L22" s="284"/>
      <c r="M22" s="284"/>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7">
        <f t="shared" si="1"/>
        <v>0</v>
      </c>
      <c r="AL22" s="288">
        <f t="shared" si="0"/>
        <v>0</v>
      </c>
      <c r="AM22" s="289"/>
      <c r="AN22" s="289"/>
    </row>
    <row r="23" spans="1:43" ht="18" customHeight="1">
      <c r="A23" s="286">
        <v>12</v>
      </c>
      <c r="B23" s="280"/>
      <c r="C23" s="281"/>
      <c r="D23" s="282"/>
      <c r="E23" s="283"/>
      <c r="F23" s="284"/>
      <c r="G23" s="284"/>
      <c r="H23" s="284"/>
      <c r="I23" s="284"/>
      <c r="J23" s="284"/>
      <c r="K23" s="284"/>
      <c r="L23" s="284"/>
      <c r="M23" s="284"/>
      <c r="N23" s="284"/>
      <c r="O23" s="284"/>
      <c r="P23" s="284"/>
      <c r="Q23" s="284"/>
      <c r="R23" s="284"/>
      <c r="S23" s="284"/>
      <c r="T23" s="284"/>
      <c r="U23" s="284"/>
      <c r="V23" s="284"/>
      <c r="W23" s="284"/>
      <c r="X23" s="284"/>
      <c r="Y23" s="284"/>
      <c r="Z23" s="284"/>
      <c r="AA23" s="284"/>
      <c r="AB23" s="284"/>
      <c r="AC23" s="284"/>
      <c r="AD23" s="284"/>
      <c r="AE23" s="284"/>
      <c r="AF23" s="284"/>
      <c r="AG23" s="284"/>
      <c r="AH23" s="284"/>
      <c r="AI23" s="284"/>
      <c r="AJ23" s="284"/>
      <c r="AK23" s="287">
        <f t="shared" si="1"/>
        <v>0</v>
      </c>
      <c r="AL23" s="288">
        <f t="shared" si="0"/>
        <v>0</v>
      </c>
      <c r="AM23" s="289"/>
      <c r="AN23" s="289"/>
    </row>
    <row r="24" spans="1:43" ht="18" customHeight="1">
      <c r="A24" s="286">
        <v>13</v>
      </c>
      <c r="B24" s="280"/>
      <c r="C24" s="281"/>
      <c r="D24" s="282"/>
      <c r="E24" s="283"/>
      <c r="F24" s="284"/>
      <c r="G24" s="284"/>
      <c r="H24" s="284"/>
      <c r="I24" s="284"/>
      <c r="J24" s="284"/>
      <c r="K24" s="284"/>
      <c r="L24" s="284"/>
      <c r="M24" s="284"/>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7">
        <f t="shared" si="1"/>
        <v>0</v>
      </c>
      <c r="AL24" s="288">
        <f t="shared" si="0"/>
        <v>0</v>
      </c>
      <c r="AM24" s="289"/>
      <c r="AN24" s="289"/>
    </row>
    <row r="25" spans="1:43" ht="18" customHeight="1">
      <c r="A25" s="286">
        <v>14</v>
      </c>
      <c r="B25" s="280"/>
      <c r="C25" s="281"/>
      <c r="D25" s="282"/>
      <c r="E25" s="283"/>
      <c r="F25" s="284"/>
      <c r="G25" s="284"/>
      <c r="H25" s="284"/>
      <c r="I25" s="284"/>
      <c r="J25" s="284"/>
      <c r="K25" s="284"/>
      <c r="L25" s="284"/>
      <c r="M25" s="284"/>
      <c r="N25" s="284"/>
      <c r="O25" s="284"/>
      <c r="P25" s="284"/>
      <c r="Q25" s="284"/>
      <c r="R25" s="284"/>
      <c r="S25" s="284"/>
      <c r="T25" s="284"/>
      <c r="U25" s="284"/>
      <c r="V25" s="284"/>
      <c r="W25" s="284"/>
      <c r="X25" s="284"/>
      <c r="Y25" s="284"/>
      <c r="Z25" s="284"/>
      <c r="AA25" s="284"/>
      <c r="AB25" s="284"/>
      <c r="AC25" s="284"/>
      <c r="AD25" s="284"/>
      <c r="AE25" s="284"/>
      <c r="AF25" s="284"/>
      <c r="AG25" s="284"/>
      <c r="AH25" s="284"/>
      <c r="AI25" s="284"/>
      <c r="AJ25" s="284"/>
      <c r="AK25" s="287">
        <f t="shared" si="1"/>
        <v>0</v>
      </c>
      <c r="AL25" s="288">
        <f t="shared" si="0"/>
        <v>0</v>
      </c>
      <c r="AM25" s="289"/>
      <c r="AN25" s="289"/>
    </row>
    <row r="26" spans="1:43" ht="18" customHeight="1">
      <c r="A26" s="286">
        <v>15</v>
      </c>
      <c r="B26" s="280"/>
      <c r="C26" s="281"/>
      <c r="D26" s="282"/>
      <c r="E26" s="283"/>
      <c r="F26" s="284"/>
      <c r="G26" s="284"/>
      <c r="H26" s="284"/>
      <c r="I26" s="284"/>
      <c r="J26" s="284"/>
      <c r="K26" s="284"/>
      <c r="L26" s="284"/>
      <c r="M26" s="284"/>
      <c r="N26" s="284"/>
      <c r="O26" s="284"/>
      <c r="P26" s="284"/>
      <c r="Q26" s="284"/>
      <c r="R26" s="284"/>
      <c r="S26" s="284"/>
      <c r="T26" s="284"/>
      <c r="U26" s="284"/>
      <c r="V26" s="284"/>
      <c r="W26" s="284"/>
      <c r="X26" s="284"/>
      <c r="Y26" s="284"/>
      <c r="Z26" s="284"/>
      <c r="AA26" s="284"/>
      <c r="AB26" s="284"/>
      <c r="AC26" s="284"/>
      <c r="AD26" s="284"/>
      <c r="AE26" s="284"/>
      <c r="AF26" s="284"/>
      <c r="AG26" s="284"/>
      <c r="AH26" s="284"/>
      <c r="AI26" s="284"/>
      <c r="AJ26" s="284"/>
      <c r="AK26" s="287">
        <f t="shared" si="1"/>
        <v>0</v>
      </c>
      <c r="AL26" s="288">
        <f t="shared" si="0"/>
        <v>0</v>
      </c>
      <c r="AM26" s="289"/>
      <c r="AN26" s="289"/>
    </row>
    <row r="27" spans="1:43" ht="18" customHeight="1">
      <c r="A27" s="286">
        <v>16</v>
      </c>
      <c r="B27" s="280"/>
      <c r="C27" s="281"/>
      <c r="D27" s="282"/>
      <c r="E27" s="283"/>
      <c r="F27" s="284"/>
      <c r="G27" s="284"/>
      <c r="H27" s="284"/>
      <c r="I27" s="284"/>
      <c r="J27" s="284"/>
      <c r="K27" s="284"/>
      <c r="L27" s="284"/>
      <c r="M27" s="284"/>
      <c r="N27" s="284"/>
      <c r="O27" s="284"/>
      <c r="P27" s="284"/>
      <c r="Q27" s="284"/>
      <c r="R27" s="284"/>
      <c r="S27" s="284"/>
      <c r="T27" s="284"/>
      <c r="U27" s="284"/>
      <c r="V27" s="284"/>
      <c r="W27" s="284"/>
      <c r="X27" s="284"/>
      <c r="Y27" s="284"/>
      <c r="Z27" s="284"/>
      <c r="AA27" s="284"/>
      <c r="AB27" s="284"/>
      <c r="AC27" s="284"/>
      <c r="AD27" s="284"/>
      <c r="AE27" s="284"/>
      <c r="AF27" s="284"/>
      <c r="AG27" s="284"/>
      <c r="AH27" s="284"/>
      <c r="AI27" s="284"/>
      <c r="AJ27" s="284"/>
      <c r="AK27" s="287">
        <f t="shared" si="1"/>
        <v>0</v>
      </c>
      <c r="AL27" s="288">
        <f t="shared" si="0"/>
        <v>0</v>
      </c>
      <c r="AM27" s="289"/>
      <c r="AN27" s="289"/>
    </row>
    <row r="28" spans="1:43" ht="18" customHeight="1">
      <c r="A28" s="286">
        <v>17</v>
      </c>
      <c r="B28" s="280"/>
      <c r="C28" s="281"/>
      <c r="D28" s="282"/>
      <c r="E28" s="283"/>
      <c r="F28" s="284"/>
      <c r="G28" s="284"/>
      <c r="H28" s="284"/>
      <c r="I28" s="284"/>
      <c r="J28" s="284"/>
      <c r="K28" s="284"/>
      <c r="L28" s="284"/>
      <c r="M28" s="284"/>
      <c r="N28" s="284"/>
      <c r="O28" s="284"/>
      <c r="P28" s="284"/>
      <c r="Q28" s="284"/>
      <c r="R28" s="284"/>
      <c r="S28" s="284"/>
      <c r="T28" s="284"/>
      <c r="U28" s="284"/>
      <c r="V28" s="284"/>
      <c r="W28" s="284"/>
      <c r="X28" s="284"/>
      <c r="Y28" s="284"/>
      <c r="Z28" s="284"/>
      <c r="AA28" s="284"/>
      <c r="AB28" s="284"/>
      <c r="AC28" s="284"/>
      <c r="AD28" s="284"/>
      <c r="AE28" s="284"/>
      <c r="AF28" s="284"/>
      <c r="AG28" s="284"/>
      <c r="AH28" s="284"/>
      <c r="AI28" s="284"/>
      <c r="AJ28" s="284"/>
      <c r="AK28" s="287">
        <f t="shared" si="1"/>
        <v>0</v>
      </c>
      <c r="AL28" s="288">
        <f t="shared" si="0"/>
        <v>0</v>
      </c>
      <c r="AM28" s="289"/>
      <c r="AN28" s="289"/>
    </row>
    <row r="29" spans="1:43" ht="18" customHeight="1">
      <c r="A29" s="286">
        <v>18</v>
      </c>
      <c r="B29" s="280"/>
      <c r="C29" s="281"/>
      <c r="D29" s="282"/>
      <c r="E29" s="283"/>
      <c r="F29" s="284"/>
      <c r="G29" s="284"/>
      <c r="H29" s="284"/>
      <c r="I29" s="284"/>
      <c r="J29" s="284"/>
      <c r="K29" s="284"/>
      <c r="L29" s="284"/>
      <c r="M29" s="284"/>
      <c r="N29" s="284"/>
      <c r="O29" s="284"/>
      <c r="P29" s="284"/>
      <c r="Q29" s="284"/>
      <c r="R29" s="284"/>
      <c r="S29" s="284"/>
      <c r="T29" s="284"/>
      <c r="U29" s="284"/>
      <c r="V29" s="284"/>
      <c r="W29" s="284"/>
      <c r="X29" s="284"/>
      <c r="Y29" s="284"/>
      <c r="Z29" s="284"/>
      <c r="AA29" s="284"/>
      <c r="AB29" s="284"/>
      <c r="AC29" s="284"/>
      <c r="AD29" s="284"/>
      <c r="AE29" s="284"/>
      <c r="AF29" s="284"/>
      <c r="AG29" s="284"/>
      <c r="AH29" s="284"/>
      <c r="AI29" s="284"/>
      <c r="AJ29" s="284"/>
      <c r="AK29" s="287">
        <f t="shared" si="1"/>
        <v>0</v>
      </c>
      <c r="AL29" s="288">
        <f t="shared" si="0"/>
        <v>0</v>
      </c>
      <c r="AM29" s="289"/>
      <c r="AN29" s="289"/>
    </row>
    <row r="30" spans="1:43" ht="18" customHeight="1">
      <c r="A30" s="286">
        <v>19</v>
      </c>
      <c r="B30" s="280"/>
      <c r="C30" s="281"/>
      <c r="D30" s="282"/>
      <c r="E30" s="283"/>
      <c r="F30" s="284"/>
      <c r="G30" s="284"/>
      <c r="H30" s="284"/>
      <c r="I30" s="284"/>
      <c r="J30" s="284"/>
      <c r="K30" s="284"/>
      <c r="L30" s="284"/>
      <c r="M30" s="284"/>
      <c r="N30" s="284"/>
      <c r="O30" s="284"/>
      <c r="P30" s="284"/>
      <c r="Q30" s="284"/>
      <c r="R30" s="284"/>
      <c r="S30" s="284"/>
      <c r="T30" s="284"/>
      <c r="U30" s="284"/>
      <c r="V30" s="284"/>
      <c r="W30" s="284"/>
      <c r="X30" s="284"/>
      <c r="Y30" s="284"/>
      <c r="Z30" s="284"/>
      <c r="AA30" s="284"/>
      <c r="AB30" s="284"/>
      <c r="AC30" s="284"/>
      <c r="AD30" s="284"/>
      <c r="AE30" s="284"/>
      <c r="AF30" s="284"/>
      <c r="AG30" s="284"/>
      <c r="AH30" s="284"/>
      <c r="AI30" s="284"/>
      <c r="AJ30" s="284"/>
      <c r="AK30" s="287">
        <f t="shared" si="1"/>
        <v>0</v>
      </c>
      <c r="AL30" s="288">
        <f t="shared" si="0"/>
        <v>0</v>
      </c>
      <c r="AM30" s="289"/>
      <c r="AN30" s="289"/>
    </row>
    <row r="31" spans="1:43" ht="18" customHeight="1">
      <c r="A31" s="286">
        <v>20</v>
      </c>
      <c r="B31" s="280"/>
      <c r="C31" s="281"/>
      <c r="D31" s="282"/>
      <c r="E31" s="283"/>
      <c r="F31" s="284"/>
      <c r="G31" s="284"/>
      <c r="H31" s="284"/>
      <c r="I31" s="284"/>
      <c r="J31" s="284"/>
      <c r="K31" s="284"/>
      <c r="L31" s="284"/>
      <c r="M31" s="284"/>
      <c r="N31" s="284"/>
      <c r="O31" s="284"/>
      <c r="P31" s="284"/>
      <c r="Q31" s="284"/>
      <c r="R31" s="284"/>
      <c r="S31" s="284"/>
      <c r="T31" s="284"/>
      <c r="U31" s="284"/>
      <c r="V31" s="284"/>
      <c r="W31" s="284"/>
      <c r="X31" s="284"/>
      <c r="Y31" s="284"/>
      <c r="Z31" s="284"/>
      <c r="AA31" s="284"/>
      <c r="AB31" s="284"/>
      <c r="AC31" s="284"/>
      <c r="AD31" s="284"/>
      <c r="AE31" s="284"/>
      <c r="AF31" s="284"/>
      <c r="AG31" s="284"/>
      <c r="AH31" s="284"/>
      <c r="AI31" s="284"/>
      <c r="AJ31" s="284"/>
      <c r="AK31" s="287">
        <f t="shared" si="1"/>
        <v>0</v>
      </c>
      <c r="AL31" s="288">
        <f t="shared" si="0"/>
        <v>0</v>
      </c>
      <c r="AM31" s="289"/>
      <c r="AN31" s="289"/>
    </row>
    <row r="32" spans="1:43" ht="18" customHeight="1">
      <c r="A32" s="251" t="s">
        <v>116</v>
      </c>
      <c r="B32" s="252"/>
      <c r="C32" s="252"/>
      <c r="D32" s="252"/>
      <c r="E32" s="252"/>
      <c r="F32" s="113">
        <f>+SUM(F12:F31)</f>
        <v>0</v>
      </c>
      <c r="G32" s="113">
        <f t="shared" ref="G32:AJ32" si="2">+SUM(G12:G31)</f>
        <v>0</v>
      </c>
      <c r="H32" s="113">
        <f t="shared" si="2"/>
        <v>0</v>
      </c>
      <c r="I32" s="113">
        <f t="shared" si="2"/>
        <v>0</v>
      </c>
      <c r="J32" s="113">
        <f t="shared" si="2"/>
        <v>0</v>
      </c>
      <c r="K32" s="113">
        <f t="shared" si="2"/>
        <v>0</v>
      </c>
      <c r="L32" s="113">
        <f t="shared" si="2"/>
        <v>0</v>
      </c>
      <c r="M32" s="113">
        <f t="shared" si="2"/>
        <v>0</v>
      </c>
      <c r="N32" s="113">
        <f t="shared" si="2"/>
        <v>0</v>
      </c>
      <c r="O32" s="113">
        <f t="shared" si="2"/>
        <v>0</v>
      </c>
      <c r="P32" s="113">
        <f t="shared" si="2"/>
        <v>0</v>
      </c>
      <c r="Q32" s="113">
        <f t="shared" si="2"/>
        <v>0</v>
      </c>
      <c r="R32" s="113">
        <f t="shared" si="2"/>
        <v>0</v>
      </c>
      <c r="S32" s="113">
        <f t="shared" si="2"/>
        <v>0</v>
      </c>
      <c r="T32" s="113">
        <f t="shared" si="2"/>
        <v>0</v>
      </c>
      <c r="U32" s="113">
        <f t="shared" si="2"/>
        <v>0</v>
      </c>
      <c r="V32" s="113">
        <f t="shared" si="2"/>
        <v>0</v>
      </c>
      <c r="W32" s="113">
        <f t="shared" si="2"/>
        <v>0</v>
      </c>
      <c r="X32" s="113">
        <f t="shared" si="2"/>
        <v>0</v>
      </c>
      <c r="Y32" s="113">
        <f t="shared" si="2"/>
        <v>0</v>
      </c>
      <c r="Z32" s="113">
        <f t="shared" si="2"/>
        <v>0</v>
      </c>
      <c r="AA32" s="113">
        <f t="shared" si="2"/>
        <v>0</v>
      </c>
      <c r="AB32" s="113">
        <f t="shared" si="2"/>
        <v>0</v>
      </c>
      <c r="AC32" s="113">
        <f t="shared" si="2"/>
        <v>0</v>
      </c>
      <c r="AD32" s="113">
        <f t="shared" si="2"/>
        <v>0</v>
      </c>
      <c r="AE32" s="113">
        <f t="shared" si="2"/>
        <v>0</v>
      </c>
      <c r="AF32" s="113">
        <f t="shared" si="2"/>
        <v>0</v>
      </c>
      <c r="AG32" s="113">
        <f t="shared" si="2"/>
        <v>0</v>
      </c>
      <c r="AH32" s="113">
        <f t="shared" si="2"/>
        <v>0</v>
      </c>
      <c r="AI32" s="113">
        <f t="shared" si="2"/>
        <v>0</v>
      </c>
      <c r="AJ32" s="113">
        <f t="shared" si="2"/>
        <v>0</v>
      </c>
      <c r="AK32" s="70">
        <f t="shared" si="1"/>
        <v>0</v>
      </c>
      <c r="AL32" s="71">
        <f t="shared" si="0"/>
        <v>0</v>
      </c>
      <c r="AM32" s="253"/>
      <c r="AN32" s="253"/>
      <c r="AP32"/>
      <c r="AQ32"/>
    </row>
    <row r="33" spans="1:45" ht="18" customHeight="1">
      <c r="A33" s="252" t="s">
        <v>117</v>
      </c>
      <c r="B33" s="252"/>
      <c r="C33" s="252"/>
      <c r="D33" s="252"/>
      <c r="E33" s="254"/>
      <c r="F33" s="290"/>
      <c r="G33" s="290"/>
      <c r="H33" s="290"/>
      <c r="I33" s="290"/>
      <c r="J33" s="290"/>
      <c r="K33" s="290"/>
      <c r="L33" s="290"/>
      <c r="M33" s="290"/>
      <c r="N33" s="290"/>
      <c r="O33" s="290"/>
      <c r="P33" s="290"/>
      <c r="Q33" s="290"/>
      <c r="R33" s="290"/>
      <c r="S33" s="290"/>
      <c r="T33" s="290"/>
      <c r="U33" s="290"/>
      <c r="V33" s="290"/>
      <c r="W33" s="290"/>
      <c r="X33" s="290"/>
      <c r="Y33" s="290"/>
      <c r="Z33" s="290"/>
      <c r="AA33" s="290"/>
      <c r="AB33" s="290"/>
      <c r="AC33" s="290"/>
      <c r="AD33" s="290"/>
      <c r="AE33" s="290"/>
      <c r="AF33" s="290"/>
      <c r="AG33" s="290"/>
      <c r="AH33" s="290"/>
      <c r="AI33" s="290"/>
      <c r="AJ33" s="290"/>
      <c r="AK33" s="113"/>
      <c r="AL33" s="73"/>
      <c r="AM33" s="253"/>
      <c r="AN33" s="253"/>
      <c r="AP33"/>
      <c r="AQ33"/>
    </row>
    <row r="34" spans="1:45"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c r="AP34"/>
      <c r="AQ34"/>
    </row>
    <row r="35" spans="1:45"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5" ht="15" customHeight="1">
      <c r="A36" s="67"/>
      <c r="B36" s="67"/>
      <c r="C36" s="67"/>
      <c r="D36" s="67"/>
      <c r="E36" s="67"/>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7"/>
      <c r="AL36" s="67"/>
      <c r="AM36" s="62"/>
    </row>
    <row r="37" spans="1:45" ht="21" customHeight="1">
      <c r="A37" s="68" t="s">
        <v>175</v>
      </c>
      <c r="B37" s="67"/>
      <c r="C37" s="67"/>
      <c r="D37" s="67"/>
      <c r="E37" s="67"/>
      <c r="F37" s="67"/>
      <c r="G37" s="60"/>
      <c r="H37" s="60"/>
      <c r="I37" s="60"/>
      <c r="J37" s="60"/>
      <c r="K37" s="60"/>
      <c r="L37" s="60"/>
      <c r="M37" s="60"/>
      <c r="N37" s="60"/>
      <c r="O37" s="60"/>
      <c r="AM37" s="67"/>
      <c r="AN37" s="62"/>
    </row>
    <row r="38" spans="1:45" ht="25" customHeight="1">
      <c r="A38" s="238"/>
      <c r="B38" s="238"/>
      <c r="C38" s="238"/>
      <c r="D38" s="114">
        <v>4</v>
      </c>
      <c r="E38" s="114">
        <v>5</v>
      </c>
      <c r="F38" s="249">
        <v>6</v>
      </c>
      <c r="G38" s="249"/>
      <c r="H38" s="249"/>
      <c r="I38" s="249">
        <v>7</v>
      </c>
      <c r="J38" s="249"/>
      <c r="K38" s="249"/>
      <c r="L38" s="249">
        <v>8</v>
      </c>
      <c r="M38" s="249"/>
      <c r="N38" s="249"/>
      <c r="O38" s="249">
        <v>9</v>
      </c>
      <c r="P38" s="249"/>
      <c r="Q38" s="249"/>
      <c r="R38" s="249">
        <v>10</v>
      </c>
      <c r="S38" s="249"/>
      <c r="T38" s="249"/>
      <c r="U38" s="249">
        <v>11</v>
      </c>
      <c r="V38" s="249"/>
      <c r="W38" s="249"/>
      <c r="X38" s="249">
        <v>12</v>
      </c>
      <c r="Y38" s="249"/>
      <c r="Z38" s="249"/>
      <c r="AA38" s="249">
        <v>1</v>
      </c>
      <c r="AB38" s="249"/>
      <c r="AC38" s="249"/>
      <c r="AD38" s="249">
        <v>2</v>
      </c>
      <c r="AE38" s="249"/>
      <c r="AF38" s="249"/>
      <c r="AG38" s="249">
        <v>3</v>
      </c>
      <c r="AH38" s="249"/>
      <c r="AI38" s="249"/>
      <c r="AJ38" s="238" t="s">
        <v>176</v>
      </c>
      <c r="AK38" s="238"/>
      <c r="AL38" s="109" t="s">
        <v>177</v>
      </c>
      <c r="AM38"/>
      <c r="AN38"/>
      <c r="AO38"/>
    </row>
    <row r="39" spans="1:45" ht="18" customHeight="1">
      <c r="A39" s="248" t="s">
        <v>178</v>
      </c>
      <c r="B39" s="248"/>
      <c r="C39" s="248"/>
      <c r="D39" s="284">
        <v>1400</v>
      </c>
      <c r="E39" s="284">
        <v>1310</v>
      </c>
      <c r="F39" s="285">
        <v>1400</v>
      </c>
      <c r="G39" s="285"/>
      <c r="H39" s="285"/>
      <c r="I39" s="285">
        <v>1470</v>
      </c>
      <c r="J39" s="285"/>
      <c r="K39" s="285"/>
      <c r="L39" s="285">
        <v>1470</v>
      </c>
      <c r="M39" s="285"/>
      <c r="N39" s="285"/>
      <c r="O39" s="285">
        <v>1330</v>
      </c>
      <c r="P39" s="285"/>
      <c r="Q39" s="285"/>
      <c r="R39" s="285">
        <v>1400</v>
      </c>
      <c r="S39" s="285"/>
      <c r="T39" s="285"/>
      <c r="U39" s="285">
        <v>1400</v>
      </c>
      <c r="V39" s="285"/>
      <c r="W39" s="285"/>
      <c r="X39" s="285">
        <v>1330</v>
      </c>
      <c r="Y39" s="285"/>
      <c r="Z39" s="285"/>
      <c r="AA39" s="285">
        <v>1330</v>
      </c>
      <c r="AB39" s="285"/>
      <c r="AC39" s="285"/>
      <c r="AD39" s="285">
        <v>1330</v>
      </c>
      <c r="AE39" s="285"/>
      <c r="AF39" s="285"/>
      <c r="AG39" s="285">
        <v>1400</v>
      </c>
      <c r="AH39" s="285"/>
      <c r="AI39" s="285"/>
      <c r="AJ39" s="234">
        <f>SUM(D39:AI39)</f>
        <v>16570</v>
      </c>
      <c r="AK39" s="234"/>
      <c r="AL39" s="246">
        <f>ROUNDUP(AJ39/AJ40,1)</f>
        <v>70</v>
      </c>
      <c r="AM39"/>
      <c r="AN39"/>
      <c r="AO39"/>
    </row>
    <row r="40" spans="1:45" ht="18" customHeight="1">
      <c r="A40" s="248" t="s">
        <v>179</v>
      </c>
      <c r="B40" s="248"/>
      <c r="C40" s="248"/>
      <c r="D40" s="284">
        <v>20</v>
      </c>
      <c r="E40" s="284">
        <v>19</v>
      </c>
      <c r="F40" s="285">
        <v>20</v>
      </c>
      <c r="G40" s="285"/>
      <c r="H40" s="285"/>
      <c r="I40" s="285">
        <v>21</v>
      </c>
      <c r="J40" s="285"/>
      <c r="K40" s="285"/>
      <c r="L40" s="285">
        <v>21</v>
      </c>
      <c r="M40" s="285"/>
      <c r="N40" s="285"/>
      <c r="O40" s="285">
        <v>19</v>
      </c>
      <c r="P40" s="285"/>
      <c r="Q40" s="285"/>
      <c r="R40" s="285">
        <v>20</v>
      </c>
      <c r="S40" s="285"/>
      <c r="T40" s="285"/>
      <c r="U40" s="285">
        <v>20</v>
      </c>
      <c r="V40" s="285"/>
      <c r="W40" s="285"/>
      <c r="X40" s="285">
        <v>19</v>
      </c>
      <c r="Y40" s="285"/>
      <c r="Z40" s="285"/>
      <c r="AA40" s="285">
        <v>19</v>
      </c>
      <c r="AB40" s="285"/>
      <c r="AC40" s="285"/>
      <c r="AD40" s="285">
        <v>19</v>
      </c>
      <c r="AE40" s="285"/>
      <c r="AF40" s="285"/>
      <c r="AG40" s="285">
        <v>20</v>
      </c>
      <c r="AH40" s="285"/>
      <c r="AI40" s="285"/>
      <c r="AJ40" s="234">
        <f>+SUM(D40:AI40)</f>
        <v>237</v>
      </c>
      <c r="AK40" s="234"/>
      <c r="AL40" s="247"/>
      <c r="AM40"/>
      <c r="AN40"/>
      <c r="AO40"/>
    </row>
    <row r="41" spans="1:45" ht="5.15" customHeight="1">
      <c r="A41" s="86"/>
      <c r="B41" s="86"/>
      <c r="C41" s="86"/>
      <c r="D41"/>
      <c r="E41"/>
      <c r="F41"/>
      <c r="G41"/>
      <c r="H41"/>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102"/>
      <c r="AK41" s="60"/>
      <c r="AL41" s="67"/>
      <c r="AM41" s="67"/>
      <c r="AN41" s="62"/>
    </row>
    <row r="42" spans="1:45" ht="18" customHeight="1">
      <c r="A42" s="68" t="s">
        <v>159</v>
      </c>
      <c r="B42" s="60"/>
      <c r="D42" s="60"/>
      <c r="E42" s="60"/>
      <c r="F42" s="60"/>
      <c r="G42" s="60"/>
      <c r="H42" s="60"/>
      <c r="I42"/>
      <c r="J42"/>
      <c r="K42"/>
      <c r="L42"/>
      <c r="M42"/>
      <c r="N42"/>
      <c r="O42" s="60"/>
      <c r="P42" s="60"/>
      <c r="Q42" s="60"/>
      <c r="R42" s="60"/>
      <c r="S42" s="60"/>
      <c r="T42" s="60"/>
      <c r="U42" s="60"/>
      <c r="V42" s="60"/>
      <c r="W42" s="67"/>
      <c r="X42" s="60"/>
      <c r="Y42" s="60"/>
      <c r="Z42" s="60"/>
      <c r="AA42" s="60"/>
      <c r="AB42" s="60"/>
      <c r="AC42" s="60"/>
      <c r="AD42" s="60"/>
      <c r="AE42" s="60"/>
      <c r="AF42" s="60"/>
      <c r="AG42" s="60"/>
      <c r="AH42" s="60"/>
      <c r="AI42" s="60"/>
      <c r="AJ42" s="102"/>
      <c r="AK42" s="60"/>
      <c r="AL42" s="67"/>
      <c r="AM42" s="67"/>
      <c r="AN42" s="62"/>
    </row>
    <row r="43" spans="1:45" ht="25" customHeight="1">
      <c r="A43" s="238" t="s">
        <v>160</v>
      </c>
      <c r="B43" s="238"/>
      <c r="C43" s="238" t="s">
        <v>172</v>
      </c>
      <c r="D43" s="238"/>
      <c r="E43" s="244" t="s">
        <v>193</v>
      </c>
      <c r="F43" s="244"/>
      <c r="G43" s="244"/>
      <c r="H43" s="244"/>
      <c r="I43" s="235" t="s">
        <v>194</v>
      </c>
      <c r="J43" s="236"/>
      <c r="K43" s="236"/>
      <c r="L43" s="236"/>
      <c r="M43" s="236"/>
      <c r="N43" s="237"/>
      <c r="O43"/>
      <c r="P43"/>
      <c r="Q43"/>
      <c r="R43"/>
      <c r="S43"/>
      <c r="T43"/>
      <c r="U43"/>
      <c r="W43" s="67"/>
      <c r="X43" s="60"/>
      <c r="Y43" s="60"/>
      <c r="Z43" s="60"/>
      <c r="AA43" s="60"/>
      <c r="AB43" s="60"/>
      <c r="AC43" s="60"/>
      <c r="AD43" s="60"/>
      <c r="AE43" s="60"/>
      <c r="AF43" s="60"/>
      <c r="AG43" s="60"/>
      <c r="AH43" s="60"/>
      <c r="AI43" s="60"/>
      <c r="AJ43" s="102"/>
      <c r="AK43" s="60"/>
      <c r="AL43" s="67"/>
      <c r="AM43" s="67"/>
      <c r="AN43" s="62"/>
    </row>
    <row r="44" spans="1:45" ht="18" customHeight="1">
      <c r="A44" s="244" t="s">
        <v>161</v>
      </c>
      <c r="B44" s="244"/>
      <c r="C44" s="245">
        <f>ROUNDDOWN(IF(AL39&lt;=60,1,1+ROUNDUP((AL39-60)/40,0)),1)</f>
        <v>2</v>
      </c>
      <c r="D44" s="245"/>
      <c r="E44" s="245">
        <f>ROUNDDOWN(AL39/6,1)</f>
        <v>11.6</v>
      </c>
      <c r="F44" s="245"/>
      <c r="G44" s="245"/>
      <c r="H44" s="245"/>
      <c r="I44" s="245">
        <f>ROUNDDOWN(AL39/15,1)</f>
        <v>4.5999999999999996</v>
      </c>
      <c r="J44" s="245"/>
      <c r="K44" s="245"/>
      <c r="L44" s="245"/>
      <c r="M44" s="245"/>
      <c r="N44" s="245"/>
      <c r="O44"/>
      <c r="P44"/>
      <c r="Q44"/>
      <c r="R44"/>
      <c r="S44"/>
      <c r="T44"/>
      <c r="U44"/>
      <c r="W44" s="67"/>
      <c r="X44" s="60"/>
      <c r="Y44" s="60"/>
      <c r="Z44" s="60"/>
      <c r="AA44" s="60"/>
      <c r="AB44" s="60"/>
      <c r="AC44" s="60"/>
      <c r="AD44" s="60"/>
      <c r="AE44" s="60"/>
      <c r="AF44" s="60"/>
      <c r="AG44" s="60"/>
      <c r="AH44" s="60"/>
      <c r="AI44" s="60"/>
      <c r="AJ44" s="102"/>
      <c r="AK44" s="60"/>
      <c r="AL44" s="67"/>
      <c r="AM44" s="67"/>
      <c r="AN44" s="62"/>
    </row>
    <row r="45" spans="1:45" ht="5.15" customHeight="1">
      <c r="A45" s="86"/>
      <c r="B45" s="86"/>
      <c r="C45" s="86"/>
      <c r="D45" s="86"/>
      <c r="E45" s="86"/>
      <c r="F45" s="86"/>
      <c r="G45" s="86"/>
      <c r="H45" s="86"/>
      <c r="I45" s="86"/>
      <c r="J45" s="60"/>
      <c r="K45" s="60"/>
      <c r="L45" s="60"/>
      <c r="M45" s="102"/>
      <c r="N45" s="60"/>
      <c r="O45" s="60"/>
      <c r="P45" s="60"/>
      <c r="Q45"/>
      <c r="W45" s="67"/>
      <c r="X45" s="60"/>
      <c r="Y45" s="60"/>
      <c r="Z45" s="60"/>
      <c r="AA45" s="60"/>
      <c r="AB45" s="60"/>
      <c r="AC45" s="60"/>
      <c r="AD45" s="60"/>
      <c r="AE45" s="60"/>
      <c r="AF45" s="60"/>
      <c r="AG45" s="60"/>
      <c r="AH45" s="60"/>
      <c r="AI45" s="60"/>
      <c r="AJ45" s="102"/>
      <c r="AK45" s="60"/>
      <c r="AL45" s="67"/>
      <c r="AM45" s="67"/>
      <c r="AN45" s="62"/>
    </row>
    <row r="46" spans="1:45" ht="21" customHeight="1">
      <c r="A46" s="68" t="s">
        <v>162</v>
      </c>
      <c r="B46" s="59"/>
      <c r="C46" s="63"/>
      <c r="D46" s="63"/>
      <c r="E46" s="63"/>
      <c r="F46" s="63"/>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3"/>
      <c r="AM46" s="63"/>
      <c r="AN46" s="62"/>
    </row>
    <row r="47" spans="1:45" ht="25" customHeight="1">
      <c r="A47" s="62"/>
      <c r="B47" s="67"/>
      <c r="C47" s="235" t="str">
        <f>IF(VLOOKUP($AK$1,[1]選択肢!$A$1:$J$32,C52,FALSE)=0,"-",VLOOKUP($AK$1,[1]選択肢!$A$1:$J$32,C52,FALSE))</f>
        <v>管理者</v>
      </c>
      <c r="D47" s="236"/>
      <c r="E47" s="242" t="str">
        <f>IF(VLOOKUP($AK$1,[1]選択肢!$A$1:$J$32,E52,FALSE)=0,"-",VLOOKUP($AK$1,[1]選択肢!$A$1:$J$32,E52,FALSE))</f>
        <v>サービス管理責任者</v>
      </c>
      <c r="F47" s="242"/>
      <c r="G47" s="242"/>
      <c r="H47" s="242"/>
      <c r="I47" s="235" t="str">
        <f>IF(VLOOKUP($AK$1,[1]選択肢!$A$1:$J$32,I52,FALSE)=0,"-",VLOOKUP($AK$1,[1]選択肢!$A$1:$J$32,I52,FALSE))</f>
        <v>就労支援員</v>
      </c>
      <c r="J47" s="236"/>
      <c r="K47" s="236"/>
      <c r="L47" s="236"/>
      <c r="M47" s="236"/>
      <c r="N47" s="237"/>
      <c r="O47" s="235" t="str">
        <f>IF(VLOOKUP($AK$1,[1]選択肢!$A$1:$J$32,O52,FALSE)=0,"-",VLOOKUP($AK$1,[1]選択肢!$A$1:$J$32,O52,FALSE))</f>
        <v>職業指導員</v>
      </c>
      <c r="P47" s="236"/>
      <c r="Q47" s="236"/>
      <c r="R47" s="236"/>
      <c r="S47" s="236"/>
      <c r="T47" s="237"/>
      <c r="U47" s="235" t="str">
        <f>IF(VLOOKUP($AK$1,[1]選択肢!$A$1:$J$32,U52,FALSE)=0,"-",VLOOKUP($AK$1,[1]選択肢!$A$1:$J$32,U52,FALSE))</f>
        <v>生活支援員</v>
      </c>
      <c r="V47" s="236"/>
      <c r="W47" s="236"/>
      <c r="X47" s="236"/>
      <c r="Y47" s="236"/>
      <c r="Z47" s="237"/>
      <c r="AA47" s="235" t="str">
        <f>IF(VLOOKUP($AK$1,[1]選択肢!$A$1:$J$32,AA52,FALSE)=0,"-",VLOOKUP($AK$1,[1]選択肢!$A$1:$J$32,AA52,FALSE))</f>
        <v>-</v>
      </c>
      <c r="AB47" s="236"/>
      <c r="AC47" s="236"/>
      <c r="AD47" s="236"/>
      <c r="AE47" s="236"/>
      <c r="AF47" s="237"/>
      <c r="AG47" s="242" t="str">
        <f>IF(VLOOKUP($AK$1,[1]選択肢!$A$1:$J$32,AG52,FALSE)=0,"-",VLOOKUP($AK$1,[1]選択肢!$A$1:$J$32,AG52,FALSE))</f>
        <v>-</v>
      </c>
      <c r="AH47" s="242"/>
      <c r="AI47" s="242"/>
      <c r="AJ47" s="242"/>
      <c r="AK47" s="242"/>
      <c r="AL47" s="242" t="str">
        <f>IF(VLOOKUP($AK$1,[1]選択肢!$A$1:$J$32,AL52,FALSE)=0,"-",VLOOKUP($AK$1,[1]選択肢!$A$1:$J$32,AL52,FALSE))</f>
        <v>-</v>
      </c>
      <c r="AM47" s="242"/>
      <c r="AN47" s="62"/>
    </row>
    <row r="48" spans="1:45" ht="18" customHeight="1">
      <c r="A48" s="62"/>
      <c r="B48" s="67"/>
      <c r="C48" s="111" t="s">
        <v>163</v>
      </c>
      <c r="D48" s="111" t="s">
        <v>164</v>
      </c>
      <c r="E48" s="112" t="s">
        <v>163</v>
      </c>
      <c r="F48" s="243" t="s">
        <v>164</v>
      </c>
      <c r="G48" s="243"/>
      <c r="H48" s="243"/>
      <c r="I48" s="239" t="s">
        <v>163</v>
      </c>
      <c r="J48" s="240"/>
      <c r="K48" s="241"/>
      <c r="L48" s="239" t="s">
        <v>164</v>
      </c>
      <c r="M48" s="240"/>
      <c r="N48" s="241"/>
      <c r="O48" s="239" t="s">
        <v>163</v>
      </c>
      <c r="P48" s="240"/>
      <c r="Q48" s="241"/>
      <c r="R48" s="239" t="s">
        <v>164</v>
      </c>
      <c r="S48" s="240"/>
      <c r="T48" s="241"/>
      <c r="U48" s="239" t="s">
        <v>163</v>
      </c>
      <c r="V48" s="240"/>
      <c r="W48" s="241"/>
      <c r="X48" s="239" t="s">
        <v>164</v>
      </c>
      <c r="Y48" s="240"/>
      <c r="Z48" s="241"/>
      <c r="AA48" s="239" t="s">
        <v>163</v>
      </c>
      <c r="AB48" s="240"/>
      <c r="AC48" s="241"/>
      <c r="AD48" s="239" t="s">
        <v>164</v>
      </c>
      <c r="AE48" s="240"/>
      <c r="AF48" s="241"/>
      <c r="AG48" s="239" t="s">
        <v>163</v>
      </c>
      <c r="AH48" s="240"/>
      <c r="AI48" s="241"/>
      <c r="AJ48" s="239" t="s">
        <v>164</v>
      </c>
      <c r="AK48" s="241"/>
      <c r="AL48" s="112" t="s">
        <v>27</v>
      </c>
      <c r="AM48" s="112" t="s">
        <v>181</v>
      </c>
      <c r="AN48" s="62"/>
      <c r="AP48" s="60"/>
      <c r="AQ48" s="60"/>
      <c r="AR48" s="60"/>
      <c r="AS48" s="60"/>
    </row>
    <row r="49" spans="1:45" ht="18" customHeight="1">
      <c r="A49" s="62"/>
      <c r="B49" s="110" t="s">
        <v>165</v>
      </c>
      <c r="C49" s="112">
        <f>COUNTIFS($B$12:$B$31,C$47,$C$12:$C$31,"A",$E$12:$E$31,"*")</f>
        <v>1</v>
      </c>
      <c r="D49" s="112">
        <f>COUNTIFS($B$12:$B$31,C$47,$C$12:$C$31,"B",$E$12:$E$31,"*")</f>
        <v>0</v>
      </c>
      <c r="E49" s="112">
        <f>COUNTIFS($B$12:$B$31,E$47,$C$12:$C$31,"A",$E$12:$E$31,"*")</f>
        <v>0</v>
      </c>
      <c r="F49" s="239">
        <f>COUNTIFS($B$12:$B$31,E$47,$C$12:$C$31,"B",$E$12:$E$31,"*")</f>
        <v>1</v>
      </c>
      <c r="G49" s="240"/>
      <c r="H49" s="241"/>
      <c r="I49" s="239">
        <f>COUNTIFS($B$12:$B$31,I$47,$C$12:$C$31,"A",$E$12:$E$31,"*")</f>
        <v>0</v>
      </c>
      <c r="J49" s="240"/>
      <c r="K49" s="241"/>
      <c r="L49" s="239">
        <f>COUNTIFS($B$12:$B$31,I$47,$C$12:$C$31,"B",$E$12:$E$31,"*")</f>
        <v>0</v>
      </c>
      <c r="M49" s="240"/>
      <c r="N49" s="241"/>
      <c r="O49" s="239">
        <f>COUNTIFS($B$12:$B$31,O$47,$C$12:$C$31,"A",$E$12:$E$31,"*")</f>
        <v>0</v>
      </c>
      <c r="P49" s="240"/>
      <c r="Q49" s="241"/>
      <c r="R49" s="239">
        <f>COUNTIFS($B$12:$B$31,O$47,$C$12:$C$31,"B",$E$12:$E$31,"*")</f>
        <v>0</v>
      </c>
      <c r="S49" s="240"/>
      <c r="T49" s="241"/>
      <c r="U49" s="239">
        <f>COUNTIFS($B$12:$B$31,U$47,$C$12:$C$31,"A",$E$12:$E$31,"*")</f>
        <v>0</v>
      </c>
      <c r="V49" s="240"/>
      <c r="W49" s="241"/>
      <c r="X49" s="239">
        <f>COUNTIFS($B$12:$B$31,U$47,$C$12:$C$31,"B",$E$12:$E$31,"*")</f>
        <v>0</v>
      </c>
      <c r="Y49" s="240"/>
      <c r="Z49" s="241"/>
      <c r="AA49" s="239">
        <f>COUNTIFS($B$12:$B$31,AA$47,$C$12:$C$31,"A",$E$12:$E$31,"*")</f>
        <v>0</v>
      </c>
      <c r="AB49" s="240"/>
      <c r="AC49" s="241"/>
      <c r="AD49" s="239">
        <f>COUNTIFS($B$12:$B$31,AA$47,$C$12:$C$31,"B",$E$12:$E$31,"*")</f>
        <v>0</v>
      </c>
      <c r="AE49" s="240"/>
      <c r="AF49" s="241"/>
      <c r="AG49" s="239">
        <f>COUNTIFS($B$12:$B$31,AG$47,$C$12:$C$31,"A",$E$12:$E$31,"*")</f>
        <v>0</v>
      </c>
      <c r="AH49" s="240"/>
      <c r="AI49" s="241"/>
      <c r="AJ49" s="239">
        <f>COUNTIFS($B$12:$B$31,AG$47,$C$12:$C$31,"B",$E$12:$E$31,"*")</f>
        <v>0</v>
      </c>
      <c r="AK49" s="241"/>
      <c r="AL49" s="112">
        <f>COUNTIFS($B$12:$B$31,AL$47,$C$12:$C$31,"A",$E$12:$E$31,"*")</f>
        <v>0</v>
      </c>
      <c r="AM49" s="112">
        <f>COUNTIFS($B$12:$B$31,AL$47,$C$12:$C$31,"B",$E$12:$E$31,"*")</f>
        <v>0</v>
      </c>
      <c r="AN49" s="62"/>
      <c r="AP49" s="60"/>
      <c r="AQ49" s="60"/>
      <c r="AR49" s="60"/>
      <c r="AS49" s="60"/>
    </row>
    <row r="50" spans="1:45" ht="18" customHeight="1">
      <c r="A50" s="62"/>
      <c r="B50" s="109" t="s">
        <v>166</v>
      </c>
      <c r="C50" s="112">
        <f>COUNTIFS($B$12:$B$31,C$47,$C$12:$C$31,"C",$E$12:$E$31,"*")</f>
        <v>0</v>
      </c>
      <c r="D50" s="112">
        <f>COUNTIFS($B$12:$B$31,C$47,$C$12:$C$31,"D",$E$12:$E$31,"*")</f>
        <v>0</v>
      </c>
      <c r="E50" s="112">
        <f>COUNTIFS($B$12:$B$31,E$47,$C$12:$C$31,"C",$E$12:$E$31,"*")</f>
        <v>0</v>
      </c>
      <c r="F50" s="239">
        <f>COUNTIFS($B$12:$B$31,E$47,$C$12:$C$31,"D",$E$12:$E$31,"*")</f>
        <v>0</v>
      </c>
      <c r="G50" s="240"/>
      <c r="H50" s="241"/>
      <c r="I50" s="239">
        <f>COUNTIFS($B$12:$B$31,I$47,$C$12:$C$31,"C",$E$12:$E$31,"*")</f>
        <v>1</v>
      </c>
      <c r="J50" s="240"/>
      <c r="K50" s="241"/>
      <c r="L50" s="239">
        <f>COUNTIFS($B$12:$B$31,I$47,$C$12:$C$31,"D",$E$12:$E$31,"*")</f>
        <v>0</v>
      </c>
      <c r="M50" s="240"/>
      <c r="N50" s="241"/>
      <c r="O50" s="239">
        <f>COUNTIFS($B$12:$B$31,O$47,$C$12:$C$31,"C",$E$12:$E$31,"*")</f>
        <v>0</v>
      </c>
      <c r="P50" s="240"/>
      <c r="Q50" s="241"/>
      <c r="R50" s="239">
        <f>COUNTIFS($B$12:$B$31,O$47,$C$12:$C$31,"D",$E$12:$E$31,"*")</f>
        <v>1</v>
      </c>
      <c r="S50" s="240"/>
      <c r="T50" s="241"/>
      <c r="U50" s="239">
        <f>COUNTIFS($B$12:$B$31,U$47,$C$12:$C$31,"C",$E$12:$E$31,"*")</f>
        <v>0</v>
      </c>
      <c r="V50" s="240"/>
      <c r="W50" s="241"/>
      <c r="X50" s="239">
        <f>COUNTIFS($B$12:$B$31,U$47,$C$12:$C$31,"D",$E$12:$E$31,"*")</f>
        <v>0</v>
      </c>
      <c r="Y50" s="240"/>
      <c r="Z50" s="241"/>
      <c r="AA50" s="239">
        <f>COUNTIFS($B$12:$B$31,AA$47,$C$12:$C$31,"C",$E$12:$E$31,"*")</f>
        <v>0</v>
      </c>
      <c r="AB50" s="240"/>
      <c r="AC50" s="241"/>
      <c r="AD50" s="239">
        <f>COUNTIFS($B$12:$B$31,AA$47,$C$12:$C$31,"D",$E$12:$E$31,"*")</f>
        <v>0</v>
      </c>
      <c r="AE50" s="240"/>
      <c r="AF50" s="241"/>
      <c r="AG50" s="239">
        <f>COUNTIFS($B$12:$B$31,AG$47,$C$12:$C$31,"C",$E$12:$E$31,"*")</f>
        <v>0</v>
      </c>
      <c r="AH50" s="240"/>
      <c r="AI50" s="241"/>
      <c r="AJ50" s="239">
        <f>COUNTIFS($B$12:$B$31,AG$47,$C$12:$C$31,"D",$E$12:$E$31,"*")</f>
        <v>0</v>
      </c>
      <c r="AK50" s="241"/>
      <c r="AL50" s="112">
        <f>COUNTIFS($B$12:$B$31,AL$47,$C$12:$C$31,"C",$E$12:$E$31,"*")</f>
        <v>0</v>
      </c>
      <c r="AM50" s="112">
        <f>COUNTIFS($B$12:$B$31,AL$47,$C$12:$C$31,"D",$E$12:$E$31,"*")</f>
        <v>0</v>
      </c>
      <c r="AN50" s="62"/>
      <c r="AP50" s="60"/>
      <c r="AQ50" s="60"/>
      <c r="AR50" s="60"/>
      <c r="AS50" s="60"/>
    </row>
    <row r="51" spans="1:45" ht="25" customHeight="1">
      <c r="A51" s="62"/>
      <c r="B51" s="109" t="s">
        <v>167</v>
      </c>
      <c r="C51" s="235">
        <f>IF($AK$3="４週",SUMIFS($AK$12:$AK$31,$B$12:$B$31,C47)/4/$AH$6,IF($AK$3="歴月",SUMIFS($AK$12:$AK$31,$B$12:$B$31,C47)/$AL$6,"記載する期間を選択してください"))</f>
        <v>0</v>
      </c>
      <c r="D51" s="237"/>
      <c r="E51" s="235">
        <f>IF($AK$3="４週",SUMIFS($AK$12:$AK$31,$B$12:$B$31,E47)/4/$AH$6,IF($AK$3="歴月",SUMIFS($AK$12:$AK$31,$B$12:$B$31,E47)/$AL$6,"記載する期間を選択してください"))</f>
        <v>0</v>
      </c>
      <c r="F51" s="236"/>
      <c r="G51" s="236"/>
      <c r="H51" s="237"/>
      <c r="I51" s="235">
        <f>IF($AK$3="４週",SUMIFS($AK$12:$AK$31,$B$12:$B$31,I47)/4/$AH$6,IF($AK$3="歴月",SUMIFS($AK$12:$AK$31,$B$12:$B$31,I47)/$AL$6,"記載する期間を選択してください"))</f>
        <v>0</v>
      </c>
      <c r="J51" s="236"/>
      <c r="K51" s="236"/>
      <c r="L51" s="236"/>
      <c r="M51" s="236"/>
      <c r="N51" s="237"/>
      <c r="O51" s="235">
        <f>IF($AK$3="４週",SUMIFS($AK$12:$AK$31,$B$12:$B$31,O47)/4/$AH$6,IF($AK$3="歴月",SUMIFS($AK$12:$AK$31,$B$12:$B$31,O47)/$AL$6,"記載する期間を選択してください"))</f>
        <v>0</v>
      </c>
      <c r="P51" s="236"/>
      <c r="Q51" s="236"/>
      <c r="R51" s="236"/>
      <c r="S51" s="236"/>
      <c r="T51" s="237"/>
      <c r="U51" s="235">
        <f>IF($AK$3="４週",SUMIFS($AK$12:$AK$31,$B$12:$B$31,U47)/4/$AH$6,IF($AK$3="歴月",SUMIFS($AK$12:$AK$31,$B$12:$B$31,U47)/$AL$6,"記載する期間を選択してください"))</f>
        <v>0</v>
      </c>
      <c r="V51" s="236"/>
      <c r="W51" s="236"/>
      <c r="X51" s="236"/>
      <c r="Y51" s="236"/>
      <c r="Z51" s="237"/>
      <c r="AA51" s="235">
        <f>IF($AK$3="４週",SUMIFS($AK$12:$AK$31,$B$12:$B$31,AA47)/4/$AH$6,IF($AK$3="歴月",SUMIFS($AK$12:$AK$31,$B$12:$B$31,AA47)/$AL$6,"記載する期間を選択してください"))</f>
        <v>0</v>
      </c>
      <c r="AB51" s="236"/>
      <c r="AC51" s="236"/>
      <c r="AD51" s="236"/>
      <c r="AE51" s="236"/>
      <c r="AF51" s="237"/>
      <c r="AG51" s="235">
        <f>IF($AK$3="４週",SUMIFS($AK$12:$AK$31,$B$12:$B$31,AG47)/4/$AH$6,IF($AK$3="歴月",SUMIFS($AK$12:$AK$31,$B$12:$B$31,AG47)/$AL$6,"記載する期間を選択してください"))</f>
        <v>0</v>
      </c>
      <c r="AH51" s="236"/>
      <c r="AI51" s="236"/>
      <c r="AJ51" s="236"/>
      <c r="AK51" s="237"/>
      <c r="AL51" s="235">
        <f>IF($AK$3="４週",SUMIFS($AK$12:$AK$31,$B$12:$B$31,AL47)/4/$AH$6,IF($AK$3="歴月",SUMIFS($AK$12:$AK$31,$B$12:$B$31,AL47)/$AL$6,"記載する期間を選択してください"))</f>
        <v>0</v>
      </c>
      <c r="AM51" s="237"/>
      <c r="AN51" s="62"/>
      <c r="AP51" s="60"/>
      <c r="AQ51" s="60"/>
      <c r="AR51" s="60"/>
      <c r="AS51" s="60"/>
    </row>
    <row r="52" spans="1:45" ht="5.15" customHeight="1">
      <c r="A52" s="62"/>
      <c r="B52" s="59"/>
      <c r="C52" s="78">
        <v>2</v>
      </c>
      <c r="D52" s="78"/>
      <c r="E52" s="78">
        <v>3</v>
      </c>
      <c r="F52" s="78"/>
      <c r="G52" s="78"/>
      <c r="H52" s="78"/>
      <c r="I52" s="78">
        <v>4</v>
      </c>
      <c r="J52" s="78"/>
      <c r="K52" s="78"/>
      <c r="L52" s="78"/>
      <c r="M52" s="78"/>
      <c r="N52" s="78"/>
      <c r="O52" s="78">
        <v>5</v>
      </c>
      <c r="P52" s="78"/>
      <c r="Q52" s="78"/>
      <c r="R52" s="78"/>
      <c r="S52" s="78"/>
      <c r="T52" s="78"/>
      <c r="U52" s="78">
        <v>6</v>
      </c>
      <c r="V52" s="78"/>
      <c r="W52" s="78"/>
      <c r="X52" s="78"/>
      <c r="Y52" s="78"/>
      <c r="Z52" s="78"/>
      <c r="AA52" s="78">
        <v>7</v>
      </c>
      <c r="AB52" s="78"/>
      <c r="AC52" s="78"/>
      <c r="AD52" s="78"/>
      <c r="AE52" s="78"/>
      <c r="AF52" s="78"/>
      <c r="AG52" s="78">
        <v>8</v>
      </c>
      <c r="AH52" s="78"/>
      <c r="AI52" s="78"/>
      <c r="AJ52" s="78"/>
      <c r="AK52" s="78"/>
      <c r="AL52" s="78">
        <v>9</v>
      </c>
      <c r="AM52" s="99"/>
      <c r="AN52" s="62"/>
      <c r="AP52" s="60"/>
      <c r="AQ52" s="60"/>
      <c r="AR52" s="60"/>
      <c r="AS52" s="60"/>
    </row>
    <row r="53" spans="1:45" ht="15" customHeight="1">
      <c r="A53" s="60" t="s">
        <v>118</v>
      </c>
      <c r="B53" s="91"/>
      <c r="C53" s="92"/>
      <c r="D53" s="92"/>
      <c r="E53" s="92"/>
      <c r="F53" s="93"/>
      <c r="G53" s="92"/>
      <c r="H53" s="78"/>
      <c r="I53" s="78"/>
      <c r="J53" s="78"/>
      <c r="K53" s="78"/>
      <c r="L53" s="78"/>
      <c r="M53" s="78"/>
      <c r="N53" s="78"/>
      <c r="O53" s="78"/>
      <c r="P53" s="78"/>
      <c r="Q53" s="78"/>
      <c r="R53" s="78">
        <v>6</v>
      </c>
      <c r="S53" s="78"/>
      <c r="T53" s="78"/>
      <c r="U53" s="78"/>
      <c r="V53" s="78"/>
      <c r="W53" s="78"/>
      <c r="X53" s="78">
        <v>7</v>
      </c>
      <c r="Y53" s="78"/>
      <c r="Z53" s="78"/>
      <c r="AA53" s="78"/>
      <c r="AB53" s="78"/>
      <c r="AC53" s="78"/>
      <c r="AD53" s="78">
        <v>8</v>
      </c>
      <c r="AE53" s="78"/>
      <c r="AF53" s="78"/>
      <c r="AG53" s="79"/>
      <c r="AH53" s="79"/>
      <c r="AI53" s="79"/>
      <c r="AJ53" s="79">
        <v>9</v>
      </c>
      <c r="AK53" s="77"/>
      <c r="AL53" s="77"/>
      <c r="AM53" s="62"/>
    </row>
    <row r="54" spans="1:45" s="60" customFormat="1" ht="15" customHeight="1">
      <c r="A54" s="60" t="s">
        <v>119</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P54" s="59"/>
      <c r="AQ54" s="59"/>
      <c r="AR54" s="59"/>
      <c r="AS54" s="59"/>
    </row>
    <row r="55" spans="1:45" s="60" customFormat="1" ht="15" customHeight="1">
      <c r="A55" s="60" t="s">
        <v>120</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P55" s="59"/>
      <c r="AQ55" s="59"/>
      <c r="AR55" s="59"/>
      <c r="AS55" s="59"/>
    </row>
    <row r="56" spans="1:45" s="60" customFormat="1" ht="15" customHeight="1">
      <c r="A56" s="60" t="s">
        <v>195</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P56" s="59"/>
      <c r="AQ56" s="59"/>
      <c r="AR56" s="59"/>
      <c r="AS56" s="59"/>
    </row>
    <row r="57" spans="1:45" s="60" customFormat="1" ht="15" customHeight="1">
      <c r="A57" s="60" t="s">
        <v>261</v>
      </c>
      <c r="B57" s="86"/>
      <c r="C57" s="86"/>
      <c r="D57" s="86"/>
      <c r="E57" s="86"/>
      <c r="F57" s="86"/>
      <c r="G57" s="86"/>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P57" s="59"/>
      <c r="AQ57" s="59"/>
      <c r="AR57" s="59"/>
      <c r="AS57" s="59"/>
    </row>
    <row r="58" spans="1:45" s="60" customFormat="1" ht="15" customHeight="1">
      <c r="A58" s="60" t="s">
        <v>262</v>
      </c>
      <c r="B58" s="86"/>
      <c r="C58" s="86"/>
      <c r="D58" s="86"/>
      <c r="E58" s="86"/>
      <c r="F58" s="86"/>
      <c r="G58" s="86"/>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P58" s="59"/>
      <c r="AQ58" s="59"/>
      <c r="AR58" s="59"/>
      <c r="AS58" s="59"/>
    </row>
    <row r="59" spans="1:45" ht="15" customHeight="1">
      <c r="A59" s="60" t="s">
        <v>123</v>
      </c>
      <c r="B59" s="94"/>
      <c r="C59" s="60"/>
      <c r="D59" s="60"/>
      <c r="E59" s="60"/>
      <c r="F59" s="60"/>
      <c r="G59" s="60"/>
    </row>
    <row r="60" spans="1:45" ht="15" customHeight="1">
      <c r="A60" s="60" t="s">
        <v>263</v>
      </c>
      <c r="B60" s="94"/>
      <c r="C60" s="60"/>
      <c r="D60" s="60"/>
      <c r="E60" s="60"/>
      <c r="F60" s="60"/>
      <c r="G60" s="60"/>
    </row>
    <row r="61" spans="1:45" ht="15" customHeight="1">
      <c r="A61" s="60"/>
      <c r="B61" s="110" t="s">
        <v>125</v>
      </c>
      <c r="C61" s="238" t="s">
        <v>126</v>
      </c>
      <c r="D61" s="238"/>
      <c r="E61" s="238"/>
      <c r="F61" s="60"/>
      <c r="G61" s="60"/>
    </row>
    <row r="62" spans="1:45" ht="15" customHeight="1">
      <c r="A62" s="60"/>
      <c r="B62" s="97" t="s">
        <v>127</v>
      </c>
      <c r="C62" s="234" t="s">
        <v>128</v>
      </c>
      <c r="D62" s="234"/>
      <c r="E62" s="234"/>
      <c r="F62" s="60"/>
      <c r="G62" s="60"/>
    </row>
    <row r="63" spans="1:45" ht="15" customHeight="1">
      <c r="A63" s="60"/>
      <c r="B63" s="97" t="s">
        <v>129</v>
      </c>
      <c r="C63" s="234" t="s">
        <v>130</v>
      </c>
      <c r="D63" s="234"/>
      <c r="E63" s="234"/>
      <c r="F63" s="60"/>
      <c r="G63" s="60"/>
    </row>
    <row r="64" spans="1:45" ht="15" customHeight="1">
      <c r="A64" s="60"/>
      <c r="B64" s="97" t="s">
        <v>131</v>
      </c>
      <c r="C64" s="234" t="s">
        <v>132</v>
      </c>
      <c r="D64" s="234"/>
      <c r="E64" s="234"/>
      <c r="F64" s="60"/>
      <c r="G64" s="60"/>
    </row>
    <row r="65" spans="1:7" ht="15" customHeight="1">
      <c r="A65" s="60"/>
      <c r="B65" s="97" t="s">
        <v>133</v>
      </c>
      <c r="C65" s="234" t="s">
        <v>134</v>
      </c>
      <c r="D65" s="234"/>
      <c r="E65" s="234"/>
      <c r="F65" s="60"/>
      <c r="G65" s="60"/>
    </row>
    <row r="66" spans="1:7" ht="15" customHeight="1">
      <c r="A66" s="60"/>
      <c r="B66" s="60" t="s">
        <v>135</v>
      </c>
      <c r="C66" s="60"/>
      <c r="D66" s="60"/>
      <c r="E66" s="60"/>
      <c r="F66" s="60"/>
      <c r="G66" s="60"/>
    </row>
    <row r="67" spans="1:7" ht="15" customHeight="1">
      <c r="A67" s="60"/>
      <c r="B67" s="60" t="s">
        <v>136</v>
      </c>
      <c r="C67" s="60"/>
      <c r="D67" s="60"/>
      <c r="E67" s="60"/>
      <c r="F67" s="60"/>
      <c r="G67" s="60"/>
    </row>
    <row r="68" spans="1:7" ht="15" customHeight="1">
      <c r="A68" s="60"/>
      <c r="B68" s="60" t="s">
        <v>137</v>
      </c>
      <c r="C68" s="60"/>
      <c r="D68" s="60"/>
      <c r="E68" s="60"/>
      <c r="F68" s="60"/>
      <c r="G68" s="60"/>
    </row>
    <row r="69" spans="1:7" ht="15" customHeight="1">
      <c r="A69" s="60" t="s">
        <v>264</v>
      </c>
      <c r="B69" s="94"/>
      <c r="C69" s="60"/>
      <c r="D69" s="60"/>
      <c r="E69" s="60"/>
      <c r="F69" s="60"/>
      <c r="G69" s="60"/>
    </row>
    <row r="70" spans="1:7" ht="15" customHeight="1">
      <c r="A70" s="60" t="s">
        <v>139</v>
      </c>
      <c r="B70" s="94"/>
      <c r="C70" s="60"/>
      <c r="D70" s="60"/>
      <c r="E70" s="60"/>
      <c r="F70" s="60"/>
      <c r="G70" s="60"/>
    </row>
    <row r="71" spans="1:7" ht="15" customHeight="1">
      <c r="A71" s="60" t="s">
        <v>140</v>
      </c>
      <c r="B71" s="94"/>
      <c r="C71" s="60"/>
      <c r="D71" s="60"/>
      <c r="E71" s="60"/>
      <c r="F71" s="60"/>
      <c r="G71" s="60"/>
    </row>
    <row r="72" spans="1:7" ht="15" customHeight="1">
      <c r="A72" s="60" t="s">
        <v>265</v>
      </c>
      <c r="B72" s="94"/>
      <c r="C72" s="60"/>
      <c r="D72" s="60"/>
      <c r="E72" s="60"/>
      <c r="F72" s="60"/>
      <c r="G72" s="60"/>
    </row>
    <row r="73" spans="1:7" ht="15" customHeight="1">
      <c r="A73" s="60" t="s">
        <v>266</v>
      </c>
      <c r="B73" s="94"/>
      <c r="C73" s="60"/>
      <c r="D73" s="60"/>
      <c r="E73" s="60"/>
      <c r="F73" s="60"/>
      <c r="G73" s="60"/>
    </row>
    <row r="74" spans="1:7" ht="15" customHeight="1">
      <c r="A74" s="60" t="s">
        <v>267</v>
      </c>
      <c r="B74" s="94"/>
      <c r="C74" s="60"/>
      <c r="D74" s="60"/>
      <c r="E74" s="60"/>
      <c r="F74" s="60"/>
      <c r="G74" s="60"/>
    </row>
    <row r="75" spans="1:7" ht="15" customHeight="1">
      <c r="A75" s="60"/>
      <c r="B75" s="60" t="s">
        <v>144</v>
      </c>
      <c r="C75" s="60"/>
      <c r="D75" s="60"/>
      <c r="E75" s="60"/>
      <c r="F75" s="60"/>
      <c r="G75" s="60"/>
    </row>
    <row r="76" spans="1:7" ht="15" customHeight="1">
      <c r="A76" s="60"/>
      <c r="B76" s="60" t="s">
        <v>145</v>
      </c>
      <c r="C76" s="60"/>
      <c r="D76" s="60"/>
      <c r="E76" s="60"/>
      <c r="F76" s="60"/>
      <c r="G76" s="60"/>
    </row>
    <row r="77" spans="1:7" ht="15" customHeight="1">
      <c r="A77" s="60" t="s">
        <v>146</v>
      </c>
      <c r="B77" s="94"/>
      <c r="C77" s="60"/>
      <c r="D77" s="60"/>
      <c r="E77" s="60"/>
      <c r="F77" s="60"/>
      <c r="G77" s="60"/>
    </row>
    <row r="78" spans="1:7" ht="15" customHeight="1">
      <c r="A78" s="60" t="s">
        <v>147</v>
      </c>
      <c r="B78" s="94"/>
      <c r="C78" s="60"/>
      <c r="D78" s="60"/>
      <c r="E78" s="60"/>
      <c r="F78" s="60"/>
      <c r="G78" s="60"/>
    </row>
    <row r="79" spans="1:7" ht="15" customHeight="1">
      <c r="A79" s="60" t="s">
        <v>148</v>
      </c>
      <c r="B79" s="94"/>
      <c r="C79" s="60"/>
      <c r="D79" s="60"/>
      <c r="E79" s="60"/>
      <c r="F79" s="60"/>
      <c r="G79" s="60"/>
    </row>
    <row r="80" spans="1:7" ht="15" customHeight="1">
      <c r="A80" s="60" t="s">
        <v>149</v>
      </c>
      <c r="B80" s="94"/>
      <c r="C80" s="60"/>
      <c r="D80" s="60"/>
      <c r="E80" s="60"/>
      <c r="F80" s="60"/>
      <c r="G80" s="60"/>
    </row>
    <row r="81" spans="1:7" ht="15" customHeight="1">
      <c r="A81" s="60" t="s">
        <v>150</v>
      </c>
      <c r="B81" s="94"/>
      <c r="C81" s="60"/>
      <c r="D81" s="60"/>
      <c r="E81" s="60"/>
      <c r="F81" s="60"/>
      <c r="G81" s="60"/>
    </row>
    <row r="82" spans="1:7" ht="15" customHeight="1">
      <c r="A82" s="60" t="s">
        <v>151</v>
      </c>
      <c r="B82" s="94"/>
      <c r="C82" s="60"/>
      <c r="D82" s="60"/>
      <c r="E82" s="60"/>
      <c r="F82" s="60"/>
      <c r="G82" s="60"/>
    </row>
    <row r="83" spans="1:7" ht="15" customHeight="1">
      <c r="A83" s="60" t="s">
        <v>268</v>
      </c>
      <c r="B83" s="94"/>
      <c r="C83" s="60"/>
      <c r="D83" s="60"/>
      <c r="E83" s="60"/>
      <c r="F83" s="60"/>
      <c r="G83" s="60"/>
    </row>
    <row r="84" spans="1:7" ht="15" customHeight="1">
      <c r="A84" s="60" t="s">
        <v>269</v>
      </c>
      <c r="B84" s="94"/>
      <c r="C84" s="60"/>
      <c r="D84" s="60"/>
      <c r="E84" s="60"/>
      <c r="F84" s="60"/>
      <c r="G84" s="60"/>
    </row>
  </sheetData>
  <sheetProtection algorithmName="SHA-512" hashValue="mcihf1xhaWBuGNEIL/ZuO4yGUlgzpHiENyMAvYcPoVx7Q4LucSbNbaxIqqYsXg9C0iAVJWvA1tXyQEFQSfi7ow==" saltValue="2ig3mVXKYSArwKNokp80gw==" spinCount="100000" sheet="1" objects="1" scenarios="1" formatCells="0" insertRows="0"/>
  <mergeCells count="147">
    <mergeCell ref="C65:E65"/>
    <mergeCell ref="AG51:AK51"/>
    <mergeCell ref="AL51:AM51"/>
    <mergeCell ref="C61:E61"/>
    <mergeCell ref="C62:E62"/>
    <mergeCell ref="C63:E63"/>
    <mergeCell ref="C64:E64"/>
    <mergeCell ref="C51:D51"/>
    <mergeCell ref="E51:H51"/>
    <mergeCell ref="I51:N51"/>
    <mergeCell ref="O51:T51"/>
    <mergeCell ref="U51:Z51"/>
    <mergeCell ref="AA51:AF51"/>
    <mergeCell ref="U50:W50"/>
    <mergeCell ref="X50:Z50"/>
    <mergeCell ref="AA50:AC50"/>
    <mergeCell ref="AD50:AF50"/>
    <mergeCell ref="AG50:AI50"/>
    <mergeCell ref="AJ50:AK50"/>
    <mergeCell ref="X49:Z49"/>
    <mergeCell ref="AA49:AC49"/>
    <mergeCell ref="AD49:AF49"/>
    <mergeCell ref="AG49:AI49"/>
    <mergeCell ref="AJ49:AK49"/>
    <mergeCell ref="F50:H50"/>
    <mergeCell ref="I50:K50"/>
    <mergeCell ref="L50:N50"/>
    <mergeCell ref="O50:Q50"/>
    <mergeCell ref="R50:T50"/>
    <mergeCell ref="F49:H49"/>
    <mergeCell ref="I49:K49"/>
    <mergeCell ref="L49:N49"/>
    <mergeCell ref="O49:Q49"/>
    <mergeCell ref="R49:T49"/>
    <mergeCell ref="U49:W49"/>
    <mergeCell ref="U48:W48"/>
    <mergeCell ref="X48:Z48"/>
    <mergeCell ref="AA48:AC48"/>
    <mergeCell ref="AD48:AF48"/>
    <mergeCell ref="AG48:AI48"/>
    <mergeCell ref="AJ48:AK48"/>
    <mergeCell ref="O47:T47"/>
    <mergeCell ref="U47:Z47"/>
    <mergeCell ref="AA47:AF47"/>
    <mergeCell ref="AG47:AK47"/>
    <mergeCell ref="AL47:AM47"/>
    <mergeCell ref="F48:H48"/>
    <mergeCell ref="I48:K48"/>
    <mergeCell ref="L48:N48"/>
    <mergeCell ref="O48:Q48"/>
    <mergeCell ref="R48:T48"/>
    <mergeCell ref="A44:B44"/>
    <mergeCell ref="C44:D44"/>
    <mergeCell ref="E44:H44"/>
    <mergeCell ref="I44:N44"/>
    <mergeCell ref="C47:D47"/>
    <mergeCell ref="E47:H47"/>
    <mergeCell ref="I47:N47"/>
    <mergeCell ref="AD40:AF40"/>
    <mergeCell ref="AG40:AI40"/>
    <mergeCell ref="AJ40:AK40"/>
    <mergeCell ref="A43:B43"/>
    <mergeCell ref="C43:D43"/>
    <mergeCell ref="E43:H43"/>
    <mergeCell ref="I43:N43"/>
    <mergeCell ref="AL39:AL40"/>
    <mergeCell ref="A40:C40"/>
    <mergeCell ref="F40:H40"/>
    <mergeCell ref="I40:K40"/>
    <mergeCell ref="L40:N40"/>
    <mergeCell ref="O40:Q40"/>
    <mergeCell ref="R40:T40"/>
    <mergeCell ref="U40:W40"/>
    <mergeCell ref="X40:Z40"/>
    <mergeCell ref="AA40:AC40"/>
    <mergeCell ref="U39:W39"/>
    <mergeCell ref="X39:Z39"/>
    <mergeCell ref="AA39:AC39"/>
    <mergeCell ref="AD39:AF39"/>
    <mergeCell ref="AG39:AI39"/>
    <mergeCell ref="AJ39:AK39"/>
    <mergeCell ref="A39:C39"/>
    <mergeCell ref="F39:H39"/>
    <mergeCell ref="I39:K39"/>
    <mergeCell ref="L39:N39"/>
    <mergeCell ref="O39:Q39"/>
    <mergeCell ref="R39:T39"/>
    <mergeCell ref="U38:W38"/>
    <mergeCell ref="X38:Z38"/>
    <mergeCell ref="AA38:AC38"/>
    <mergeCell ref="AD38:AF38"/>
    <mergeCell ref="AG38:AI38"/>
    <mergeCell ref="AJ38:AK38"/>
    <mergeCell ref="A38:C38"/>
    <mergeCell ref="F38:H38"/>
    <mergeCell ref="I38:K38"/>
    <mergeCell ref="L38:N38"/>
    <mergeCell ref="O38:Q38"/>
    <mergeCell ref="R38:T38"/>
    <mergeCell ref="AM29:AN29"/>
    <mergeCell ref="AM30:AN30"/>
    <mergeCell ref="AM31:AN31"/>
    <mergeCell ref="A32:E32"/>
    <mergeCell ref="AM32:AN33"/>
    <mergeCell ref="A33:E33"/>
    <mergeCell ref="AM23:AN23"/>
    <mergeCell ref="AM24:AN24"/>
    <mergeCell ref="AM25:AN25"/>
    <mergeCell ref="AM26:AN26"/>
    <mergeCell ref="AM27:AN27"/>
    <mergeCell ref="AM28:AN28"/>
    <mergeCell ref="AM17:AN17"/>
    <mergeCell ref="AM18:AN18"/>
    <mergeCell ref="AM19:AN19"/>
    <mergeCell ref="AM20:AN20"/>
    <mergeCell ref="AM21:AN21"/>
    <mergeCell ref="AM22:AN22"/>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K3:AN3"/>
    <mergeCell ref="AK4:AN4"/>
    <mergeCell ref="AK5:AN5"/>
    <mergeCell ref="AH6:AJ6"/>
    <mergeCell ref="A8:A11"/>
    <mergeCell ref="B8:B9"/>
    <mergeCell ref="C8:C11"/>
    <mergeCell ref="D8:D11"/>
    <mergeCell ref="E8:E11"/>
    <mergeCell ref="F8:AJ8"/>
    <mergeCell ref="AK1:AN1"/>
    <mergeCell ref="M2:P2"/>
    <mergeCell ref="Q2:R2"/>
    <mergeCell ref="S2:T2"/>
    <mergeCell ref="U2:V2"/>
    <mergeCell ref="AK2:AN2"/>
  </mergeCells>
  <phoneticPr fontId="26"/>
  <dataValidations count="8">
    <dataValidation type="whole" operator="greaterThanOrEqual" allowBlank="1" showInputMessage="1" showErrorMessage="1" sqref="I39:I40 D39:F40 AG39:AG40 AD39:AD40 AA39:AA40 X39:X40 U39:U40 R39:R40 O39:O40 L39:L40" xr:uid="{DCECE900-60D4-4EA2-BB08-B012B2FAED21}">
      <formula1>0</formula1>
    </dataValidation>
    <dataValidation operator="greaterThanOrEqual" allowBlank="1" showInputMessage="1" showErrorMessage="1" sqref="I45 AJ39:AJ40 AL39 L41 L45 I41" xr:uid="{C47A32A6-7491-4E71-90B6-2B9BDCC5FB21}"/>
    <dataValidation type="list" allowBlank="1" showInputMessage="1" showErrorMessage="1" sqref="C12:C31" xr:uid="{5715A41F-261E-4AED-AEF6-1684AFEBE030}">
      <formula1>"A,B,C,D"</formula1>
    </dataValidation>
    <dataValidation type="list" allowBlank="1" showInputMessage="1" showErrorMessage="1" sqref="AK4:AN4" xr:uid="{19127490-B8BF-4222-B7C9-2D1CE488AA29}">
      <formula1>"予定,実績"</formula1>
    </dataValidation>
    <dataValidation type="list" allowBlank="1" showInputMessage="1" showErrorMessage="1" sqref="AK3:AN3" xr:uid="{253B72B4-BAD5-400C-A8DC-8D787CCC3CBA}">
      <formula1>"４週,歴月"</formula1>
    </dataValidation>
    <dataValidation type="list" allowBlank="1" showInputMessage="1" sqref="B14:B31" xr:uid="{9E598090-4FC3-439A-8F53-4B2046D9F022}">
      <formula1>INDIRECT($AK$1)</formula1>
    </dataValidation>
    <dataValidation allowBlank="1" showInputMessage="1" sqref="B12:B13" xr:uid="{EA8CA62E-1781-46B5-BD2C-D86570D2C992}"/>
    <dataValidation type="list" allowBlank="1" showInputMessage="1" showErrorMessage="1" sqref="AK5:AN5" xr:uid="{38F05426-C111-4E98-B9EB-EF01033D8E8B}">
      <formula1>"有,無"</formula1>
    </dataValidation>
  </dataValidations>
  <printOptions horizontalCentered="1" verticalCentered="1"/>
  <pageMargins left="0.19685039370078741" right="0.19685039370078741" top="0.39370078740157483" bottom="0.19685039370078741" header="0.19685039370078741" footer="0.39370078740157483"/>
  <pageSetup paperSize="9" scale="74" fitToWidth="0" fitToHeight="0" orientation="landscape" r:id="rId1"/>
  <headerFooter alignWithMargins="0">
    <oddHeader>&amp;L&amp;"ＭＳ ゴシック,標準"&amp;10（参考様式）</oddHeader>
  </headerFooter>
  <rowBreaks count="1" manualBreakCount="1">
    <brk id="36"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zoomScaleNormal="100" zoomScaleSheetLayoutView="100" workbookViewId="0"/>
  </sheetViews>
  <sheetFormatPr defaultColWidth="8.25" defaultRowHeight="21" customHeight="1"/>
  <cols>
    <col min="1" max="1" width="2.58203125" style="59" customWidth="1"/>
    <col min="2" max="2" width="15" style="61" customWidth="1"/>
    <col min="3" max="5" width="6.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18"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66" t="s">
        <v>93</v>
      </c>
      <c r="AL1" s="266"/>
      <c r="AM1" s="266"/>
      <c r="AN1" s="266"/>
    </row>
    <row r="2" spans="1:40" ht="18" customHeight="1">
      <c r="A2" s="62"/>
      <c r="B2" s="63"/>
      <c r="C2" s="63"/>
      <c r="D2" s="63"/>
      <c r="E2" s="63"/>
      <c r="F2" s="63"/>
      <c r="G2" s="63"/>
      <c r="H2" s="63"/>
      <c r="I2" s="63"/>
      <c r="J2" s="63"/>
      <c r="K2" s="63"/>
      <c r="L2" s="63"/>
      <c r="M2" s="267">
        <v>2024</v>
      </c>
      <c r="N2" s="267"/>
      <c r="O2" s="267"/>
      <c r="P2" s="267"/>
      <c r="Q2" s="268" t="s">
        <v>94</v>
      </c>
      <c r="R2" s="268"/>
      <c r="S2" s="267">
        <v>5</v>
      </c>
      <c r="T2" s="267"/>
      <c r="U2" s="268" t="s">
        <v>95</v>
      </c>
      <c r="V2" s="268"/>
      <c r="W2" s="63"/>
      <c r="X2" s="63"/>
      <c r="Y2" s="63"/>
      <c r="Z2" s="62"/>
      <c r="AA2" s="62"/>
      <c r="AC2" s="81"/>
      <c r="AD2" s="63"/>
      <c r="AE2" s="63"/>
      <c r="AF2" s="63"/>
      <c r="AG2" s="63"/>
      <c r="AH2" s="63"/>
      <c r="AI2" s="81" t="s">
        <v>96</v>
      </c>
      <c r="AJ2" s="81"/>
      <c r="AK2" s="269"/>
      <c r="AL2" s="269"/>
      <c r="AM2" s="269"/>
      <c r="AN2" s="269"/>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65"/>
      <c r="AL3" s="265"/>
      <c r="AM3" s="265"/>
      <c r="AN3" s="265"/>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65"/>
      <c r="AL4" s="265"/>
      <c r="AM4" s="265"/>
      <c r="AN4" s="265"/>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70"/>
      <c r="AI5" s="270"/>
      <c r="AJ5" s="270"/>
      <c r="AK5" s="88" t="s">
        <v>100</v>
      </c>
      <c r="AL5" s="90"/>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53" t="s">
        <v>102</v>
      </c>
      <c r="B7" s="238" t="s">
        <v>103</v>
      </c>
      <c r="C7" s="259" t="s">
        <v>104</v>
      </c>
      <c r="D7" s="238" t="s">
        <v>105</v>
      </c>
      <c r="E7" s="251" t="s">
        <v>106</v>
      </c>
      <c r="F7" s="262" t="s">
        <v>107</v>
      </c>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55" t="s">
        <v>108</v>
      </c>
      <c r="AL7" s="244" t="s">
        <v>109</v>
      </c>
      <c r="AM7" s="256" t="s">
        <v>110</v>
      </c>
      <c r="AN7" s="256"/>
    </row>
    <row r="8" spans="1:40" ht="15" customHeight="1">
      <c r="A8" s="253"/>
      <c r="B8" s="238"/>
      <c r="C8" s="260"/>
      <c r="D8" s="238"/>
      <c r="E8" s="251"/>
      <c r="F8" s="238" t="s">
        <v>111</v>
      </c>
      <c r="G8" s="238"/>
      <c r="H8" s="238"/>
      <c r="I8" s="238"/>
      <c r="J8" s="238"/>
      <c r="K8" s="238"/>
      <c r="L8" s="238"/>
      <c r="M8" s="238" t="s">
        <v>112</v>
      </c>
      <c r="N8" s="238"/>
      <c r="O8" s="238"/>
      <c r="P8" s="238"/>
      <c r="Q8" s="238"/>
      <c r="R8" s="238"/>
      <c r="S8" s="238"/>
      <c r="T8" s="238" t="s">
        <v>113</v>
      </c>
      <c r="U8" s="238"/>
      <c r="V8" s="238"/>
      <c r="W8" s="238"/>
      <c r="X8" s="238"/>
      <c r="Y8" s="238"/>
      <c r="Z8" s="238"/>
      <c r="AA8" s="238" t="s">
        <v>114</v>
      </c>
      <c r="AB8" s="238"/>
      <c r="AC8" s="238"/>
      <c r="AD8" s="238"/>
      <c r="AE8" s="238"/>
      <c r="AF8" s="238"/>
      <c r="AG8" s="238"/>
      <c r="AH8" s="238" t="s">
        <v>115</v>
      </c>
      <c r="AI8" s="238"/>
      <c r="AJ8" s="238"/>
      <c r="AK8" s="255"/>
      <c r="AL8" s="244"/>
      <c r="AM8" s="256"/>
      <c r="AN8" s="256"/>
    </row>
    <row r="9" spans="1:40" ht="15" customHeight="1">
      <c r="A9" s="253"/>
      <c r="B9" s="238"/>
      <c r="C9" s="260"/>
      <c r="D9" s="238"/>
      <c r="E9" s="251"/>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5"/>
      <c r="AL9" s="244"/>
      <c r="AM9" s="256"/>
      <c r="AN9" s="256"/>
    </row>
    <row r="10" spans="1:40" ht="15" customHeight="1">
      <c r="A10" s="253"/>
      <c r="B10" s="238"/>
      <c r="C10" s="261"/>
      <c r="D10" s="238"/>
      <c r="E10" s="251"/>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5"/>
      <c r="AL10" s="244"/>
      <c r="AM10" s="256"/>
      <c r="AN10" s="256"/>
    </row>
    <row r="11" spans="1:40" ht="18" customHeight="1">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50"/>
      <c r="AN11" s="250"/>
    </row>
    <row r="12" spans="1:40" ht="18" customHeight="1">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50"/>
      <c r="AN12" s="250"/>
    </row>
    <row r="13" spans="1:40" ht="18" customHeight="1">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50"/>
      <c r="AN13" s="250"/>
    </row>
    <row r="14" spans="1:40" ht="18" customHeight="1">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50"/>
      <c r="AN14" s="250"/>
    </row>
    <row r="15" spans="1:40" ht="18" customHeight="1">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50"/>
      <c r="AN15" s="250"/>
    </row>
    <row r="16" spans="1:40" ht="18" customHeight="1">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50"/>
      <c r="AN16" s="250"/>
    </row>
    <row r="17" spans="1:40" ht="18" customHeight="1">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50"/>
      <c r="AN17" s="250"/>
    </row>
    <row r="18" spans="1:40" ht="18" customHeight="1">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50"/>
      <c r="AN18" s="250"/>
    </row>
    <row r="19" spans="1:40" ht="18" customHeight="1">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50"/>
      <c r="AN19" s="250"/>
    </row>
    <row r="20" spans="1:40" ht="18" customHeight="1">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50"/>
      <c r="AN20" s="250"/>
    </row>
    <row r="21" spans="1:40" ht="18" customHeight="1">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50"/>
      <c r="AN21" s="250"/>
    </row>
    <row r="22" spans="1:40" ht="18" customHeight="1">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50"/>
      <c r="AN22" s="250"/>
    </row>
    <row r="23" spans="1:40" ht="18" customHeight="1">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50"/>
      <c r="AN23" s="250"/>
    </row>
    <row r="24" spans="1:40" ht="18" customHeight="1">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50"/>
      <c r="AN24" s="250"/>
    </row>
    <row r="25" spans="1:40" ht="18" customHeight="1">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50"/>
      <c r="AN25" s="250"/>
    </row>
    <row r="26" spans="1:40" ht="18" customHeight="1">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50"/>
      <c r="AN26" s="250"/>
    </row>
    <row r="27" spans="1:40" ht="18" customHeight="1">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50"/>
      <c r="AN27" s="250"/>
    </row>
    <row r="28" spans="1:40" ht="18" customHeight="1">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50"/>
      <c r="AN28" s="250"/>
    </row>
    <row r="29" spans="1:40" ht="18" customHeight="1">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50"/>
      <c r="AN29" s="250"/>
    </row>
    <row r="30" spans="1:40" ht="18" customHeight="1">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50"/>
      <c r="AN30" s="250"/>
    </row>
    <row r="31" spans="1:40" ht="18" customHeight="1">
      <c r="A31" s="251" t="s">
        <v>116</v>
      </c>
      <c r="B31" s="252"/>
      <c r="C31" s="252"/>
      <c r="D31" s="252"/>
      <c r="E31" s="252"/>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53"/>
      <c r="AN31" s="253"/>
    </row>
    <row r="32" spans="1:40" ht="18" customHeight="1">
      <c r="A32" s="252" t="s">
        <v>117</v>
      </c>
      <c r="B32" s="252"/>
      <c r="C32" s="252"/>
      <c r="D32" s="252"/>
      <c r="E32" s="254"/>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53"/>
      <c r="AN32" s="253"/>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123</v>
      </c>
      <c r="B39" s="94"/>
      <c r="C39" s="60"/>
      <c r="D39" s="60"/>
      <c r="E39" s="60"/>
      <c r="F39" s="60"/>
      <c r="G39" s="60"/>
    </row>
    <row r="40" spans="1:39" ht="15" customHeight="1">
      <c r="A40" s="60" t="s">
        <v>124</v>
      </c>
      <c r="B40" s="94"/>
      <c r="C40" s="60"/>
      <c r="D40" s="60"/>
      <c r="E40" s="60"/>
      <c r="F40" s="60"/>
      <c r="G40" s="60"/>
    </row>
    <row r="41" spans="1:39" ht="15" customHeight="1">
      <c r="A41" s="60"/>
      <c r="B41" s="75" t="s">
        <v>125</v>
      </c>
      <c r="C41" s="238" t="s">
        <v>126</v>
      </c>
      <c r="D41" s="238"/>
      <c r="E41" s="238"/>
      <c r="F41" s="60"/>
      <c r="G41" s="60"/>
    </row>
    <row r="42" spans="1:39" ht="15" customHeight="1">
      <c r="A42" s="60"/>
      <c r="B42" s="97" t="s">
        <v>127</v>
      </c>
      <c r="C42" s="234" t="s">
        <v>128</v>
      </c>
      <c r="D42" s="234"/>
      <c r="E42" s="234"/>
      <c r="F42" s="60"/>
      <c r="G42" s="60"/>
    </row>
    <row r="43" spans="1:39" ht="15" customHeight="1">
      <c r="A43" s="60"/>
      <c r="B43" s="97" t="s">
        <v>129</v>
      </c>
      <c r="C43" s="234" t="s">
        <v>130</v>
      </c>
      <c r="D43" s="234"/>
      <c r="E43" s="234"/>
      <c r="F43" s="60"/>
      <c r="G43" s="60"/>
    </row>
    <row r="44" spans="1:39" ht="15" customHeight="1">
      <c r="A44" s="60"/>
      <c r="B44" s="97" t="s">
        <v>131</v>
      </c>
      <c r="C44" s="234" t="s">
        <v>132</v>
      </c>
      <c r="D44" s="234"/>
      <c r="E44" s="234"/>
      <c r="F44" s="60"/>
      <c r="G44" s="60"/>
    </row>
    <row r="45" spans="1:39" ht="15" customHeight="1">
      <c r="A45" s="60"/>
      <c r="B45" s="97" t="s">
        <v>133</v>
      </c>
      <c r="C45" s="234" t="s">
        <v>134</v>
      </c>
      <c r="D45" s="234"/>
      <c r="E45" s="234"/>
      <c r="F45" s="60"/>
      <c r="G45" s="60"/>
    </row>
    <row r="46" spans="1:39" ht="15" customHeight="1">
      <c r="A46" s="60"/>
      <c r="B46" s="60" t="s">
        <v>135</v>
      </c>
      <c r="C46" s="60"/>
      <c r="D46" s="60"/>
      <c r="E46" s="60"/>
      <c r="F46" s="60"/>
      <c r="G46" s="60"/>
    </row>
    <row r="47" spans="1:39" ht="15" customHeight="1">
      <c r="A47" s="60"/>
      <c r="B47" s="60" t="s">
        <v>136</v>
      </c>
      <c r="C47" s="60"/>
      <c r="D47" s="60"/>
      <c r="E47" s="60"/>
      <c r="F47" s="60"/>
      <c r="G47" s="60"/>
    </row>
    <row r="48" spans="1:39" ht="15" customHeight="1">
      <c r="A48" s="60"/>
      <c r="B48" s="60" t="s">
        <v>137</v>
      </c>
      <c r="C48" s="60"/>
      <c r="D48" s="60"/>
      <c r="E48" s="60"/>
      <c r="F48" s="60"/>
      <c r="G48" s="60"/>
    </row>
    <row r="49" spans="1:7" ht="15" customHeight="1">
      <c r="A49" s="60" t="s">
        <v>138</v>
      </c>
      <c r="B49" s="94"/>
      <c r="C49" s="60"/>
      <c r="D49" s="60"/>
      <c r="E49" s="60"/>
      <c r="F49" s="60"/>
      <c r="G49" s="60"/>
    </row>
    <row r="50" spans="1:7" ht="15" customHeight="1">
      <c r="A50" s="60" t="s">
        <v>139</v>
      </c>
      <c r="B50" s="94"/>
      <c r="C50" s="60"/>
      <c r="D50" s="60"/>
      <c r="E50" s="60"/>
      <c r="F50" s="60"/>
      <c r="G50" s="60"/>
    </row>
    <row r="51" spans="1:7" ht="15" customHeight="1">
      <c r="A51" s="60" t="s">
        <v>140</v>
      </c>
      <c r="B51" s="94"/>
      <c r="C51" s="60"/>
      <c r="D51" s="60"/>
      <c r="E51" s="60"/>
      <c r="F51" s="60"/>
      <c r="G51" s="60"/>
    </row>
    <row r="52" spans="1:7" ht="15" customHeight="1">
      <c r="A52" s="60" t="s">
        <v>141</v>
      </c>
      <c r="B52" s="94"/>
      <c r="C52" s="60"/>
      <c r="D52" s="60"/>
      <c r="E52" s="60"/>
      <c r="F52" s="60"/>
      <c r="G52" s="60"/>
    </row>
    <row r="53" spans="1:7" ht="15" customHeight="1">
      <c r="A53" s="60" t="s">
        <v>142</v>
      </c>
      <c r="B53" s="94"/>
      <c r="C53" s="60"/>
      <c r="D53" s="60"/>
      <c r="E53" s="60"/>
      <c r="F53" s="60"/>
      <c r="G53" s="60"/>
    </row>
    <row r="54" spans="1:7" ht="15" customHeight="1">
      <c r="A54" s="60" t="s">
        <v>143</v>
      </c>
      <c r="B54" s="94"/>
      <c r="C54" s="60"/>
      <c r="D54" s="60"/>
      <c r="E54" s="60"/>
      <c r="F54" s="60"/>
      <c r="G54" s="60"/>
    </row>
    <row r="55" spans="1:7" ht="15" customHeight="1">
      <c r="A55" s="60"/>
      <c r="B55" s="60" t="s">
        <v>144</v>
      </c>
      <c r="C55" s="60"/>
      <c r="D55" s="60"/>
      <c r="E55" s="60"/>
      <c r="F55" s="60"/>
      <c r="G55" s="60"/>
    </row>
    <row r="56" spans="1:7" ht="15" customHeight="1">
      <c r="A56" s="60"/>
      <c r="B56" s="60" t="s">
        <v>145</v>
      </c>
      <c r="C56" s="60"/>
      <c r="D56" s="60"/>
      <c r="E56" s="60"/>
      <c r="F56" s="60"/>
      <c r="G56" s="60"/>
    </row>
    <row r="57" spans="1:7" ht="15" customHeight="1">
      <c r="A57" s="60" t="s">
        <v>146</v>
      </c>
      <c r="B57" s="94"/>
      <c r="C57" s="60"/>
      <c r="D57" s="60"/>
      <c r="E57" s="60"/>
      <c r="F57" s="60"/>
      <c r="G57" s="60"/>
    </row>
    <row r="58" spans="1:7" ht="15" customHeight="1">
      <c r="A58" s="60" t="s">
        <v>147</v>
      </c>
      <c r="B58" s="94"/>
      <c r="C58" s="60"/>
      <c r="D58" s="60"/>
      <c r="E58" s="60"/>
      <c r="F58" s="60"/>
      <c r="G58" s="60"/>
    </row>
    <row r="59" spans="1:7" ht="15" customHeight="1">
      <c r="A59" s="60" t="s">
        <v>148</v>
      </c>
      <c r="B59" s="94"/>
      <c r="C59" s="60"/>
      <c r="D59" s="60"/>
      <c r="E59" s="60"/>
      <c r="F59" s="60"/>
      <c r="G59" s="60"/>
    </row>
    <row r="60" spans="1:7" ht="15" customHeight="1">
      <c r="A60" s="60" t="s">
        <v>149</v>
      </c>
      <c r="B60" s="94"/>
      <c r="C60" s="60"/>
      <c r="D60" s="60"/>
      <c r="E60" s="60"/>
      <c r="F60" s="60"/>
      <c r="G60" s="60"/>
    </row>
    <row r="61" spans="1:7" ht="15" customHeight="1">
      <c r="A61" s="60" t="s">
        <v>150</v>
      </c>
      <c r="B61" s="94"/>
      <c r="C61" s="60"/>
      <c r="D61" s="60"/>
      <c r="E61" s="60"/>
      <c r="F61" s="60"/>
      <c r="G61" s="60"/>
    </row>
    <row r="62" spans="1:7" ht="15" customHeight="1">
      <c r="A62" s="60" t="s">
        <v>151</v>
      </c>
      <c r="B62" s="94"/>
      <c r="C62" s="60"/>
      <c r="D62" s="60"/>
      <c r="E62" s="60"/>
      <c r="F62" s="60"/>
      <c r="G62" s="60"/>
    </row>
    <row r="63" spans="1:7" ht="15" customHeight="1">
      <c r="A63" s="60" t="s">
        <v>152</v>
      </c>
      <c r="B63" s="94"/>
      <c r="C63" s="60"/>
      <c r="D63" s="60"/>
      <c r="E63" s="60"/>
      <c r="F63" s="60"/>
      <c r="G63" s="60"/>
    </row>
    <row r="64" spans="1:7" ht="15" customHeight="1">
      <c r="A64" s="60" t="s">
        <v>153</v>
      </c>
      <c r="B64" s="94"/>
      <c r="C64" s="60"/>
      <c r="D64" s="60"/>
      <c r="E64" s="60"/>
      <c r="F64" s="60"/>
      <c r="G64" s="60"/>
    </row>
  </sheetData>
  <mergeCells count="51">
    <mergeCell ref="AM7:AN10"/>
    <mergeCell ref="AK1:AN1"/>
    <mergeCell ref="AK2:AN2"/>
    <mergeCell ref="AK3:AN3"/>
    <mergeCell ref="AK4:AN4"/>
    <mergeCell ref="AK7:AK10"/>
    <mergeCell ref="AL7:AL10"/>
    <mergeCell ref="F8:L8"/>
    <mergeCell ref="M8:S8"/>
    <mergeCell ref="T8:Z8"/>
    <mergeCell ref="AA8:AG8"/>
    <mergeCell ref="AH8:AJ8"/>
    <mergeCell ref="U2:V2"/>
    <mergeCell ref="S2:T2"/>
    <mergeCell ref="M2:P2"/>
    <mergeCell ref="AH5:AJ5"/>
    <mergeCell ref="F7:AJ7"/>
    <mergeCell ref="Q2:R2"/>
    <mergeCell ref="B7:B10"/>
    <mergeCell ref="C7:C10"/>
    <mergeCell ref="A7:A10"/>
    <mergeCell ref="A31:E31"/>
    <mergeCell ref="A32:E32"/>
    <mergeCell ref="E7:E10"/>
    <mergeCell ref="D7:D10"/>
    <mergeCell ref="AM18:AN18"/>
    <mergeCell ref="AM19:AN19"/>
    <mergeCell ref="AM20:AN20"/>
    <mergeCell ref="AM11:AN11"/>
    <mergeCell ref="AM12:AN12"/>
    <mergeCell ref="AM13:AN13"/>
    <mergeCell ref="AM14:AN14"/>
    <mergeCell ref="AM15:AN15"/>
    <mergeCell ref="AM16:AN16"/>
    <mergeCell ref="AM17:AN17"/>
    <mergeCell ref="AM31:AN32"/>
    <mergeCell ref="AM26:AN26"/>
    <mergeCell ref="AM27:AN27"/>
    <mergeCell ref="AM28:AN28"/>
    <mergeCell ref="AM29:AN29"/>
    <mergeCell ref="AM30:AN30"/>
    <mergeCell ref="C41:E41"/>
    <mergeCell ref="C42:E42"/>
    <mergeCell ref="C43:E43"/>
    <mergeCell ref="C44:E44"/>
    <mergeCell ref="C45:E45"/>
    <mergeCell ref="AM21:AN21"/>
    <mergeCell ref="AM22:AN22"/>
    <mergeCell ref="AM23:AN23"/>
    <mergeCell ref="AM24:AN24"/>
    <mergeCell ref="AM25:AN25"/>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
  <cols>
    <col min="1" max="1" width="26.33203125" customWidth="1"/>
    <col min="2" max="2" width="9" customWidth="1"/>
    <col min="3" max="3" width="22" customWidth="1"/>
  </cols>
  <sheetData>
    <row r="1" spans="1:12">
      <c r="A1" t="s">
        <v>93</v>
      </c>
      <c r="B1" t="s">
        <v>226</v>
      </c>
      <c r="C1" t="s">
        <v>227</v>
      </c>
      <c r="D1" t="s">
        <v>228</v>
      </c>
      <c r="E1" t="s">
        <v>229</v>
      </c>
      <c r="F1" t="s">
        <v>230</v>
      </c>
      <c r="G1" t="s">
        <v>231</v>
      </c>
      <c r="H1" t="s">
        <v>232</v>
      </c>
      <c r="I1" t="s">
        <v>233</v>
      </c>
      <c r="J1" t="s">
        <v>234</v>
      </c>
      <c r="K1" t="s">
        <v>235</v>
      </c>
    </row>
    <row r="2" spans="1:12">
      <c r="A2" t="s">
        <v>236</v>
      </c>
      <c r="B2" t="s">
        <v>156</v>
      </c>
      <c r="C2" t="s">
        <v>157</v>
      </c>
      <c r="D2" t="s">
        <v>158</v>
      </c>
    </row>
    <row r="3" spans="1:12">
      <c r="A3" t="s">
        <v>168</v>
      </c>
      <c r="B3" t="s">
        <v>156</v>
      </c>
      <c r="C3" t="s">
        <v>157</v>
      </c>
      <c r="D3" t="s">
        <v>158</v>
      </c>
    </row>
    <row r="4" spans="1:12">
      <c r="A4" t="s">
        <v>169</v>
      </c>
      <c r="B4" t="s">
        <v>156</v>
      </c>
      <c r="C4" t="s">
        <v>157</v>
      </c>
      <c r="D4" t="s">
        <v>158</v>
      </c>
    </row>
    <row r="5" spans="1:12">
      <c r="A5" t="s">
        <v>170</v>
      </c>
      <c r="B5" t="s">
        <v>156</v>
      </c>
      <c r="C5" t="s">
        <v>157</v>
      </c>
      <c r="D5" t="s">
        <v>158</v>
      </c>
    </row>
    <row r="6" spans="1:12">
      <c r="A6" s="103" t="s">
        <v>171</v>
      </c>
      <c r="B6" s="103" t="s">
        <v>156</v>
      </c>
      <c r="C6" s="103" t="s">
        <v>172</v>
      </c>
      <c r="D6" s="103" t="s">
        <v>173</v>
      </c>
      <c r="E6" s="103" t="s">
        <v>174</v>
      </c>
      <c r="F6" s="103" t="s">
        <v>180</v>
      </c>
      <c r="G6" s="103"/>
      <c r="H6" s="103"/>
      <c r="I6" s="103"/>
      <c r="J6" s="103"/>
    </row>
    <row r="7" spans="1:12">
      <c r="A7" s="103" t="s">
        <v>182</v>
      </c>
      <c r="B7" s="103" t="s">
        <v>156</v>
      </c>
      <c r="C7" s="103" t="s">
        <v>172</v>
      </c>
      <c r="D7" s="103" t="s">
        <v>173</v>
      </c>
      <c r="E7" s="103" t="s">
        <v>174</v>
      </c>
      <c r="F7" s="103" t="s">
        <v>184</v>
      </c>
      <c r="G7" s="103" t="s">
        <v>237</v>
      </c>
      <c r="H7" s="103" t="s">
        <v>238</v>
      </c>
      <c r="I7" s="103" t="s">
        <v>180</v>
      </c>
      <c r="J7" s="103"/>
    </row>
    <row r="8" spans="1:12">
      <c r="A8" s="103" t="s">
        <v>239</v>
      </c>
      <c r="B8" s="103" t="s">
        <v>156</v>
      </c>
      <c r="C8" s="103" t="s">
        <v>180</v>
      </c>
      <c r="D8" s="103"/>
      <c r="E8" s="103"/>
      <c r="F8" s="103"/>
      <c r="G8" s="103"/>
      <c r="H8" s="103"/>
      <c r="I8" s="103"/>
      <c r="J8" s="103"/>
    </row>
    <row r="9" spans="1:12">
      <c r="A9" s="103" t="s">
        <v>240</v>
      </c>
      <c r="B9" s="103" t="s">
        <v>156</v>
      </c>
      <c r="C9" s="103" t="s">
        <v>180</v>
      </c>
      <c r="D9" s="103"/>
      <c r="E9" s="103"/>
      <c r="F9" s="103"/>
      <c r="G9" s="103"/>
      <c r="H9" s="103"/>
      <c r="I9" s="103"/>
      <c r="J9" s="103"/>
    </row>
    <row r="10" spans="1:12">
      <c r="A10" s="103" t="s">
        <v>241</v>
      </c>
      <c r="B10" s="103" t="s">
        <v>156</v>
      </c>
      <c r="C10" s="103" t="s">
        <v>180</v>
      </c>
      <c r="D10" s="103"/>
      <c r="E10" s="103"/>
      <c r="F10" s="103"/>
      <c r="G10" s="103"/>
      <c r="H10" s="103"/>
      <c r="I10" s="103"/>
      <c r="J10" s="103"/>
    </row>
    <row r="11" spans="1:12">
      <c r="A11" s="103" t="s">
        <v>242</v>
      </c>
      <c r="B11" s="103" t="s">
        <v>156</v>
      </c>
      <c r="C11" s="103" t="s">
        <v>157</v>
      </c>
      <c r="D11" s="103" t="s">
        <v>158</v>
      </c>
      <c r="E11" s="103"/>
      <c r="F11" s="103"/>
      <c r="G11" s="103"/>
      <c r="H11" s="103"/>
      <c r="I11" s="103"/>
      <c r="J11" s="103"/>
    </row>
    <row r="12" spans="1:12">
      <c r="A12" s="103" t="s">
        <v>203</v>
      </c>
      <c r="B12" s="103" t="s">
        <v>156</v>
      </c>
      <c r="C12" s="103" t="s">
        <v>172</v>
      </c>
      <c r="D12" s="103" t="s">
        <v>204</v>
      </c>
      <c r="E12" s="103" t="s">
        <v>180</v>
      </c>
      <c r="F12" s="103"/>
      <c r="G12" s="103"/>
      <c r="H12" s="103"/>
      <c r="I12" s="103"/>
      <c r="J12" s="103"/>
    </row>
    <row r="13" spans="1:12">
      <c r="A13" s="103" t="s">
        <v>205</v>
      </c>
      <c r="B13" s="103" t="s">
        <v>156</v>
      </c>
      <c r="C13" s="103" t="s">
        <v>172</v>
      </c>
      <c r="D13" s="103" t="s">
        <v>204</v>
      </c>
      <c r="E13" s="103"/>
      <c r="F13" s="103"/>
      <c r="G13" s="103"/>
      <c r="H13" s="103"/>
      <c r="I13" s="103"/>
      <c r="J13" s="103"/>
    </row>
    <row r="14" spans="1:12">
      <c r="A14" s="103" t="s">
        <v>206</v>
      </c>
      <c r="B14" s="103" t="s">
        <v>156</v>
      </c>
      <c r="C14" s="103" t="s">
        <v>172</v>
      </c>
      <c r="D14" s="103" t="s">
        <v>204</v>
      </c>
      <c r="E14" s="103" t="s">
        <v>180</v>
      </c>
      <c r="F14" s="103" t="s">
        <v>243</v>
      </c>
      <c r="G14" s="103"/>
      <c r="H14" s="103"/>
      <c r="I14" s="103"/>
      <c r="J14" s="103"/>
    </row>
    <row r="15" spans="1:12">
      <c r="A15" s="103" t="s">
        <v>207</v>
      </c>
      <c r="B15" s="103" t="s">
        <v>156</v>
      </c>
      <c r="C15" s="103" t="s">
        <v>172</v>
      </c>
      <c r="D15" s="103" t="s">
        <v>173</v>
      </c>
      <c r="E15" s="103" t="s">
        <v>174</v>
      </c>
      <c r="F15" s="103" t="s">
        <v>184</v>
      </c>
      <c r="G15" s="103" t="s">
        <v>237</v>
      </c>
      <c r="H15" s="103" t="s">
        <v>238</v>
      </c>
      <c r="I15" s="103" t="s">
        <v>244</v>
      </c>
      <c r="J15" s="103" t="s">
        <v>245</v>
      </c>
      <c r="K15" t="s">
        <v>180</v>
      </c>
      <c r="L15" s="103"/>
    </row>
    <row r="16" spans="1:12">
      <c r="A16" s="103" t="s">
        <v>183</v>
      </c>
      <c r="B16" s="103" t="s">
        <v>156</v>
      </c>
      <c r="C16" s="103" t="s">
        <v>172</v>
      </c>
      <c r="D16" s="103" t="s">
        <v>174</v>
      </c>
      <c r="E16" s="103" t="s">
        <v>184</v>
      </c>
      <c r="F16" s="103" t="s">
        <v>237</v>
      </c>
      <c r="G16" s="103" t="s">
        <v>238</v>
      </c>
      <c r="H16" s="103" t="s">
        <v>180</v>
      </c>
      <c r="I16" s="103"/>
      <c r="J16" s="103"/>
    </row>
    <row r="17" spans="1:11">
      <c r="A17" s="103" t="s">
        <v>185</v>
      </c>
      <c r="B17" s="103" t="s">
        <v>156</v>
      </c>
      <c r="C17" s="103" t="s">
        <v>172</v>
      </c>
      <c r="D17" s="103" t="s">
        <v>186</v>
      </c>
      <c r="E17" s="103" t="s">
        <v>180</v>
      </c>
      <c r="F17" s="103"/>
      <c r="G17" s="103"/>
      <c r="H17" s="103"/>
      <c r="I17" s="103"/>
      <c r="J17" s="103"/>
    </row>
    <row r="18" spans="1:11">
      <c r="A18" s="103" t="s">
        <v>246</v>
      </c>
      <c r="B18" s="103" t="s">
        <v>156</v>
      </c>
      <c r="C18" s="103" t="s">
        <v>187</v>
      </c>
      <c r="D18" s="103"/>
      <c r="E18" s="103"/>
      <c r="F18" s="103"/>
      <c r="G18" s="103"/>
      <c r="H18" s="103"/>
      <c r="I18" s="103"/>
      <c r="J18" s="103"/>
    </row>
    <row r="19" spans="1:11">
      <c r="A19" s="103" t="s">
        <v>188</v>
      </c>
      <c r="B19" s="103" t="s">
        <v>156</v>
      </c>
      <c r="C19" s="103" t="s">
        <v>172</v>
      </c>
      <c r="D19" s="103" t="s">
        <v>191</v>
      </c>
      <c r="E19" s="103" t="s">
        <v>192</v>
      </c>
      <c r="F19" s="103" t="s">
        <v>197</v>
      </c>
      <c r="G19" s="103"/>
      <c r="H19" s="103"/>
      <c r="I19" s="103"/>
      <c r="J19" s="103"/>
    </row>
    <row r="20" spans="1:11">
      <c r="A20" s="103" t="s">
        <v>196</v>
      </c>
      <c r="B20" s="103" t="s">
        <v>156</v>
      </c>
      <c r="C20" s="103" t="s">
        <v>172</v>
      </c>
      <c r="D20" s="103" t="s">
        <v>192</v>
      </c>
      <c r="E20" s="103" t="s">
        <v>197</v>
      </c>
      <c r="F20" s="103"/>
      <c r="G20" s="103"/>
      <c r="H20" s="103"/>
      <c r="I20" s="103"/>
      <c r="J20" s="103"/>
    </row>
    <row r="21" spans="1:11">
      <c r="A21" s="103" t="s">
        <v>198</v>
      </c>
      <c r="B21" s="103" t="s">
        <v>156</v>
      </c>
      <c r="C21" s="103" t="s">
        <v>172</v>
      </c>
      <c r="D21" s="103" t="s">
        <v>192</v>
      </c>
      <c r="E21" s="103" t="s">
        <v>197</v>
      </c>
      <c r="F21" s="103"/>
      <c r="G21" s="103"/>
      <c r="H21" s="103"/>
      <c r="I21" s="103"/>
      <c r="J21" s="103"/>
    </row>
    <row r="22" spans="1:11">
      <c r="A22" s="103" t="s">
        <v>208</v>
      </c>
      <c r="B22" s="103" t="s">
        <v>156</v>
      </c>
      <c r="C22" s="103" t="s">
        <v>158</v>
      </c>
      <c r="D22" s="103"/>
      <c r="E22" s="103"/>
      <c r="F22" s="103"/>
      <c r="G22" s="103"/>
      <c r="H22" s="103"/>
      <c r="I22" s="103"/>
      <c r="J22" s="103"/>
    </row>
    <row r="23" spans="1:11">
      <c r="A23" s="103" t="s">
        <v>199</v>
      </c>
      <c r="B23" s="103" t="s">
        <v>156</v>
      </c>
      <c r="C23" s="103" t="s">
        <v>172</v>
      </c>
      <c r="D23" s="103" t="s">
        <v>200</v>
      </c>
      <c r="E23" s="103"/>
      <c r="F23" s="103"/>
      <c r="G23" s="103"/>
      <c r="H23" s="103"/>
      <c r="I23" s="103"/>
      <c r="J23" s="103"/>
    </row>
    <row r="24" spans="1:11">
      <c r="A24" s="103" t="s">
        <v>201</v>
      </c>
      <c r="B24" s="103" t="s">
        <v>156</v>
      </c>
      <c r="C24" s="103" t="s">
        <v>172</v>
      </c>
      <c r="D24" s="103" t="s">
        <v>202</v>
      </c>
      <c r="E24" s="103"/>
      <c r="F24" s="103"/>
      <c r="G24" s="103"/>
      <c r="H24" s="103"/>
      <c r="I24" s="103"/>
      <c r="J24" s="103"/>
    </row>
    <row r="25" spans="1:11">
      <c r="A25" s="103" t="s">
        <v>209</v>
      </c>
      <c r="B25" s="103" t="s">
        <v>156</v>
      </c>
      <c r="C25" s="103" t="s">
        <v>210</v>
      </c>
      <c r="D25" s="103" t="s">
        <v>211</v>
      </c>
      <c r="E25" s="103"/>
      <c r="F25" s="103"/>
      <c r="G25" s="103"/>
      <c r="H25" s="103"/>
      <c r="I25" s="103"/>
      <c r="J25" s="103"/>
    </row>
    <row r="26" spans="1:11">
      <c r="A26" s="103" t="s">
        <v>212</v>
      </c>
      <c r="B26" s="103" t="s">
        <v>156</v>
      </c>
      <c r="C26" s="103" t="s">
        <v>220</v>
      </c>
      <c r="D26" s="103" t="s">
        <v>213</v>
      </c>
      <c r="E26" s="103" t="s">
        <v>214</v>
      </c>
      <c r="F26" s="103" t="s">
        <v>247</v>
      </c>
      <c r="G26" s="103" t="s">
        <v>174</v>
      </c>
      <c r="H26" s="103" t="s">
        <v>215</v>
      </c>
      <c r="I26" s="103"/>
      <c r="J26" s="103"/>
    </row>
    <row r="27" spans="1:11">
      <c r="A27" s="103" t="s">
        <v>216</v>
      </c>
      <c r="B27" s="103" t="s">
        <v>156</v>
      </c>
      <c r="C27" s="103" t="s">
        <v>220</v>
      </c>
      <c r="D27" s="103" t="s">
        <v>217</v>
      </c>
      <c r="E27" s="103" t="s">
        <v>174</v>
      </c>
      <c r="F27" s="103" t="s">
        <v>213</v>
      </c>
      <c r="G27" s="103" t="s">
        <v>214</v>
      </c>
      <c r="H27" s="103" t="s">
        <v>247</v>
      </c>
      <c r="I27" s="103" t="s">
        <v>215</v>
      </c>
      <c r="J27" s="103"/>
    </row>
    <row r="28" spans="1:11">
      <c r="A28" s="103" t="s">
        <v>218</v>
      </c>
      <c r="B28" s="103" t="s">
        <v>156</v>
      </c>
      <c r="C28" s="103" t="s">
        <v>220</v>
      </c>
      <c r="D28" s="103" t="s">
        <v>217</v>
      </c>
      <c r="E28" s="103" t="s">
        <v>213</v>
      </c>
      <c r="F28" s="103" t="s">
        <v>214</v>
      </c>
      <c r="G28" s="103" t="s">
        <v>248</v>
      </c>
      <c r="H28" s="103" t="s">
        <v>249</v>
      </c>
      <c r="I28" s="103" t="s">
        <v>247</v>
      </c>
      <c r="J28" s="103" t="s">
        <v>174</v>
      </c>
      <c r="K28" s="103" t="s">
        <v>215</v>
      </c>
    </row>
    <row r="29" spans="1:11">
      <c r="A29" s="103" t="s">
        <v>222</v>
      </c>
      <c r="B29" s="103" t="s">
        <v>156</v>
      </c>
      <c r="C29" s="103" t="s">
        <v>220</v>
      </c>
      <c r="D29" s="103" t="s">
        <v>221</v>
      </c>
      <c r="E29" s="103"/>
      <c r="F29" s="103"/>
      <c r="G29" s="103"/>
      <c r="H29" s="103"/>
      <c r="I29" s="103"/>
      <c r="J29" s="103"/>
      <c r="K29" s="103"/>
    </row>
    <row r="30" spans="1:11">
      <c r="A30" s="103" t="s">
        <v>219</v>
      </c>
      <c r="B30" s="103" t="s">
        <v>156</v>
      </c>
      <c r="C30" s="103" t="s">
        <v>220</v>
      </c>
      <c r="D30" s="103" t="s">
        <v>221</v>
      </c>
      <c r="E30" s="103"/>
      <c r="F30" s="103"/>
      <c r="G30" s="103"/>
      <c r="H30" s="103"/>
      <c r="I30" s="103"/>
      <c r="J30" s="103"/>
      <c r="K30" s="103"/>
    </row>
    <row r="31" spans="1:11">
      <c r="A31" s="103" t="s">
        <v>223</v>
      </c>
      <c r="B31" s="103" t="s">
        <v>156</v>
      </c>
      <c r="C31" s="103" t="s">
        <v>220</v>
      </c>
      <c r="D31" s="103" t="s">
        <v>173</v>
      </c>
      <c r="E31" s="103" t="s">
        <v>174</v>
      </c>
      <c r="F31" s="103" t="s">
        <v>213</v>
      </c>
      <c r="G31" s="103" t="s">
        <v>214</v>
      </c>
      <c r="H31" s="103" t="s">
        <v>248</v>
      </c>
      <c r="I31" s="103" t="s">
        <v>249</v>
      </c>
      <c r="J31" s="103" t="s">
        <v>224</v>
      </c>
      <c r="K31" s="103"/>
    </row>
    <row r="32" spans="1:11">
      <c r="A32" s="103" t="s">
        <v>225</v>
      </c>
      <c r="B32" s="103" t="s">
        <v>220</v>
      </c>
      <c r="C32" s="103" t="s">
        <v>173</v>
      </c>
      <c r="D32" s="103" t="s">
        <v>174</v>
      </c>
      <c r="E32" s="103" t="s">
        <v>213</v>
      </c>
      <c r="F32" s="103" t="s">
        <v>214</v>
      </c>
      <c r="G32" s="103" t="s">
        <v>224</v>
      </c>
      <c r="H32" s="103" t="s">
        <v>250</v>
      </c>
      <c r="I32" s="103" t="s">
        <v>251</v>
      </c>
      <c r="J32" s="103"/>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38</vt:i4>
      </vt:variant>
    </vt:vector>
  </HeadingPairs>
  <TitlesOfParts>
    <vt:vector size="43" baseType="lpstr">
      <vt:lpstr>付表３－２</vt:lpstr>
      <vt:lpstr>勤務形態一覧表（就労移行支援）</vt:lpstr>
      <vt:lpstr>勤務形態一覧表（記載例）</vt:lpstr>
      <vt:lpstr>勤務形態一覧表（汎用）</vt:lpstr>
      <vt:lpstr>選択肢</vt:lpstr>
      <vt:lpstr>'勤務形態一覧表（記載例）'!Print_Area</vt:lpstr>
      <vt:lpstr>'勤務形態一覧表（就労移行支援）'!Print_Area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