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64359342-3779-471C-B59B-FEA7D47A9C7F}" xr6:coauthVersionLast="47" xr6:coauthVersionMax="47" xr10:uidLastSave="{00000000-0000-0000-0000-000000000000}"/>
  <bookViews>
    <workbookView xWindow="-120" yWindow="-120" windowWidth="29040" windowHeight="15990" tabRatio="764" firstSheet="1" activeTab="1" xr2:uid="{00000000-000D-0000-FFFF-FFFF00000000}"/>
  </bookViews>
  <sheets>
    <sheet name="#88(2)計算表（発注者別） " sheetId="64" state="hidden" r:id="rId1"/>
    <sheet name="88住宅の所有関係、建築の時期別住宅数" sheetId="61" r:id="rId2"/>
  </sheets>
  <definedNames>
    <definedName name="_xlnm.Print_Area" localSheetId="0">'#88(2)計算表（発注者別） '!$A$1:$W$20</definedName>
  </definedNames>
  <calcPr calcId="191029" calcMode="manual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64" l="1"/>
  <c r="V21" i="64"/>
  <c r="U21" i="64"/>
  <c r="T21" i="64"/>
  <c r="S21" i="64"/>
  <c r="R21" i="64"/>
  <c r="Q21" i="64"/>
  <c r="P21" i="64"/>
  <c r="O21" i="64"/>
  <c r="N21" i="64"/>
  <c r="M21" i="64"/>
  <c r="L21" i="64"/>
  <c r="Y15" i="64"/>
  <c r="Y14" i="64"/>
  <c r="Y13" i="64"/>
  <c r="Y12" i="64"/>
  <c r="Y11" i="64"/>
  <c r="Y10" i="64"/>
  <c r="Y9" i="64"/>
  <c r="Y7" i="64"/>
  <c r="J7" i="64"/>
  <c r="I7" i="64"/>
  <c r="H7" i="64"/>
  <c r="G7" i="64"/>
  <c r="G15" i="64" l="1"/>
  <c r="G14" i="64"/>
  <c r="G13" i="64"/>
  <c r="G12" i="64"/>
  <c r="G11" i="64"/>
  <c r="G10" i="64"/>
  <c r="G9" i="64"/>
  <c r="J15" i="64" l="1"/>
  <c r="I15" i="64"/>
  <c r="H15" i="64"/>
  <c r="F15" i="64"/>
  <c r="E15" i="64"/>
  <c r="J14" i="64"/>
  <c r="I14" i="64"/>
  <c r="H14" i="64"/>
  <c r="F14" i="64"/>
  <c r="E14" i="64"/>
  <c r="J13" i="64"/>
  <c r="I13" i="64"/>
  <c r="H13" i="64"/>
  <c r="F13" i="64"/>
  <c r="E13" i="64"/>
  <c r="J12" i="64"/>
  <c r="I12" i="64"/>
  <c r="H12" i="64"/>
  <c r="F12" i="64"/>
  <c r="E12" i="64"/>
  <c r="J11" i="64"/>
  <c r="I11" i="64"/>
  <c r="H11" i="64"/>
  <c r="F11" i="64"/>
  <c r="E11" i="64"/>
  <c r="J10" i="64"/>
  <c r="I10" i="64"/>
  <c r="H10" i="64"/>
  <c r="F10" i="64"/>
  <c r="E10" i="64"/>
  <c r="J9" i="64"/>
  <c r="I9" i="64"/>
  <c r="H9" i="64"/>
  <c r="F9" i="64"/>
  <c r="E9" i="64"/>
  <c r="F7" i="64"/>
  <c r="E7" i="64"/>
</calcChain>
</file>

<file path=xl/sharedStrings.xml><?xml version="1.0" encoding="utf-8"?>
<sst xmlns="http://schemas.openxmlformats.org/spreadsheetml/2006/main" count="91" uniqueCount="75">
  <si>
    <t>計</t>
  </si>
  <si>
    <t>-</t>
  </si>
  <si>
    <t>その他</t>
  </si>
  <si>
    <t>国</t>
  </si>
  <si>
    <t>工事件数</t>
  </si>
  <si>
    <t>県</t>
  </si>
  <si>
    <t>個人</t>
  </si>
  <si>
    <t>総   数</t>
  </si>
  <si>
    <t>単位：金額 百万円</t>
  </si>
  <si>
    <t>会社・会社でない法人（資本金階層別）</t>
  </si>
  <si>
    <t>地方公営企業</t>
  </si>
  <si>
    <t>資料 国土交通省「建設工事受注動態統計調査報告」</t>
    <rPh sb="9" eb="13">
      <t>ケンセツコウジ</t>
    </rPh>
    <rPh sb="13" eb="15">
      <t>ジュチュウ</t>
    </rPh>
    <rPh sb="15" eb="17">
      <t>ドウタイ</t>
    </rPh>
    <rPh sb="17" eb="21">
      <t>トウケイチョウサ</t>
    </rPh>
    <rPh sb="21" eb="23">
      <t>ホウコク</t>
    </rPh>
    <phoneticPr fontId="3"/>
  </si>
  <si>
    <t>請負契約額</t>
    <rPh sb="0" eb="2">
      <t>ウケオ</t>
    </rPh>
    <rPh sb="2" eb="4">
      <t>ケイヤク</t>
    </rPh>
    <phoneticPr fontId="3"/>
  </si>
  <si>
    <t>独立行政法人</t>
    <rPh sb="0" eb="2">
      <t>ドクリツ</t>
    </rPh>
    <rPh sb="2" eb="4">
      <t>ギョウセイ</t>
    </rPh>
    <rPh sb="4" eb="6">
      <t>ホウジン</t>
    </rPh>
    <phoneticPr fontId="3"/>
  </si>
  <si>
    <t>持ち家</t>
    <rPh sb="0" eb="1">
      <t>モ</t>
    </rPh>
    <rPh sb="2" eb="3">
      <t>イエ</t>
    </rPh>
    <phoneticPr fontId="2"/>
  </si>
  <si>
    <t>　　　　　借            　 　　　　                    家</t>
    <rPh sb="5" eb="6">
      <t>カ</t>
    </rPh>
    <rPh sb="44" eb="45">
      <t>イエ</t>
    </rPh>
    <phoneticPr fontId="2"/>
  </si>
  <si>
    <t>総数</t>
    <rPh sb="0" eb="2">
      <t>ソウスウ</t>
    </rPh>
    <phoneticPr fontId="2"/>
  </si>
  <si>
    <t>民　　営　　借　　家</t>
    <rPh sb="0" eb="1">
      <t>タミ</t>
    </rPh>
    <rPh sb="3" eb="4">
      <t>エイ</t>
    </rPh>
    <rPh sb="6" eb="7">
      <t>シャク</t>
    </rPh>
    <rPh sb="9" eb="10">
      <t>イエ</t>
    </rPh>
    <phoneticPr fontId="2"/>
  </si>
  <si>
    <t>木造</t>
    <rPh sb="0" eb="2">
      <t>モクゾウ</t>
    </rPh>
    <phoneticPr fontId="2"/>
  </si>
  <si>
    <t>非木造</t>
    <rPh sb="0" eb="1">
      <t>ヒ</t>
    </rPh>
    <rPh sb="1" eb="3">
      <t>モクゾウ</t>
    </rPh>
    <phoneticPr fontId="2"/>
  </si>
  <si>
    <t>給与住宅</t>
    <rPh sb="0" eb="2">
      <t>キュウヨ</t>
    </rPh>
    <rPh sb="2" eb="4">
      <t>ジュウタク</t>
    </rPh>
    <phoneticPr fontId="2"/>
  </si>
  <si>
    <t>不                詳</t>
    <rPh sb="0" eb="18">
      <t>フショウ</t>
    </rPh>
    <phoneticPr fontId="6"/>
  </si>
  <si>
    <t xml:space="preserve"> 公 営 の</t>
    <rPh sb="1" eb="2">
      <t>コウ</t>
    </rPh>
    <rPh sb="3" eb="4">
      <t>エイ</t>
    </rPh>
    <phoneticPr fontId="2"/>
  </si>
  <si>
    <t>政府関連企業等</t>
    <rPh sb="2" eb="4">
      <t>カンレン</t>
    </rPh>
    <rPh sb="6" eb="7">
      <t>トウ</t>
    </rPh>
    <phoneticPr fontId="3"/>
  </si>
  <si>
    <t>(2)発注機関別</t>
    <rPh sb="3" eb="4">
      <t>ハツ</t>
    </rPh>
    <rPh sb="5" eb="7">
      <t>キカン</t>
    </rPh>
    <phoneticPr fontId="3"/>
  </si>
  <si>
    <t>昭和46年　～　　55年</t>
    <phoneticPr fontId="2"/>
  </si>
  <si>
    <t>都市再生
機構・公社
の  借  家</t>
    <rPh sb="0" eb="1">
      <t>ミヤコ</t>
    </rPh>
    <rPh sb="1" eb="2">
      <t>シ</t>
    </rPh>
    <rPh sb="2" eb="3">
      <t>サイ</t>
    </rPh>
    <rPh sb="3" eb="4">
      <t>ショウ</t>
    </rPh>
    <rPh sb="5" eb="7">
      <t>キコウ</t>
    </rPh>
    <rPh sb="14" eb="15">
      <t>シャク</t>
    </rPh>
    <rPh sb="17" eb="18">
      <t>イエ</t>
    </rPh>
    <phoneticPr fontId="2"/>
  </si>
  <si>
    <t>借  家</t>
    <rPh sb="0" eb="1">
      <t>シャク</t>
    </rPh>
    <rPh sb="3" eb="4">
      <t>イエ</t>
    </rPh>
    <phoneticPr fontId="2"/>
  </si>
  <si>
    <t>市　　町</t>
    <phoneticPr fontId="3"/>
  </si>
  <si>
    <t>居住世帯あり総数</t>
    <rPh sb="0" eb="2">
      <t>キョジュウ</t>
    </rPh>
    <rPh sb="2" eb="4">
      <t>セタイ</t>
    </rPh>
    <rPh sb="6" eb="8">
      <t>ソウスウ</t>
    </rPh>
    <phoneticPr fontId="2"/>
  </si>
  <si>
    <t>資本金
3,000万円
未　満</t>
    <rPh sb="9" eb="10">
      <t>マン</t>
    </rPh>
    <phoneticPr fontId="3"/>
  </si>
  <si>
    <t>3,000万円
～5,000万円
未　満</t>
    <rPh sb="5" eb="7">
      <t>マンエン</t>
    </rPh>
    <rPh sb="14" eb="16">
      <t>マンエン</t>
    </rPh>
    <rPh sb="17" eb="18">
      <t>ミ</t>
    </rPh>
    <rPh sb="19" eb="20">
      <t>マン</t>
    </rPh>
    <phoneticPr fontId="3"/>
  </si>
  <si>
    <t>5,000万円
～1億円
未　満</t>
    <rPh sb="5" eb="7">
      <t>マンエン</t>
    </rPh>
    <rPh sb="10" eb="12">
      <t>オクエン</t>
    </rPh>
    <rPh sb="13" eb="14">
      <t>ミ</t>
    </rPh>
    <rPh sb="15" eb="16">
      <t>マン</t>
    </rPh>
    <phoneticPr fontId="3"/>
  </si>
  <si>
    <t>1億円
～5億円
未　満</t>
    <rPh sb="1" eb="3">
      <t>オクエン</t>
    </rPh>
    <rPh sb="6" eb="8">
      <t>オクエン</t>
    </rPh>
    <rPh sb="9" eb="10">
      <t>ミ</t>
    </rPh>
    <rPh sb="11" eb="12">
      <t>マン</t>
    </rPh>
    <phoneticPr fontId="3"/>
  </si>
  <si>
    <t>5億円
～10億円
未　満</t>
    <rPh sb="1" eb="3">
      <t>オクエン</t>
    </rPh>
    <rPh sb="7" eb="9">
      <t>オクエン</t>
    </rPh>
    <rPh sb="10" eb="11">
      <t>ミ</t>
    </rPh>
    <rPh sb="12" eb="13">
      <t>マン</t>
    </rPh>
    <phoneticPr fontId="3"/>
  </si>
  <si>
    <t>資本金
10億円
以　上</t>
    <rPh sb="0" eb="3">
      <t>シホンキン</t>
    </rPh>
    <rPh sb="6" eb="8">
      <t>オクエン</t>
    </rPh>
    <phoneticPr fontId="3"/>
  </si>
  <si>
    <t>８８. 公  共  工  事  受  注  状  況</t>
    <rPh sb="16" eb="17">
      <t>ウケ</t>
    </rPh>
    <rPh sb="19" eb="20">
      <t>チュウ</t>
    </rPh>
    <phoneticPr fontId="3"/>
  </si>
  <si>
    <t>昭和56年　～平成２年</t>
    <rPh sb="7" eb="9">
      <t>ヘイセイ</t>
    </rPh>
    <phoneticPr fontId="2"/>
  </si>
  <si>
    <t>平成18年　 ～　 22年</t>
    <phoneticPr fontId="2"/>
  </si>
  <si>
    <t>平成13年　 ～　 17年</t>
    <phoneticPr fontId="2"/>
  </si>
  <si>
    <t>31（令和元）年度</t>
    <rPh sb="3" eb="4">
      <t>レイワ</t>
    </rPh>
    <rPh sb="4" eb="6">
      <t>ガンネン</t>
    </rPh>
    <rPh sb="7" eb="9">
      <t>ネンド</t>
    </rPh>
    <phoneticPr fontId="3"/>
  </si>
  <si>
    <t>注１ 本調査は標本調査であるため、数値には標本誤差を含んでいる。</t>
    <rPh sb="3" eb="6">
      <t>ホンチョウサ</t>
    </rPh>
    <rPh sb="7" eb="11">
      <t>ヒョウホンチョウサ</t>
    </rPh>
    <rPh sb="17" eb="19">
      <t>スウチ</t>
    </rPh>
    <rPh sb="21" eb="25">
      <t>ヒョウホンゴサ</t>
    </rPh>
    <rPh sb="26" eb="27">
      <t>フク</t>
    </rPh>
    <phoneticPr fontId="4"/>
  </si>
  <si>
    <t>　２ 10位を四捨五入して100位までを有効数字として表章している。</t>
    <rPh sb="5" eb="6">
      <t>イ</t>
    </rPh>
    <rPh sb="7" eb="11">
      <t>シシャゴニュウ</t>
    </rPh>
    <rPh sb="16" eb="17">
      <t>イ</t>
    </rPh>
    <rPh sb="20" eb="24">
      <t>ユウコウスウジ</t>
    </rPh>
    <rPh sb="27" eb="29">
      <t>ヒョウショウ</t>
    </rPh>
    <phoneticPr fontId="4"/>
  </si>
  <si>
    <t>昭　和 25 年　以　前</t>
    <rPh sb="0" eb="1">
      <t>アキラ</t>
    </rPh>
    <rPh sb="2" eb="3">
      <t>ワ</t>
    </rPh>
    <rPh sb="7" eb="8">
      <t>ネン</t>
    </rPh>
    <rPh sb="9" eb="10">
      <t>イ</t>
    </rPh>
    <rPh sb="11" eb="12">
      <t>マエ</t>
    </rPh>
    <phoneticPr fontId="9"/>
  </si>
  <si>
    <t>昭和26年　～　　45年</t>
    <phoneticPr fontId="2"/>
  </si>
  <si>
    <t>　３ 総数には「不詳」の数を含むことから、総数と内訳の合計は必ずしも一致しない。</t>
    <rPh sb="3" eb="5">
      <t>ソウスウ</t>
    </rPh>
    <rPh sb="8" eb="10">
      <t>フショウ</t>
    </rPh>
    <rPh sb="12" eb="13">
      <t>カズ</t>
    </rPh>
    <rPh sb="14" eb="15">
      <t>フク</t>
    </rPh>
    <rPh sb="21" eb="23">
      <t>ソウスウ</t>
    </rPh>
    <rPh sb="24" eb="26">
      <t>ウチワケ</t>
    </rPh>
    <rPh sb="27" eb="29">
      <t>ゴウケイ</t>
    </rPh>
    <rPh sb="30" eb="31">
      <t>カナラ</t>
    </rPh>
    <rPh sb="34" eb="36">
      <t>イッチ</t>
    </rPh>
    <phoneticPr fontId="4"/>
  </si>
  <si>
    <t>令和２年度</t>
    <rPh sb="0" eb="1">
      <t>レイワ</t>
    </rPh>
    <rPh sb="3" eb="5">
      <t>ネンド</t>
    </rPh>
    <phoneticPr fontId="3"/>
  </si>
  <si>
    <t>300万円
未満</t>
    <rPh sb="3" eb="5">
      <t>マンエン</t>
    </rPh>
    <rPh sb="6" eb="8">
      <t>ミマン</t>
    </rPh>
    <phoneticPr fontId="3"/>
  </si>
  <si>
    <t>300～500
万円未満</t>
    <rPh sb="8" eb="10">
      <t>マンエン</t>
    </rPh>
    <rPh sb="10" eb="12">
      <t>ミマン</t>
    </rPh>
    <phoneticPr fontId="3"/>
  </si>
  <si>
    <t>500～1000
万円未満</t>
    <rPh sb="9" eb="11">
      <t>マンエン</t>
    </rPh>
    <rPh sb="11" eb="13">
      <t>ミマン</t>
    </rPh>
    <phoneticPr fontId="3"/>
  </si>
  <si>
    <t>1000～3000万円未満</t>
    <rPh sb="9" eb="11">
      <t>マンエン</t>
    </rPh>
    <rPh sb="11" eb="13">
      <t>ミマン</t>
    </rPh>
    <phoneticPr fontId="3"/>
  </si>
  <si>
    <t>1～3億円
未満</t>
    <rPh sb="3" eb="5">
      <t>オクエン</t>
    </rPh>
    <rPh sb="6" eb="8">
      <t>ミマン</t>
    </rPh>
    <phoneticPr fontId="3"/>
  </si>
  <si>
    <t>3～5億円
未満</t>
    <rPh sb="3" eb="5">
      <t>オクエン</t>
    </rPh>
    <rPh sb="6" eb="8">
      <t>ミマン</t>
    </rPh>
    <phoneticPr fontId="3"/>
  </si>
  <si>
    <t>5～10億円
未満</t>
    <rPh sb="4" eb="6">
      <t>オクエン</t>
    </rPh>
    <rPh sb="7" eb="9">
      <t>ミマン</t>
    </rPh>
    <phoneticPr fontId="3"/>
  </si>
  <si>
    <t>10～20
億円未満</t>
    <rPh sb="6" eb="8">
      <t>オクエン</t>
    </rPh>
    <rPh sb="8" eb="10">
      <t>ミマン</t>
    </rPh>
    <phoneticPr fontId="3"/>
  </si>
  <si>
    <t>50億円
以上</t>
    <rPh sb="2" eb="4">
      <t>オクエン</t>
    </rPh>
    <rPh sb="5" eb="7">
      <t>イジョウ</t>
    </rPh>
    <phoneticPr fontId="3"/>
  </si>
  <si>
    <t>3000～5000万円未満</t>
    <rPh sb="9" eb="11">
      <t>マンエン</t>
    </rPh>
    <rPh sb="11" eb="13">
      <t>ミマン</t>
    </rPh>
    <phoneticPr fontId="3"/>
  </si>
  <si>
    <t>5000～
１億円
未満</t>
    <rPh sb="7" eb="9">
      <t>オクエン</t>
    </rPh>
    <rPh sb="10" eb="12">
      <t>ミマン</t>
    </rPh>
    <phoneticPr fontId="3"/>
  </si>
  <si>
    <t>20～50
億円未満</t>
    <rPh sb="6" eb="8">
      <t>オクエン</t>
    </rPh>
    <rPh sb="8" eb="10">
      <t>ミマン</t>
    </rPh>
    <phoneticPr fontId="3"/>
  </si>
  <si>
    <t>【計算表】</t>
    <rPh sb="1" eb="4">
      <t>ケイサンヒョウ</t>
    </rPh>
    <phoneticPr fontId="3"/>
  </si>
  <si>
    <t>※公共工事受注動態統計　年度報　第20表から値貼付け</t>
    <rPh sb="1" eb="9">
      <t>コウキョウコウジジュチュウドウタイ</t>
    </rPh>
    <rPh sb="9" eb="11">
      <t>トウケイ</t>
    </rPh>
    <rPh sb="12" eb="14">
      <t>ネンド</t>
    </rPh>
    <rPh sb="14" eb="15">
      <t>ホウ</t>
    </rPh>
    <rPh sb="16" eb="17">
      <t>ダイ</t>
    </rPh>
    <rPh sb="19" eb="20">
      <t>ヒョウ</t>
    </rPh>
    <rPh sb="22" eb="23">
      <t>アタイ</t>
    </rPh>
    <rPh sb="23" eb="25">
      <t>ハリツ</t>
    </rPh>
    <phoneticPr fontId="3"/>
  </si>
  <si>
    <t>←</t>
    <phoneticPr fontId="3"/>
  </si>
  <si>
    <t>コピーして８８（２）本表に値貼付けする。</t>
    <rPh sb="10" eb="12">
      <t>ホンピョウ</t>
    </rPh>
    <rPh sb="13" eb="16">
      <t>アタイハリツ</t>
    </rPh>
    <phoneticPr fontId="3"/>
  </si>
  <si>
    <t>検算</t>
    <rPh sb="0" eb="2">
      <t>ケンザン</t>
    </rPh>
    <phoneticPr fontId="3"/>
  </si>
  <si>
    <t>令和5年10月1日現在</t>
    <rPh sb="0" eb="2">
      <t>レイワ</t>
    </rPh>
    <rPh sb="3" eb="4">
      <t>ネン</t>
    </rPh>
    <rPh sb="6" eb="7">
      <t>ツキ</t>
    </rPh>
    <rPh sb="8" eb="9">
      <t>ニチ</t>
    </rPh>
    <phoneticPr fontId="4"/>
  </si>
  <si>
    <t>平成23年 　～　 27年</t>
    <phoneticPr fontId="2"/>
  </si>
  <si>
    <t>平成28年 　～　 30年</t>
    <phoneticPr fontId="2"/>
  </si>
  <si>
    <t>令　　和　　元　　年</t>
    <rPh sb="0" eb="1">
      <t>レイ</t>
    </rPh>
    <rPh sb="3" eb="4">
      <t>ワ</t>
    </rPh>
    <rPh sb="6" eb="7">
      <t>モト</t>
    </rPh>
    <phoneticPr fontId="2"/>
  </si>
  <si>
    <t>令　　和　　 2　  年</t>
    <rPh sb="0" eb="1">
      <t>レイ</t>
    </rPh>
    <rPh sb="3" eb="4">
      <t>ワ</t>
    </rPh>
    <phoneticPr fontId="2"/>
  </si>
  <si>
    <t>令　　和　　 3　  年</t>
    <rPh sb="0" eb="1">
      <t>レイ</t>
    </rPh>
    <rPh sb="3" eb="4">
      <t>ワ</t>
    </rPh>
    <phoneticPr fontId="2"/>
  </si>
  <si>
    <t>令　　和　　 4　  年</t>
    <rPh sb="0" eb="1">
      <t>レイ</t>
    </rPh>
    <rPh sb="3" eb="4">
      <t>ワ</t>
    </rPh>
    <phoneticPr fontId="2"/>
  </si>
  <si>
    <t>令和5年１月 ～ ９月</t>
    <rPh sb="0" eb="2">
      <t>レイワ</t>
    </rPh>
    <phoneticPr fontId="2"/>
  </si>
  <si>
    <t>平成３年 ～ 　　12年</t>
    <rPh sb="0" eb="2">
      <t>ヘイセイ</t>
    </rPh>
    <rPh sb="11" eb="12">
      <t>ネン</t>
    </rPh>
    <phoneticPr fontId="0"/>
  </si>
  <si>
    <t>８８.住宅の所有関係、建築の時期別住宅数</t>
    <rPh sb="3" eb="5">
      <t>ジュウタク</t>
    </rPh>
    <rPh sb="11" eb="13">
      <t>ケンチク</t>
    </rPh>
    <rPh sb="14" eb="16">
      <t>ジキ</t>
    </rPh>
    <rPh sb="16" eb="17">
      <t>ベツ</t>
    </rPh>
    <rPh sb="17" eb="20">
      <t>ジュウタクスウ</t>
    </rPh>
    <phoneticPr fontId="2"/>
  </si>
  <si>
    <t>資料出所 総務省統計局「住宅･土地統計調査」</t>
    <rPh sb="7" eb="8">
      <t>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</si>
</sst>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7" fontId="11" fillId="0" borderId="0"/>
    <xf numFmtId="37" fontId="11" fillId="0" borderId="0"/>
    <xf numFmtId="38" fontId="1" fillId="0" borderId="0" applyFont="0" applyFill="0" applyBorder="0" applyAlignment="0" applyProtection="0"/>
  </cellStyleXfs>
  <cellXfs count="107">
    <xf numFmtId="0" fontId="0" fillId="0" borderId="0" xfId="0"/>
    <xf numFmtId="0" fontId="12" fillId="0" borderId="0" xfId="2" applyNumberFormat="1" applyFont="1" applyFill="1"/>
    <xf numFmtId="0" fontId="12" fillId="0" borderId="0" xfId="2" applyNumberFormat="1" applyFont="1" applyFill="1" applyAlignment="1" applyProtection="1">
      <alignment horizontal="centerContinuous"/>
    </xf>
    <xf numFmtId="0" fontId="2" fillId="0" borderId="8" xfId="2" applyNumberFormat="1" applyFont="1" applyFill="1" applyBorder="1" applyAlignment="1" applyProtection="1">
      <alignment horizontal="right"/>
    </xf>
    <xf numFmtId="0" fontId="5" fillId="0" borderId="0" xfId="2" applyNumberFormat="1" applyFont="1" applyFill="1" applyAlignment="1">
      <alignment vertical="center"/>
    </xf>
    <xf numFmtId="37" fontId="5" fillId="0" borderId="0" xfId="2" applyFont="1" applyFill="1"/>
    <xf numFmtId="37" fontId="5" fillId="0" borderId="0" xfId="2" applyFont="1" applyFill="1" applyAlignment="1" applyProtection="1">
      <alignment horizontal="left"/>
    </xf>
    <xf numFmtId="37" fontId="5" fillId="0" borderId="9" xfId="2" applyFont="1" applyFill="1" applyBorder="1" applyAlignment="1" applyProtection="1">
      <alignment horizontal="right"/>
    </xf>
    <xf numFmtId="37" fontId="5" fillId="0" borderId="8" xfId="2" applyFont="1" applyFill="1" applyBorder="1" applyAlignment="1" applyProtection="1">
      <alignment horizontal="left"/>
    </xf>
    <xf numFmtId="37" fontId="8" fillId="0" borderId="8" xfId="2" applyFont="1" applyFill="1" applyBorder="1" applyAlignment="1" applyProtection="1">
      <alignment horizontal="left"/>
    </xf>
    <xf numFmtId="37" fontId="5" fillId="0" borderId="8" xfId="2" applyFont="1" applyFill="1" applyBorder="1"/>
    <xf numFmtId="0" fontId="5" fillId="0" borderId="12" xfId="2" applyNumberFormat="1" applyFont="1" applyFill="1" applyBorder="1" applyAlignment="1" applyProtection="1">
      <alignment horizontal="left" vertical="center"/>
    </xf>
    <xf numFmtId="0" fontId="5" fillId="0" borderId="0" xfId="2" applyNumberFormat="1" applyFont="1" applyFill="1" applyBorder="1" applyAlignment="1">
      <alignment vertical="center"/>
    </xf>
    <xf numFmtId="0" fontId="5" fillId="0" borderId="4" xfId="2" applyNumberFormat="1" applyFont="1" applyFill="1" applyBorder="1" applyAlignment="1" applyProtection="1">
      <alignment horizontal="centerContinuous" vertical="center"/>
    </xf>
    <xf numFmtId="0" fontId="5" fillId="0" borderId="2" xfId="2" applyNumberFormat="1" applyFont="1" applyFill="1" applyBorder="1" applyAlignment="1">
      <alignment horizontal="centerContinuous" vertical="center"/>
    </xf>
    <xf numFmtId="0" fontId="7" fillId="0" borderId="15" xfId="2" applyNumberFormat="1" applyFont="1" applyFill="1" applyBorder="1" applyAlignment="1" applyProtection="1">
      <alignment horizontal="center" vertical="center" wrapText="1"/>
    </xf>
    <xf numFmtId="37" fontId="5" fillId="0" borderId="9" xfId="2" applyFont="1" applyFill="1" applyBorder="1"/>
    <xf numFmtId="37" fontId="5" fillId="0" borderId="9" xfId="2" applyFont="1" applyFill="1" applyBorder="1" applyAlignment="1" applyProtection="1">
      <alignment horizontal="left"/>
    </xf>
    <xf numFmtId="0" fontId="5" fillId="0" borderId="0" xfId="2" applyNumberFormat="1" applyFont="1" applyFill="1" applyAlignment="1">
      <alignment horizontal="distributed" indent="1"/>
    </xf>
    <xf numFmtId="0" fontId="5" fillId="0" borderId="0" xfId="2" applyNumberFormat="1" applyFont="1" applyFill="1" applyAlignment="1" applyProtection="1">
      <alignment horizontal="distributed" indent="1"/>
    </xf>
    <xf numFmtId="0" fontId="5" fillId="0" borderId="0" xfId="2" applyNumberFormat="1" applyFont="1" applyFill="1" applyBorder="1" applyAlignment="1" applyProtection="1">
      <alignment horizontal="distributed" indent="1"/>
    </xf>
    <xf numFmtId="41" fontId="5" fillId="0" borderId="0" xfId="2" applyNumberFormat="1" applyFont="1" applyFill="1" applyBorder="1" applyProtection="1"/>
    <xf numFmtId="0" fontId="7" fillId="0" borderId="14" xfId="2" applyNumberFormat="1" applyFont="1" applyFill="1" applyBorder="1" applyAlignment="1" applyProtection="1">
      <alignment horizontal="center" vertical="center" wrapText="1"/>
    </xf>
    <xf numFmtId="37" fontId="5" fillId="0" borderId="16" xfId="2" quotePrefix="1" applyFont="1" applyFill="1" applyBorder="1" applyAlignment="1" applyProtection="1">
      <alignment horizontal="distributed" indent="1"/>
    </xf>
    <xf numFmtId="41" fontId="5" fillId="0" borderId="1" xfId="2" applyNumberFormat="1" applyFont="1" applyFill="1" applyBorder="1" applyAlignment="1" applyProtection="1">
      <alignment horizontal="right"/>
    </xf>
    <xf numFmtId="41" fontId="5" fillId="0" borderId="9" xfId="2" applyNumberFormat="1" applyFont="1" applyFill="1" applyBorder="1" applyProtection="1"/>
    <xf numFmtId="37" fontId="8" fillId="0" borderId="0" xfId="2" quotePrefix="1" applyFont="1" applyFill="1" applyAlignment="1" applyProtection="1">
      <alignment horizontal="distributed" indent="1"/>
    </xf>
    <xf numFmtId="37" fontId="8" fillId="0" borderId="0" xfId="2" applyFont="1" applyFill="1"/>
    <xf numFmtId="0" fontId="5" fillId="0" borderId="14" xfId="2" applyNumberFormat="1" applyFont="1" applyFill="1" applyBorder="1" applyAlignment="1">
      <alignment vertical="center" wrapText="1"/>
    </xf>
    <xf numFmtId="0" fontId="7" fillId="0" borderId="14" xfId="2" applyNumberFormat="1" applyFont="1" applyFill="1" applyBorder="1" applyAlignment="1">
      <alignment vertical="center" wrapText="1"/>
    </xf>
    <xf numFmtId="0" fontId="5" fillId="3" borderId="14" xfId="2" applyNumberFormat="1" applyFont="1" applyFill="1" applyBorder="1" applyAlignment="1">
      <alignment vertical="center"/>
    </xf>
    <xf numFmtId="41" fontId="13" fillId="0" borderId="0" xfId="2" applyNumberFormat="1" applyFont="1" applyFill="1" applyBorder="1" applyProtection="1"/>
    <xf numFmtId="41" fontId="13" fillId="2" borderId="0" xfId="2" applyNumberFormat="1" applyFont="1" applyFill="1" applyBorder="1" applyProtection="1"/>
    <xf numFmtId="41" fontId="14" fillId="0" borderId="0" xfId="2" applyNumberFormat="1" applyFont="1" applyFill="1" applyBorder="1" applyProtection="1"/>
    <xf numFmtId="37" fontId="15" fillId="0" borderId="8" xfId="2" applyFont="1" applyFill="1" applyBorder="1"/>
    <xf numFmtId="37" fontId="5" fillId="4" borderId="14" xfId="2" applyFont="1" applyFill="1" applyBorder="1"/>
    <xf numFmtId="37" fontId="5" fillId="4" borderId="0" xfId="2" applyFont="1" applyFill="1"/>
    <xf numFmtId="41" fontId="5" fillId="4" borderId="1" xfId="2" applyNumberFormat="1" applyFont="1" applyFill="1" applyBorder="1" applyAlignment="1" applyProtection="1">
      <alignment horizontal="right"/>
    </xf>
    <xf numFmtId="41" fontId="5" fillId="4" borderId="0" xfId="2" applyNumberFormat="1" applyFont="1" applyFill="1" applyBorder="1" applyProtection="1"/>
    <xf numFmtId="41" fontId="8" fillId="4" borderId="1" xfId="2" applyNumberFormat="1" applyFont="1" applyFill="1" applyBorder="1" applyAlignment="1" applyProtection="1">
      <alignment horizontal="right"/>
    </xf>
    <xf numFmtId="41" fontId="8" fillId="4" borderId="0" xfId="2" applyNumberFormat="1" applyFont="1" applyFill="1" applyBorder="1" applyProtection="1"/>
    <xf numFmtId="41" fontId="5" fillId="4" borderId="1" xfId="2" applyNumberFormat="1" applyFont="1" applyFill="1" applyBorder="1"/>
    <xf numFmtId="37" fontId="8" fillId="4" borderId="14" xfId="2" applyFont="1" applyFill="1" applyBorder="1"/>
    <xf numFmtId="37" fontId="16" fillId="0" borderId="0" xfId="2" applyFont="1" applyFill="1" applyAlignment="1">
      <alignment horizontal="center" vertical="center"/>
    </xf>
    <xf numFmtId="37" fontId="14" fillId="0" borderId="0" xfId="2" applyFont="1" applyFill="1"/>
    <xf numFmtId="0" fontId="5" fillId="0" borderId="0" xfId="2" applyNumberFormat="1" applyFont="1" applyFill="1" applyAlignment="1">
      <alignment horizontal="center" vertical="center"/>
    </xf>
    <xf numFmtId="37" fontId="5" fillId="0" borderId="0" xfId="3" applyFont="1" applyFill="1"/>
    <xf numFmtId="0" fontId="5" fillId="0" borderId="8" xfId="3" applyNumberFormat="1" applyFont="1" applyFill="1" applyBorder="1"/>
    <xf numFmtId="0" fontId="5" fillId="0" borderId="0" xfId="3" applyNumberFormat="1" applyFont="1" applyFill="1"/>
    <xf numFmtId="37" fontId="8" fillId="0" borderId="0" xfId="3" applyFont="1" applyFill="1" applyAlignment="1">
      <alignment vertical="center"/>
    </xf>
    <xf numFmtId="0" fontId="5" fillId="0" borderId="0" xfId="3" applyNumberFormat="1" applyFont="1" applyFill="1" applyAlignment="1" applyProtection="1">
      <alignment horizontal="left"/>
    </xf>
    <xf numFmtId="0" fontId="5" fillId="0" borderId="0" xfId="3" applyNumberFormat="1" applyFont="1" applyFill="1" applyBorder="1"/>
    <xf numFmtId="0" fontId="5" fillId="0" borderId="0" xfId="3" applyNumberFormat="1" applyFont="1" applyFill="1" applyBorder="1" applyAlignment="1" applyProtection="1">
      <alignment horizontal="left"/>
    </xf>
    <xf numFmtId="37" fontId="12" fillId="0" borderId="0" xfId="3" applyFont="1" applyFill="1" applyAlignment="1" applyProtection="1">
      <alignment horizontal="centerContinuous" vertical="top"/>
    </xf>
    <xf numFmtId="37" fontId="5" fillId="0" borderId="0" xfId="3" applyFont="1" applyFill="1" applyBorder="1" applyAlignment="1">
      <alignment horizontal="centerContinuous"/>
    </xf>
    <xf numFmtId="37" fontId="5" fillId="0" borderId="0" xfId="3" applyFont="1" applyFill="1" applyAlignment="1">
      <alignment horizontal="centerContinuous"/>
    </xf>
    <xf numFmtId="37" fontId="5" fillId="0" borderId="12" xfId="3" applyFont="1" applyFill="1" applyBorder="1" applyAlignment="1">
      <alignment vertical="center"/>
    </xf>
    <xf numFmtId="37" fontId="5" fillId="0" borderId="0" xfId="3" applyFont="1" applyFill="1" applyAlignment="1">
      <alignment vertical="center"/>
    </xf>
    <xf numFmtId="37" fontId="5" fillId="0" borderId="5" xfId="3" applyFont="1" applyFill="1" applyBorder="1" applyAlignment="1">
      <alignment vertical="center"/>
    </xf>
    <xf numFmtId="37" fontId="5" fillId="0" borderId="11" xfId="3" applyFont="1" applyFill="1" applyBorder="1" applyAlignment="1" applyProtection="1">
      <alignment horizontal="centerContinuous" vertical="center"/>
    </xf>
    <xf numFmtId="37" fontId="11" fillId="0" borderId="7" xfId="3" applyFont="1" applyFill="1" applyBorder="1" applyAlignment="1">
      <alignment horizontal="centerContinuous" vertical="center"/>
    </xf>
    <xf numFmtId="37" fontId="7" fillId="0" borderId="7" xfId="3" applyFont="1" applyFill="1" applyBorder="1" applyAlignment="1" applyProtection="1">
      <alignment horizontal="center" vertical="center"/>
    </xf>
    <xf numFmtId="37" fontId="5" fillId="0" borderId="0" xfId="3" applyFont="1" applyFill="1" applyBorder="1" applyAlignment="1">
      <alignment vertical="center"/>
    </xf>
    <xf numFmtId="37" fontId="5" fillId="0" borderId="13" xfId="3" applyFont="1" applyFill="1" applyBorder="1" applyAlignment="1">
      <alignment horizontal="center" vertical="center"/>
    </xf>
    <xf numFmtId="37" fontId="10" fillId="0" borderId="2" xfId="3" applyFont="1" applyFill="1" applyBorder="1" applyAlignment="1">
      <alignment horizontal="centerContinuous" vertical="center"/>
    </xf>
    <xf numFmtId="37" fontId="11" fillId="0" borderId="2" xfId="3" applyFont="1" applyFill="1" applyBorder="1" applyAlignment="1">
      <alignment horizontal="centerContinuous" vertical="center"/>
    </xf>
    <xf numFmtId="37" fontId="11" fillId="0" borderId="10" xfId="3" applyFont="1" applyFill="1" applyBorder="1" applyAlignment="1">
      <alignment horizontal="centerContinuous" vertical="center"/>
    </xf>
    <xf numFmtId="37" fontId="5" fillId="0" borderId="2" xfId="3" applyFont="1" applyFill="1" applyBorder="1" applyAlignment="1">
      <alignment vertical="center"/>
    </xf>
    <xf numFmtId="37" fontId="5" fillId="0" borderId="6" xfId="3" applyFont="1" applyFill="1" applyBorder="1" applyAlignment="1">
      <alignment vertical="center"/>
    </xf>
    <xf numFmtId="0" fontId="5" fillId="0" borderId="4" xfId="3" applyNumberFormat="1" applyFont="1" applyFill="1" applyBorder="1" applyAlignment="1" applyProtection="1">
      <alignment horizontal="distributed" vertical="center" justifyLastLine="1"/>
    </xf>
    <xf numFmtId="0" fontId="10" fillId="0" borderId="4" xfId="3" applyNumberFormat="1" applyFont="1" applyFill="1" applyBorder="1" applyAlignment="1" applyProtection="1">
      <alignment horizontal="distributed" vertical="center" justifyLastLine="1"/>
    </xf>
    <xf numFmtId="37" fontId="10" fillId="0" borderId="4" xfId="3" applyFont="1" applyFill="1" applyBorder="1" applyAlignment="1" applyProtection="1">
      <alignment horizontal="center" vertical="center" justifyLastLine="1"/>
    </xf>
    <xf numFmtId="37" fontId="8" fillId="0" borderId="5" xfId="3" applyFont="1" applyFill="1" applyBorder="1" applyAlignment="1" applyProtection="1">
      <alignment horizontal="left" vertical="center"/>
    </xf>
    <xf numFmtId="37" fontId="5" fillId="0" borderId="0" xfId="3" applyFont="1" applyFill="1" applyAlignment="1" applyProtection="1">
      <alignment horizontal="center"/>
    </xf>
    <xf numFmtId="37" fontId="5" fillId="0" borderId="5" xfId="3" applyFont="1" applyFill="1" applyBorder="1" applyAlignment="1" applyProtection="1">
      <alignment horizontal="left"/>
    </xf>
    <xf numFmtId="37" fontId="5" fillId="0" borderId="2" xfId="3" applyFont="1" applyFill="1" applyBorder="1"/>
    <xf numFmtId="37" fontId="5" fillId="0" borderId="2" xfId="3" applyFont="1" applyFill="1" applyBorder="1" applyAlignment="1" applyProtection="1">
      <alignment horizontal="center"/>
    </xf>
    <xf numFmtId="37" fontId="5" fillId="0" borderId="6" xfId="3" applyFont="1" applyFill="1" applyBorder="1" applyAlignment="1" applyProtection="1">
      <alignment horizontal="left"/>
    </xf>
    <xf numFmtId="37" fontId="14" fillId="0" borderId="0" xfId="3" applyFont="1" applyFill="1"/>
    <xf numFmtId="0" fontId="5" fillId="0" borderId="8" xfId="3" quotePrefix="1" applyNumberFormat="1" applyFont="1" applyFill="1" applyBorder="1" applyAlignment="1" applyProtection="1">
      <alignment horizontal="right"/>
    </xf>
    <xf numFmtId="0" fontId="5" fillId="0" borderId="0" xfId="3" applyNumberFormat="1" applyFont="1" applyFill="1" applyAlignment="1" applyProtection="1">
      <alignment horizontal="right"/>
    </xf>
    <xf numFmtId="37" fontId="8" fillId="0" borderId="0" xfId="3" applyFont="1" applyFill="1" applyAlignment="1" applyProtection="1">
      <alignment horizontal="right" vertical="center"/>
      <protection locked="0"/>
    </xf>
    <xf numFmtId="38" fontId="8" fillId="0" borderId="0" xfId="1" applyFont="1" applyFill="1" applyAlignment="1" applyProtection="1">
      <alignment horizontal="right" vertical="center"/>
      <protection locked="0"/>
    </xf>
    <xf numFmtId="37" fontId="5" fillId="0" borderId="0" xfId="3" applyFont="1" applyFill="1" applyAlignment="1" applyProtection="1">
      <alignment horizontal="right"/>
      <protection locked="0"/>
    </xf>
    <xf numFmtId="38" fontId="5" fillId="0" borderId="0" xfId="1" applyFont="1" applyFill="1" applyAlignment="1" applyProtection="1">
      <alignment horizontal="right"/>
      <protection locked="0"/>
    </xf>
    <xf numFmtId="37" fontId="5" fillId="0" borderId="2" xfId="3" applyFont="1" applyFill="1" applyBorder="1" applyAlignment="1" applyProtection="1">
      <alignment horizontal="right"/>
      <protection locked="0"/>
    </xf>
    <xf numFmtId="38" fontId="5" fillId="0" borderId="2" xfId="1" applyFont="1" applyFill="1" applyBorder="1" applyAlignment="1" applyProtection="1">
      <alignment horizontal="right"/>
      <protection locked="0"/>
    </xf>
    <xf numFmtId="0" fontId="5" fillId="0" borderId="13" xfId="2" applyNumberFormat="1" applyFont="1" applyFill="1" applyBorder="1" applyAlignment="1" applyProtection="1">
      <alignment horizontal="distributed" vertical="center" justifyLastLine="1"/>
    </xf>
    <xf numFmtId="0" fontId="5" fillId="0" borderId="3" xfId="2" applyNumberFormat="1" applyFont="1" applyFill="1" applyBorder="1" applyAlignment="1" applyProtection="1">
      <alignment horizontal="distributed" vertical="center" justifyLastLine="1"/>
    </xf>
    <xf numFmtId="0" fontId="5" fillId="0" borderId="13" xfId="2" applyNumberFormat="1" applyFont="1" applyFill="1" applyBorder="1" applyAlignment="1" applyProtection="1">
      <alignment horizontal="center" vertical="center"/>
    </xf>
    <xf numFmtId="0" fontId="5" fillId="0" borderId="3" xfId="2" applyNumberFormat="1" applyFont="1" applyFill="1" applyBorder="1" applyAlignment="1" applyProtection="1">
      <alignment horizontal="center" vertical="center"/>
    </xf>
    <xf numFmtId="0" fontId="5" fillId="0" borderId="17" xfId="2" applyNumberFormat="1" applyFont="1" applyFill="1" applyBorder="1" applyAlignment="1" applyProtection="1">
      <alignment horizontal="center" vertical="center"/>
    </xf>
    <xf numFmtId="0" fontId="5" fillId="0" borderId="18" xfId="2" applyNumberFormat="1" applyFont="1" applyFill="1" applyBorder="1" applyAlignment="1" applyProtection="1">
      <alignment horizontal="center" vertical="center"/>
    </xf>
    <xf numFmtId="0" fontId="5" fillId="0" borderId="11" xfId="2" applyNumberFormat="1" applyFont="1" applyFill="1" applyBorder="1" applyAlignment="1">
      <alignment horizontal="distributed" vertical="center" justifyLastLine="1"/>
    </xf>
    <xf numFmtId="0" fontId="5" fillId="0" borderId="7" xfId="2" applyNumberFormat="1" applyFont="1" applyFill="1" applyBorder="1" applyAlignment="1">
      <alignment horizontal="distributed" vertical="center" justifyLastLine="1"/>
    </xf>
    <xf numFmtId="37" fontId="8" fillId="0" borderId="9" xfId="3" applyFont="1" applyFill="1" applyBorder="1" applyAlignment="1" applyProtection="1">
      <alignment horizontal="distributed" vertical="center"/>
    </xf>
    <xf numFmtId="37" fontId="5" fillId="0" borderId="17" xfId="3" applyFont="1" applyFill="1" applyBorder="1" applyAlignment="1" applyProtection="1">
      <alignment horizontal="center" vertical="center"/>
    </xf>
    <xf numFmtId="37" fontId="5" fillId="0" borderId="18" xfId="3" applyFont="1" applyFill="1" applyBorder="1" applyAlignment="1" applyProtection="1">
      <alignment horizontal="center" vertical="center"/>
    </xf>
    <xf numFmtId="37" fontId="5" fillId="0" borderId="3" xfId="3" applyFont="1" applyFill="1" applyBorder="1" applyAlignment="1" applyProtection="1">
      <alignment horizontal="center" vertical="center"/>
    </xf>
    <xf numFmtId="0" fontId="10" fillId="0" borderId="17" xfId="3" applyNumberFormat="1" applyFont="1" applyFill="1" applyBorder="1" applyAlignment="1" applyProtection="1">
      <alignment horizontal="center" vertical="center"/>
    </xf>
    <xf numFmtId="0" fontId="10" fillId="0" borderId="18" xfId="3" applyNumberFormat="1" applyFont="1" applyFill="1" applyBorder="1" applyAlignment="1" applyProtection="1">
      <alignment horizontal="center" vertical="center"/>
    </xf>
    <xf numFmtId="0" fontId="10" fillId="0" borderId="3" xfId="3" applyNumberFormat="1" applyFont="1" applyFill="1" applyBorder="1" applyAlignment="1" applyProtection="1">
      <alignment horizontal="center" vertical="center"/>
    </xf>
    <xf numFmtId="37" fontId="10" fillId="0" borderId="15" xfId="3" applyFont="1" applyFill="1" applyBorder="1" applyAlignment="1" applyProtection="1">
      <alignment horizontal="center" vertical="center"/>
    </xf>
    <xf numFmtId="37" fontId="10" fillId="0" borderId="4" xfId="3" applyFont="1" applyFill="1" applyBorder="1" applyAlignment="1" applyProtection="1">
      <alignment horizontal="center" vertical="center"/>
    </xf>
    <xf numFmtId="37" fontId="5" fillId="0" borderId="13" xfId="3" applyFont="1" applyFill="1" applyBorder="1" applyAlignment="1" applyProtection="1">
      <alignment horizontal="center" vertical="center"/>
    </xf>
    <xf numFmtId="37" fontId="5" fillId="0" borderId="13" xfId="3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</cellXfs>
  <cellStyles count="5">
    <cellStyle name="桁区切り" xfId="1" builtinId="6"/>
    <cellStyle name="桁区切り 2" xfId="4" xr:uid="{00000000-0005-0000-0000-000001000000}"/>
    <cellStyle name="標準" xfId="0" builtinId="0"/>
    <cellStyle name="標準_08建設住宅" xfId="2" xr:uid="{00000000-0005-0000-0000-000003000000}"/>
    <cellStyle name="標準_08建設住宅_1" xfId="3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13412</xdr:colOff>
      <xdr:row>16</xdr:row>
      <xdr:rowOff>201233</xdr:rowOff>
    </xdr:from>
    <xdr:to>
      <xdr:col>9</xdr:col>
      <xdr:colOff>1032991</xdr:colOff>
      <xdr:row>18</xdr:row>
      <xdr:rowOff>93909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 rot="5400000">
          <a:off x="7418765" y="1113486"/>
          <a:ext cx="335387" cy="8250529"/>
        </a:xfrm>
        <a:prstGeom prst="rightBrace">
          <a:avLst>
            <a:gd name="adj1" fmla="val 8333"/>
            <a:gd name="adj2" fmla="val 5293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Y26"/>
  <sheetViews>
    <sheetView showGridLines="0" zoomScale="71" zoomScaleNormal="71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7" sqref="J7"/>
    </sheetView>
  </sheetViews>
  <sheetFormatPr defaultColWidth="10.625" defaultRowHeight="17.25" x14ac:dyDescent="0.2"/>
  <cols>
    <col min="1" max="1" width="30.375" style="5" customWidth="1"/>
    <col min="2" max="2" width="14.75" style="5" customWidth="1"/>
    <col min="3" max="10" width="13.625" style="5" customWidth="1"/>
    <col min="11" max="23" width="10.625" style="5"/>
    <col min="24" max="24" width="4.125" style="5" customWidth="1"/>
    <col min="25" max="25" width="12.25" style="5" customWidth="1"/>
    <col min="26" max="16384" width="10.625" style="5"/>
  </cols>
  <sheetData>
    <row r="1" spans="1:25" s="1" customFormat="1" ht="27.6" customHeight="1" x14ac:dyDescent="0.25">
      <c r="A1" s="2" t="s">
        <v>36</v>
      </c>
      <c r="B1" s="2"/>
      <c r="C1" s="2"/>
      <c r="D1" s="2"/>
      <c r="E1" s="2"/>
      <c r="F1" s="2"/>
      <c r="G1" s="2"/>
      <c r="H1" s="2"/>
      <c r="I1" s="2"/>
      <c r="J1" s="2"/>
    </row>
    <row r="2" spans="1:25" ht="24.95" customHeight="1" thickBot="1" x14ac:dyDescent="0.25">
      <c r="A2" s="9" t="s">
        <v>24</v>
      </c>
      <c r="B2" s="8"/>
      <c r="C2" s="34" t="s">
        <v>59</v>
      </c>
      <c r="D2" s="10"/>
      <c r="E2" s="10"/>
      <c r="F2" s="10"/>
      <c r="G2" s="10"/>
      <c r="H2" s="10"/>
      <c r="I2" s="10"/>
      <c r="J2" s="3" t="s">
        <v>8</v>
      </c>
    </row>
    <row r="3" spans="1:25" s="4" customFormat="1" ht="24" customHeight="1" thickTop="1" x14ac:dyDescent="0.15">
      <c r="A3" s="11"/>
      <c r="B3" s="91" t="s">
        <v>4</v>
      </c>
      <c r="C3" s="93" t="s">
        <v>12</v>
      </c>
      <c r="D3" s="94"/>
      <c r="E3" s="94"/>
      <c r="F3" s="94"/>
      <c r="G3" s="94"/>
      <c r="H3" s="94"/>
      <c r="I3" s="94"/>
      <c r="J3" s="94"/>
    </row>
    <row r="4" spans="1:25" s="4" customFormat="1" ht="24" customHeight="1" x14ac:dyDescent="0.15">
      <c r="A4" s="12"/>
      <c r="B4" s="92"/>
      <c r="C4" s="89" t="s">
        <v>0</v>
      </c>
      <c r="D4" s="87" t="s">
        <v>6</v>
      </c>
      <c r="E4" s="13" t="s">
        <v>9</v>
      </c>
      <c r="F4" s="14"/>
      <c r="G4" s="14"/>
      <c r="H4" s="14"/>
      <c r="I4" s="14"/>
      <c r="J4" s="14"/>
    </row>
    <row r="5" spans="1:25" s="4" customFormat="1" ht="52.5" customHeight="1" x14ac:dyDescent="0.15">
      <c r="A5" s="12"/>
      <c r="B5" s="90"/>
      <c r="C5" s="92"/>
      <c r="D5" s="88"/>
      <c r="E5" s="22" t="s">
        <v>30</v>
      </c>
      <c r="F5" s="22" t="s">
        <v>31</v>
      </c>
      <c r="G5" s="22" t="s">
        <v>32</v>
      </c>
      <c r="H5" s="15" t="s">
        <v>33</v>
      </c>
      <c r="I5" s="15" t="s">
        <v>34</v>
      </c>
      <c r="J5" s="15" t="s">
        <v>35</v>
      </c>
      <c r="L5" s="28" t="s">
        <v>47</v>
      </c>
      <c r="M5" s="29" t="s">
        <v>48</v>
      </c>
      <c r="N5" s="29" t="s">
        <v>49</v>
      </c>
      <c r="O5" s="29" t="s">
        <v>50</v>
      </c>
      <c r="P5" s="29" t="s">
        <v>56</v>
      </c>
      <c r="Q5" s="29" t="s">
        <v>57</v>
      </c>
      <c r="R5" s="29" t="s">
        <v>51</v>
      </c>
      <c r="S5" s="29" t="s">
        <v>52</v>
      </c>
      <c r="T5" s="29" t="s">
        <v>53</v>
      </c>
      <c r="U5" s="29" t="s">
        <v>54</v>
      </c>
      <c r="V5" s="29" t="s">
        <v>58</v>
      </c>
      <c r="W5" s="28" t="s">
        <v>55</v>
      </c>
      <c r="Y5" s="45" t="s">
        <v>63</v>
      </c>
    </row>
    <row r="6" spans="1:25" s="4" customFormat="1" ht="24" customHeight="1" x14ac:dyDescent="0.2">
      <c r="A6" s="23" t="s">
        <v>40</v>
      </c>
      <c r="B6" s="24">
        <v>2807</v>
      </c>
      <c r="C6" s="25">
        <v>214570</v>
      </c>
      <c r="D6" s="21">
        <v>0</v>
      </c>
      <c r="E6" s="21">
        <v>80978</v>
      </c>
      <c r="F6" s="21">
        <v>29069</v>
      </c>
      <c r="G6" s="21">
        <v>31377</v>
      </c>
      <c r="H6" s="25">
        <v>18029</v>
      </c>
      <c r="I6" s="25">
        <v>1629</v>
      </c>
      <c r="J6" s="25">
        <v>53489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spans="1:25" s="27" customFormat="1" ht="24" customHeight="1" x14ac:dyDescent="0.2">
      <c r="A7" s="26" t="s">
        <v>46</v>
      </c>
      <c r="B7" s="39">
        <v>2588.5542</v>
      </c>
      <c r="C7" s="40">
        <v>198677.26300000001</v>
      </c>
      <c r="D7" s="40">
        <v>0</v>
      </c>
      <c r="E7" s="31">
        <f>L7+M7+N7+O7</f>
        <v>48260.621500000001</v>
      </c>
      <c r="F7" s="31">
        <f>+P7</f>
        <v>40576.954400000002</v>
      </c>
      <c r="G7" s="31">
        <f>Q7</f>
        <v>26972.329699999998</v>
      </c>
      <c r="H7" s="31">
        <f>+R7+S7</f>
        <v>13668.746599999999</v>
      </c>
      <c r="I7" s="31">
        <f>+T7</f>
        <v>678.48919999999998</v>
      </c>
      <c r="J7" s="32">
        <f>+U7+V7+W7</f>
        <v>68520.121599999999</v>
      </c>
      <c r="L7" s="42">
        <v>4594.5195999999996</v>
      </c>
      <c r="M7" s="42">
        <v>0</v>
      </c>
      <c r="N7" s="42">
        <v>0</v>
      </c>
      <c r="O7" s="42">
        <v>43666.101900000001</v>
      </c>
      <c r="P7" s="42">
        <v>40576.954400000002</v>
      </c>
      <c r="Q7" s="42">
        <v>26972.329699999998</v>
      </c>
      <c r="R7" s="42">
        <v>10334.241099999999</v>
      </c>
      <c r="S7" s="42">
        <v>3334.5055000000002</v>
      </c>
      <c r="T7" s="42">
        <v>678.48919999999998</v>
      </c>
      <c r="U7" s="42">
        <v>2197.6491000000001</v>
      </c>
      <c r="V7" s="42">
        <v>4833.6764999999996</v>
      </c>
      <c r="W7" s="42">
        <v>61488.796000000002</v>
      </c>
      <c r="Y7" s="44">
        <f>SUM(L7:W7)-C7</f>
        <v>0</v>
      </c>
    </row>
    <row r="8" spans="1:25" ht="8.25" customHeight="1" x14ac:dyDescent="0.2">
      <c r="A8" s="18"/>
      <c r="B8" s="41"/>
      <c r="C8" s="38"/>
      <c r="D8" s="38"/>
      <c r="E8" s="33"/>
      <c r="F8" s="33"/>
      <c r="G8" s="33"/>
      <c r="H8" s="33"/>
      <c r="I8" s="33"/>
      <c r="J8" s="33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Y8" s="44"/>
    </row>
    <row r="9" spans="1:25" ht="21.75" customHeight="1" x14ac:dyDescent="0.2">
      <c r="A9" s="19" t="s">
        <v>3</v>
      </c>
      <c r="B9" s="37">
        <v>352.60539999999997</v>
      </c>
      <c r="C9" s="38">
        <v>53003.083700000003</v>
      </c>
      <c r="D9" s="38">
        <v>0</v>
      </c>
      <c r="E9" s="33">
        <f t="shared" ref="E9:E15" si="0">L9+M9+N9+O9</f>
        <v>4522.9517999999998</v>
      </c>
      <c r="F9" s="33">
        <f t="shared" ref="F9:F15" si="1">+P9</f>
        <v>15333.923699999999</v>
      </c>
      <c r="G9" s="33">
        <f t="shared" ref="G9:G15" si="2">Q9</f>
        <v>11000.630499999999</v>
      </c>
      <c r="H9" s="33">
        <f t="shared" ref="H9:H15" si="3">+R9+S9</f>
        <v>4189.0834999999997</v>
      </c>
      <c r="I9" s="33">
        <f t="shared" ref="I9:I15" si="4">+T9</f>
        <v>8.6771999999999991</v>
      </c>
      <c r="J9" s="33">
        <f t="shared" ref="J9:J15" si="5">+U9+V9+W9</f>
        <v>17947.816999999999</v>
      </c>
      <c r="L9" s="35">
        <v>0</v>
      </c>
      <c r="M9" s="35">
        <v>0</v>
      </c>
      <c r="N9" s="35">
        <v>0</v>
      </c>
      <c r="O9" s="35">
        <v>4522.9517999999998</v>
      </c>
      <c r="P9" s="35">
        <v>15333.923699999999</v>
      </c>
      <c r="Q9" s="35">
        <v>11000.630499999999</v>
      </c>
      <c r="R9" s="35">
        <v>2630.4209999999998</v>
      </c>
      <c r="S9" s="35">
        <v>1558.6624999999999</v>
      </c>
      <c r="T9" s="35">
        <v>8.6771999999999991</v>
      </c>
      <c r="U9" s="35">
        <v>273.31319999999999</v>
      </c>
      <c r="V9" s="35">
        <v>2841.1844999999998</v>
      </c>
      <c r="W9" s="35">
        <v>14833.319299999999</v>
      </c>
      <c r="Y9" s="44">
        <f t="shared" ref="Y9:Y15" si="6">SUM(L9:W9)-C9</f>
        <v>0</v>
      </c>
    </row>
    <row r="10" spans="1:25" ht="21.95" customHeight="1" x14ac:dyDescent="0.2">
      <c r="A10" s="19" t="s">
        <v>13</v>
      </c>
      <c r="B10" s="37">
        <v>39.06</v>
      </c>
      <c r="C10" s="38">
        <v>2927.0535</v>
      </c>
      <c r="D10" s="38">
        <v>0</v>
      </c>
      <c r="E10" s="33">
        <f t="shared" si="0"/>
        <v>0</v>
      </c>
      <c r="F10" s="33">
        <f t="shared" si="1"/>
        <v>74.400000000000006</v>
      </c>
      <c r="G10" s="33">
        <f t="shared" si="2"/>
        <v>75.488799999999998</v>
      </c>
      <c r="H10" s="33">
        <f t="shared" si="3"/>
        <v>397.96949999999998</v>
      </c>
      <c r="I10" s="33">
        <f t="shared" si="4"/>
        <v>0</v>
      </c>
      <c r="J10" s="33">
        <f t="shared" si="5"/>
        <v>2379.1952000000001</v>
      </c>
      <c r="K10" s="43" t="s">
        <v>61</v>
      </c>
      <c r="L10" s="35">
        <v>0</v>
      </c>
      <c r="M10" s="35">
        <v>0</v>
      </c>
      <c r="N10" s="35">
        <v>0</v>
      </c>
      <c r="O10" s="35">
        <v>0</v>
      </c>
      <c r="P10" s="35">
        <v>74.400000000000006</v>
      </c>
      <c r="Q10" s="35">
        <v>75.488799999999998</v>
      </c>
      <c r="R10" s="35">
        <v>340.27949999999998</v>
      </c>
      <c r="S10" s="35">
        <v>57.69</v>
      </c>
      <c r="T10" s="35">
        <v>0</v>
      </c>
      <c r="U10" s="35">
        <v>0</v>
      </c>
      <c r="V10" s="35">
        <v>174.42920000000001</v>
      </c>
      <c r="W10" s="35">
        <v>2204.7660000000001</v>
      </c>
      <c r="Y10" s="44">
        <f t="shared" si="6"/>
        <v>0</v>
      </c>
    </row>
    <row r="11" spans="1:25" ht="21.95" customHeight="1" x14ac:dyDescent="0.2">
      <c r="A11" s="19" t="s">
        <v>23</v>
      </c>
      <c r="B11" s="37">
        <v>49.6479</v>
      </c>
      <c r="C11" s="38">
        <v>26499.652399999999</v>
      </c>
      <c r="D11" s="38">
        <v>0</v>
      </c>
      <c r="E11" s="33">
        <f t="shared" si="0"/>
        <v>119.3297</v>
      </c>
      <c r="F11" s="33">
        <f t="shared" si="1"/>
        <v>346.88189999999997</v>
      </c>
      <c r="G11" s="33">
        <f t="shared" si="2"/>
        <v>174.54400000000001</v>
      </c>
      <c r="H11" s="33">
        <f t="shared" si="3"/>
        <v>2551.0754999999999</v>
      </c>
      <c r="I11" s="33">
        <f t="shared" si="4"/>
        <v>0</v>
      </c>
      <c r="J11" s="33">
        <f t="shared" si="5"/>
        <v>23307.8213</v>
      </c>
      <c r="L11" s="35">
        <v>0</v>
      </c>
      <c r="M11" s="35">
        <v>0</v>
      </c>
      <c r="N11" s="35">
        <v>0</v>
      </c>
      <c r="O11" s="35">
        <v>119.3297</v>
      </c>
      <c r="P11" s="35">
        <v>346.88189999999997</v>
      </c>
      <c r="Q11" s="35">
        <v>174.54400000000001</v>
      </c>
      <c r="R11" s="35">
        <v>2538.4755</v>
      </c>
      <c r="S11" s="35">
        <v>12.6</v>
      </c>
      <c r="T11" s="35">
        <v>0</v>
      </c>
      <c r="U11" s="35">
        <v>1492.4</v>
      </c>
      <c r="V11" s="35">
        <v>571.50120000000004</v>
      </c>
      <c r="W11" s="35">
        <v>21243.920099999999</v>
      </c>
      <c r="Y11" s="44">
        <f t="shared" si="6"/>
        <v>0</v>
      </c>
    </row>
    <row r="12" spans="1:25" ht="21.95" customHeight="1" x14ac:dyDescent="0.2">
      <c r="A12" s="19" t="s">
        <v>5</v>
      </c>
      <c r="B12" s="37">
        <v>686.41129999999998</v>
      </c>
      <c r="C12" s="38">
        <v>49098.164700000001</v>
      </c>
      <c r="D12" s="38">
        <v>0</v>
      </c>
      <c r="E12" s="33">
        <f t="shared" si="0"/>
        <v>19008.686699999998</v>
      </c>
      <c r="F12" s="33">
        <f t="shared" si="1"/>
        <v>12783.049800000001</v>
      </c>
      <c r="G12" s="33">
        <f t="shared" si="2"/>
        <v>7478.9398000000001</v>
      </c>
      <c r="H12" s="33">
        <f t="shared" si="3"/>
        <v>3294.1747999999998</v>
      </c>
      <c r="I12" s="33">
        <f t="shared" si="4"/>
        <v>0</v>
      </c>
      <c r="J12" s="33">
        <f t="shared" si="5"/>
        <v>6533.3135999999995</v>
      </c>
      <c r="L12" s="35">
        <v>0</v>
      </c>
      <c r="M12" s="35">
        <v>0</v>
      </c>
      <c r="N12" s="35">
        <v>0</v>
      </c>
      <c r="O12" s="35">
        <v>19008.686699999998</v>
      </c>
      <c r="P12" s="35">
        <v>12783.049800000001</v>
      </c>
      <c r="Q12" s="35">
        <v>7478.9398000000001</v>
      </c>
      <c r="R12" s="35">
        <v>2662.8247999999999</v>
      </c>
      <c r="S12" s="35">
        <v>631.35</v>
      </c>
      <c r="T12" s="35">
        <v>0</v>
      </c>
      <c r="U12" s="35">
        <v>77.165000000000006</v>
      </c>
      <c r="V12" s="35">
        <v>68.510300000000001</v>
      </c>
      <c r="W12" s="35">
        <v>6387.6382999999996</v>
      </c>
      <c r="Y12" s="44">
        <f t="shared" si="6"/>
        <v>0</v>
      </c>
    </row>
    <row r="13" spans="1:25" ht="21.95" customHeight="1" x14ac:dyDescent="0.2">
      <c r="A13" s="19" t="s">
        <v>28</v>
      </c>
      <c r="B13" s="37">
        <v>1246.2346</v>
      </c>
      <c r="C13" s="38">
        <v>52622.4427</v>
      </c>
      <c r="D13" s="38">
        <v>0</v>
      </c>
      <c r="E13" s="33">
        <f t="shared" si="0"/>
        <v>21642.0452</v>
      </c>
      <c r="F13" s="33">
        <f t="shared" si="1"/>
        <v>10525.855799999999</v>
      </c>
      <c r="G13" s="33">
        <f t="shared" si="2"/>
        <v>6430.0859</v>
      </c>
      <c r="H13" s="33">
        <f t="shared" si="3"/>
        <v>1689.1738</v>
      </c>
      <c r="I13" s="33">
        <f t="shared" si="4"/>
        <v>315.16300000000001</v>
      </c>
      <c r="J13" s="33">
        <f t="shared" si="5"/>
        <v>12020.119000000001</v>
      </c>
      <c r="L13" s="35">
        <v>4594.5195999999996</v>
      </c>
      <c r="M13" s="35">
        <v>0</v>
      </c>
      <c r="N13" s="35">
        <v>0</v>
      </c>
      <c r="O13" s="35">
        <v>17047.525600000001</v>
      </c>
      <c r="P13" s="35">
        <v>10525.855799999999</v>
      </c>
      <c r="Q13" s="35">
        <v>6430.0859</v>
      </c>
      <c r="R13" s="35">
        <v>1646.8883000000001</v>
      </c>
      <c r="S13" s="35">
        <v>42.285499999999999</v>
      </c>
      <c r="T13" s="35">
        <v>315.16300000000001</v>
      </c>
      <c r="U13" s="35">
        <v>227.6584</v>
      </c>
      <c r="V13" s="35">
        <v>1082.6666</v>
      </c>
      <c r="W13" s="35">
        <v>10709.794</v>
      </c>
      <c r="Y13" s="44">
        <f t="shared" si="6"/>
        <v>0</v>
      </c>
    </row>
    <row r="14" spans="1:25" ht="21.95" customHeight="1" x14ac:dyDescent="0.2">
      <c r="A14" s="19" t="s">
        <v>10</v>
      </c>
      <c r="B14" s="37">
        <v>190.46809999999999</v>
      </c>
      <c r="C14" s="38">
        <v>11574.230600000001</v>
      </c>
      <c r="D14" s="38">
        <v>0</v>
      </c>
      <c r="E14" s="33">
        <f t="shared" si="0"/>
        <v>2967.6080999999999</v>
      </c>
      <c r="F14" s="33">
        <f t="shared" si="1"/>
        <v>1270.0307</v>
      </c>
      <c r="G14" s="33">
        <f t="shared" si="2"/>
        <v>1086.5907</v>
      </c>
      <c r="H14" s="33">
        <f t="shared" si="3"/>
        <v>1347.8724999999999</v>
      </c>
      <c r="I14" s="33">
        <f t="shared" si="4"/>
        <v>354.649</v>
      </c>
      <c r="J14" s="33">
        <f t="shared" si="5"/>
        <v>4547.4795999999997</v>
      </c>
      <c r="L14" s="35">
        <v>0</v>
      </c>
      <c r="M14" s="35">
        <v>0</v>
      </c>
      <c r="N14" s="35">
        <v>0</v>
      </c>
      <c r="O14" s="35">
        <v>2967.6080999999999</v>
      </c>
      <c r="P14" s="35">
        <v>1270.0307</v>
      </c>
      <c r="Q14" s="35">
        <v>1086.5907</v>
      </c>
      <c r="R14" s="35">
        <v>450.952</v>
      </c>
      <c r="S14" s="35">
        <v>896.92049999999995</v>
      </c>
      <c r="T14" s="35">
        <v>354.649</v>
      </c>
      <c r="U14" s="35">
        <v>127.1125</v>
      </c>
      <c r="V14" s="35">
        <v>95.384699999999995</v>
      </c>
      <c r="W14" s="35">
        <v>4324.9823999999999</v>
      </c>
      <c r="Y14" s="44">
        <f t="shared" si="6"/>
        <v>0</v>
      </c>
    </row>
    <row r="15" spans="1:25" ht="21.75" customHeight="1" x14ac:dyDescent="0.2">
      <c r="A15" s="20" t="s">
        <v>2</v>
      </c>
      <c r="B15" s="37">
        <v>24.126899999999999</v>
      </c>
      <c r="C15" s="38">
        <v>2952.6354000000001</v>
      </c>
      <c r="D15" s="38">
        <v>0</v>
      </c>
      <c r="E15" s="33">
        <f t="shared" si="0"/>
        <v>0</v>
      </c>
      <c r="F15" s="33">
        <f t="shared" si="1"/>
        <v>242.8125</v>
      </c>
      <c r="G15" s="33">
        <f t="shared" si="2"/>
        <v>726.05</v>
      </c>
      <c r="H15" s="33">
        <f t="shared" si="3"/>
        <v>199.39700000000002</v>
      </c>
      <c r="I15" s="33">
        <f t="shared" si="4"/>
        <v>0</v>
      </c>
      <c r="J15" s="33">
        <f t="shared" si="5"/>
        <v>1784.3759</v>
      </c>
      <c r="L15" s="35">
        <v>0</v>
      </c>
      <c r="M15" s="35">
        <v>0</v>
      </c>
      <c r="N15" s="35">
        <v>0</v>
      </c>
      <c r="O15" s="35">
        <v>0</v>
      </c>
      <c r="P15" s="35">
        <v>242.8125</v>
      </c>
      <c r="Q15" s="35">
        <v>726.05</v>
      </c>
      <c r="R15" s="35">
        <v>64.400000000000006</v>
      </c>
      <c r="S15" s="35">
        <v>134.99700000000001</v>
      </c>
      <c r="T15" s="35">
        <v>0</v>
      </c>
      <c r="U15" s="35">
        <v>0</v>
      </c>
      <c r="V15" s="35">
        <v>0</v>
      </c>
      <c r="W15" s="35">
        <v>1784.3759</v>
      </c>
      <c r="Y15" s="44">
        <f t="shared" si="6"/>
        <v>0</v>
      </c>
    </row>
    <row r="16" spans="1:25" ht="18" customHeight="1" x14ac:dyDescent="0.2">
      <c r="A16" s="16"/>
      <c r="B16" s="16"/>
      <c r="C16" s="16"/>
      <c r="D16" s="16"/>
      <c r="E16" s="16"/>
      <c r="F16" s="16"/>
      <c r="G16" s="16"/>
      <c r="H16" s="17"/>
      <c r="I16" s="16"/>
      <c r="J16" s="7" t="s">
        <v>11</v>
      </c>
    </row>
    <row r="17" spans="1:23" ht="18" customHeight="1" x14ac:dyDescent="0.2">
      <c r="L17" s="36"/>
      <c r="M17" s="5" t="s">
        <v>60</v>
      </c>
    </row>
    <row r="20" spans="1:23" x14ac:dyDescent="0.2">
      <c r="E20" s="5" t="s">
        <v>62</v>
      </c>
    </row>
    <row r="21" spans="1:23" x14ac:dyDescent="0.2">
      <c r="K21" s="5" t="s">
        <v>63</v>
      </c>
      <c r="L21" s="44">
        <f>SUM(L9:L15)-L7</f>
        <v>0</v>
      </c>
      <c r="M21" s="44">
        <f t="shared" ref="M21:W21" si="7">SUM(M9:M15)-M7</f>
        <v>0</v>
      </c>
      <c r="N21" s="44">
        <f t="shared" si="7"/>
        <v>0</v>
      </c>
      <c r="O21" s="44">
        <f t="shared" si="7"/>
        <v>0</v>
      </c>
      <c r="P21" s="44">
        <f t="shared" si="7"/>
        <v>0</v>
      </c>
      <c r="Q21" s="44">
        <f t="shared" si="7"/>
        <v>0</v>
      </c>
      <c r="R21" s="44">
        <f t="shared" si="7"/>
        <v>0</v>
      </c>
      <c r="S21" s="44">
        <f t="shared" si="7"/>
        <v>0</v>
      </c>
      <c r="T21" s="44">
        <f t="shared" si="7"/>
        <v>0</v>
      </c>
      <c r="U21" s="44">
        <f t="shared" si="7"/>
        <v>0</v>
      </c>
      <c r="V21" s="44">
        <f t="shared" si="7"/>
        <v>0</v>
      </c>
      <c r="W21" s="44">
        <f t="shared" si="7"/>
        <v>0</v>
      </c>
    </row>
    <row r="25" spans="1:23" x14ac:dyDescent="0.2">
      <c r="A25" s="6"/>
    </row>
    <row r="26" spans="1:23" x14ac:dyDescent="0.2">
      <c r="A26" s="6"/>
    </row>
  </sheetData>
  <mergeCells count="4">
    <mergeCell ref="B3:B5"/>
    <mergeCell ref="C3:J3"/>
    <mergeCell ref="C4:C5"/>
    <mergeCell ref="D4:D5"/>
  </mergeCells>
  <phoneticPr fontId="3"/>
  <pageMargins left="0.39370078740157483" right="0.39370078740157483" top="1.3779527559055118" bottom="0.59055118110236227" header="0.39370078740157483" footer="0.31496062992125984"/>
  <pageSetup paperSize="9" scale="48" pageOrder="overThenDown" orientation="landscape" r:id="rId1"/>
  <headerFooter scaleWithDoc="0" alignWithMargins="0">
    <oddHeader>&amp;L&amp;"ＭＳ ゴシック,標準"建設・住宅&amp;R&amp;"ＭＳ ゴシック,標準"建設・住宅</oddHeader>
    <oddFooter>&amp;C&amp;F&amp;A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M28"/>
  <sheetViews>
    <sheetView showGridLines="0" tabSelected="1" zoomScale="75" zoomScaleNormal="75" workbookViewId="0"/>
  </sheetViews>
  <sheetFormatPr defaultColWidth="10.625" defaultRowHeight="17.25" x14ac:dyDescent="0.2"/>
  <cols>
    <col min="1" max="1" width="2.875" style="46" customWidth="1"/>
    <col min="2" max="2" width="27.375" style="46" customWidth="1"/>
    <col min="3" max="3" width="1.625" style="46" customWidth="1"/>
    <col min="4" max="12" width="13.125" style="46" customWidth="1"/>
    <col min="13" max="16384" width="10.625" style="46"/>
  </cols>
  <sheetData>
    <row r="1" spans="1:12" ht="27.6" customHeight="1" x14ac:dyDescent="0.2">
      <c r="B1" s="53" t="s">
        <v>73</v>
      </c>
      <c r="C1" s="53"/>
      <c r="D1" s="54"/>
      <c r="E1" s="54"/>
      <c r="F1" s="54"/>
      <c r="G1" s="54"/>
      <c r="H1" s="54"/>
      <c r="I1" s="54"/>
      <c r="J1" s="54"/>
      <c r="K1" s="55"/>
      <c r="L1" s="55"/>
    </row>
    <row r="2" spans="1:12" s="48" customFormat="1" ht="24.95" customHeight="1" thickBot="1" x14ac:dyDescent="0.25">
      <c r="B2" s="47"/>
      <c r="C2" s="47"/>
      <c r="D2" s="47"/>
      <c r="E2" s="47"/>
      <c r="F2" s="47"/>
      <c r="G2" s="47"/>
      <c r="H2" s="47"/>
      <c r="I2" s="47"/>
      <c r="J2" s="47"/>
      <c r="K2" s="47"/>
      <c r="L2" s="79" t="s">
        <v>64</v>
      </c>
    </row>
    <row r="3" spans="1:12" s="57" customFormat="1" ht="24.75" customHeight="1" thickTop="1" x14ac:dyDescent="0.15">
      <c r="A3" s="56"/>
      <c r="C3" s="58"/>
      <c r="D3" s="96" t="s">
        <v>7</v>
      </c>
      <c r="E3" s="99" t="s">
        <v>14</v>
      </c>
      <c r="F3" s="59" t="s">
        <v>15</v>
      </c>
      <c r="G3" s="60"/>
      <c r="H3" s="60"/>
      <c r="I3" s="60"/>
      <c r="J3" s="60"/>
      <c r="K3" s="60"/>
      <c r="L3" s="61"/>
    </row>
    <row r="4" spans="1:12" s="57" customFormat="1" ht="24.75" customHeight="1" x14ac:dyDescent="0.15">
      <c r="A4" s="62"/>
      <c r="C4" s="58"/>
      <c r="D4" s="97"/>
      <c r="E4" s="100"/>
      <c r="F4" s="104" t="s">
        <v>16</v>
      </c>
      <c r="G4" s="63" t="s">
        <v>22</v>
      </c>
      <c r="H4" s="105" t="s">
        <v>26</v>
      </c>
      <c r="I4" s="64" t="s">
        <v>17</v>
      </c>
      <c r="J4" s="65"/>
      <c r="K4" s="66"/>
      <c r="L4" s="102" t="s">
        <v>20</v>
      </c>
    </row>
    <row r="5" spans="1:12" s="57" customFormat="1" ht="24.75" customHeight="1" x14ac:dyDescent="0.15">
      <c r="A5" s="67"/>
      <c r="B5" s="67"/>
      <c r="C5" s="68"/>
      <c r="D5" s="98"/>
      <c r="E5" s="101"/>
      <c r="F5" s="98"/>
      <c r="G5" s="69" t="s">
        <v>27</v>
      </c>
      <c r="H5" s="106"/>
      <c r="I5" s="70" t="s">
        <v>16</v>
      </c>
      <c r="J5" s="70" t="s">
        <v>18</v>
      </c>
      <c r="K5" s="71" t="s">
        <v>19</v>
      </c>
      <c r="L5" s="103"/>
    </row>
    <row r="6" spans="1:12" s="49" customFormat="1" ht="31.5" customHeight="1" x14ac:dyDescent="0.15">
      <c r="A6" s="95" t="s">
        <v>29</v>
      </c>
      <c r="B6" s="95"/>
      <c r="C6" s="72"/>
      <c r="D6" s="81">
        <v>727300</v>
      </c>
      <c r="E6" s="81">
        <v>526100</v>
      </c>
      <c r="F6" s="81">
        <v>178400</v>
      </c>
      <c r="G6" s="81">
        <v>10200</v>
      </c>
      <c r="H6" s="81">
        <v>1100</v>
      </c>
      <c r="I6" s="81">
        <v>150400</v>
      </c>
      <c r="J6" s="81">
        <v>38400</v>
      </c>
      <c r="K6" s="81">
        <v>112000</v>
      </c>
      <c r="L6" s="82">
        <v>16800</v>
      </c>
    </row>
    <row r="7" spans="1:12" ht="26.1" customHeight="1" x14ac:dyDescent="0.2">
      <c r="B7" s="73" t="s">
        <v>43</v>
      </c>
      <c r="C7" s="74"/>
      <c r="D7" s="83">
        <v>24700</v>
      </c>
      <c r="E7" s="83">
        <v>23500</v>
      </c>
      <c r="F7" s="83">
        <v>1200</v>
      </c>
      <c r="G7" s="83">
        <v>0</v>
      </c>
      <c r="H7" s="83" t="s">
        <v>1</v>
      </c>
      <c r="I7" s="83">
        <v>1000</v>
      </c>
      <c r="J7" s="83">
        <v>700</v>
      </c>
      <c r="K7" s="83">
        <v>300</v>
      </c>
      <c r="L7" s="84">
        <v>100</v>
      </c>
    </row>
    <row r="8" spans="1:12" ht="26.1" customHeight="1" x14ac:dyDescent="0.2">
      <c r="B8" s="73" t="s">
        <v>44</v>
      </c>
      <c r="C8" s="74"/>
      <c r="D8" s="83">
        <v>45400</v>
      </c>
      <c r="E8" s="83">
        <v>40200</v>
      </c>
      <c r="F8" s="83">
        <v>5200</v>
      </c>
      <c r="G8" s="83">
        <v>1700</v>
      </c>
      <c r="H8" s="83">
        <v>100</v>
      </c>
      <c r="I8" s="83">
        <v>3200</v>
      </c>
      <c r="J8" s="83">
        <v>1700</v>
      </c>
      <c r="K8" s="83">
        <v>1500</v>
      </c>
      <c r="L8" s="84">
        <v>300</v>
      </c>
    </row>
    <row r="9" spans="1:12" ht="26.1" customHeight="1" x14ac:dyDescent="0.2">
      <c r="B9" s="73" t="s">
        <v>25</v>
      </c>
      <c r="C9" s="74"/>
      <c r="D9" s="83">
        <v>92100</v>
      </c>
      <c r="E9" s="83">
        <v>77300</v>
      </c>
      <c r="F9" s="83">
        <v>14700</v>
      </c>
      <c r="G9" s="83">
        <v>3800</v>
      </c>
      <c r="H9" s="83">
        <v>1000</v>
      </c>
      <c r="I9" s="83">
        <v>9200</v>
      </c>
      <c r="J9" s="83">
        <v>3400</v>
      </c>
      <c r="K9" s="83">
        <v>5800</v>
      </c>
      <c r="L9" s="84">
        <v>700</v>
      </c>
    </row>
    <row r="10" spans="1:12" ht="26.1" customHeight="1" x14ac:dyDescent="0.2">
      <c r="B10" s="73" t="s">
        <v>37</v>
      </c>
      <c r="C10" s="74"/>
      <c r="D10" s="83">
        <v>111400</v>
      </c>
      <c r="E10" s="83">
        <v>87900</v>
      </c>
      <c r="F10" s="83">
        <v>23500</v>
      </c>
      <c r="G10" s="83">
        <v>2000</v>
      </c>
      <c r="H10" s="83" t="s">
        <v>1</v>
      </c>
      <c r="I10" s="83">
        <v>19600</v>
      </c>
      <c r="J10" s="83">
        <v>4200</v>
      </c>
      <c r="K10" s="83">
        <v>15400</v>
      </c>
      <c r="L10" s="84">
        <v>2000</v>
      </c>
    </row>
    <row r="11" spans="1:12" ht="26.1" customHeight="1" x14ac:dyDescent="0.2">
      <c r="B11" s="73" t="s">
        <v>72</v>
      </c>
      <c r="C11" s="74"/>
      <c r="D11" s="83">
        <v>143200</v>
      </c>
      <c r="E11" s="83">
        <v>101200</v>
      </c>
      <c r="F11" s="83">
        <v>42100</v>
      </c>
      <c r="G11" s="83">
        <v>1200</v>
      </c>
      <c r="H11" s="83" t="s">
        <v>1</v>
      </c>
      <c r="I11" s="83">
        <v>37200</v>
      </c>
      <c r="J11" s="83">
        <v>5300</v>
      </c>
      <c r="K11" s="83">
        <v>31900</v>
      </c>
      <c r="L11" s="84">
        <v>3700</v>
      </c>
    </row>
    <row r="12" spans="1:12" ht="26.1" customHeight="1" x14ac:dyDescent="0.2">
      <c r="B12" s="73" t="s">
        <v>39</v>
      </c>
      <c r="C12" s="74"/>
      <c r="D12" s="83">
        <v>61600</v>
      </c>
      <c r="E12" s="83">
        <v>42200</v>
      </c>
      <c r="F12" s="83">
        <v>19400</v>
      </c>
      <c r="G12" s="83">
        <v>300</v>
      </c>
      <c r="H12" s="83" t="s">
        <v>1</v>
      </c>
      <c r="I12" s="83">
        <v>16400</v>
      </c>
      <c r="J12" s="83">
        <v>3000</v>
      </c>
      <c r="K12" s="83">
        <v>13400</v>
      </c>
      <c r="L12" s="84">
        <v>2700</v>
      </c>
    </row>
    <row r="13" spans="1:12" ht="26.1" customHeight="1" x14ac:dyDescent="0.2">
      <c r="B13" s="73" t="s">
        <v>38</v>
      </c>
      <c r="C13" s="74"/>
      <c r="D13" s="83">
        <v>60100</v>
      </c>
      <c r="E13" s="83">
        <v>40500</v>
      </c>
      <c r="F13" s="83">
        <v>19500</v>
      </c>
      <c r="G13" s="83">
        <v>200</v>
      </c>
      <c r="H13" s="83" t="s">
        <v>1</v>
      </c>
      <c r="I13" s="83">
        <v>16900</v>
      </c>
      <c r="J13" s="83">
        <v>4500</v>
      </c>
      <c r="K13" s="83">
        <v>12400</v>
      </c>
      <c r="L13" s="84">
        <v>2400</v>
      </c>
    </row>
    <row r="14" spans="1:12" ht="26.1" customHeight="1" x14ac:dyDescent="0.2">
      <c r="B14" s="73" t="s">
        <v>65</v>
      </c>
      <c r="C14" s="74"/>
      <c r="D14" s="83">
        <v>51000</v>
      </c>
      <c r="E14" s="83">
        <v>38200</v>
      </c>
      <c r="F14" s="83">
        <v>12800</v>
      </c>
      <c r="G14" s="83">
        <v>300</v>
      </c>
      <c r="H14" s="83" t="s">
        <v>1</v>
      </c>
      <c r="I14" s="83">
        <v>11700</v>
      </c>
      <c r="J14" s="83">
        <v>3400</v>
      </c>
      <c r="K14" s="83">
        <v>8300</v>
      </c>
      <c r="L14" s="84">
        <v>800</v>
      </c>
    </row>
    <row r="15" spans="1:12" ht="26.1" customHeight="1" x14ac:dyDescent="0.2">
      <c r="B15" s="73" t="s">
        <v>66</v>
      </c>
      <c r="C15" s="74"/>
      <c r="D15" s="83">
        <v>34500</v>
      </c>
      <c r="E15" s="83">
        <v>22600</v>
      </c>
      <c r="F15" s="83">
        <v>11800</v>
      </c>
      <c r="G15" s="83">
        <v>200</v>
      </c>
      <c r="H15" s="83" t="s">
        <v>1</v>
      </c>
      <c r="I15" s="83">
        <v>10700</v>
      </c>
      <c r="J15" s="83">
        <v>3000</v>
      </c>
      <c r="K15" s="83">
        <v>7700</v>
      </c>
      <c r="L15" s="84">
        <v>900</v>
      </c>
    </row>
    <row r="16" spans="1:12" ht="26.1" customHeight="1" x14ac:dyDescent="0.2">
      <c r="B16" s="73" t="s">
        <v>67</v>
      </c>
      <c r="C16" s="74"/>
      <c r="D16" s="83">
        <v>19000</v>
      </c>
      <c r="E16" s="83">
        <v>13400</v>
      </c>
      <c r="F16" s="83">
        <v>5600</v>
      </c>
      <c r="G16" s="83">
        <v>0</v>
      </c>
      <c r="H16" s="83" t="s">
        <v>1</v>
      </c>
      <c r="I16" s="83">
        <v>4700</v>
      </c>
      <c r="J16" s="83">
        <v>1700</v>
      </c>
      <c r="K16" s="83">
        <v>3000</v>
      </c>
      <c r="L16" s="84">
        <v>800</v>
      </c>
    </row>
    <row r="17" spans="1:13" ht="26.1" customHeight="1" x14ac:dyDescent="0.2">
      <c r="B17" s="73" t="s">
        <v>68</v>
      </c>
      <c r="C17" s="74"/>
      <c r="D17" s="83">
        <v>10800</v>
      </c>
      <c r="E17" s="83">
        <v>7200</v>
      </c>
      <c r="F17" s="83">
        <v>3600</v>
      </c>
      <c r="G17" s="83">
        <v>0</v>
      </c>
      <c r="H17" s="83" t="s">
        <v>1</v>
      </c>
      <c r="I17" s="83">
        <v>3100</v>
      </c>
      <c r="J17" s="83">
        <v>1100</v>
      </c>
      <c r="K17" s="83">
        <v>2000</v>
      </c>
      <c r="L17" s="84">
        <v>500</v>
      </c>
    </row>
    <row r="18" spans="1:13" ht="26.1" customHeight="1" x14ac:dyDescent="0.2">
      <c r="B18" s="73" t="s">
        <v>69</v>
      </c>
      <c r="C18" s="74"/>
      <c r="D18" s="83">
        <v>9400</v>
      </c>
      <c r="E18" s="83">
        <v>6900</v>
      </c>
      <c r="F18" s="83">
        <v>2500</v>
      </c>
      <c r="G18" s="83" t="s">
        <v>1</v>
      </c>
      <c r="H18" s="83" t="s">
        <v>1</v>
      </c>
      <c r="I18" s="83">
        <v>1700</v>
      </c>
      <c r="J18" s="83">
        <v>800</v>
      </c>
      <c r="K18" s="83">
        <v>1000</v>
      </c>
      <c r="L18" s="84">
        <v>800</v>
      </c>
    </row>
    <row r="19" spans="1:13" ht="26.1" customHeight="1" x14ac:dyDescent="0.2">
      <c r="B19" s="73" t="s">
        <v>70</v>
      </c>
      <c r="C19" s="74"/>
      <c r="D19" s="83">
        <v>9600</v>
      </c>
      <c r="E19" s="83">
        <v>7500</v>
      </c>
      <c r="F19" s="83">
        <v>2100</v>
      </c>
      <c r="G19" s="83" t="s">
        <v>1</v>
      </c>
      <c r="H19" s="83" t="s">
        <v>1</v>
      </c>
      <c r="I19" s="83">
        <v>1500</v>
      </c>
      <c r="J19" s="83">
        <v>600</v>
      </c>
      <c r="K19" s="83">
        <v>900</v>
      </c>
      <c r="L19" s="84">
        <v>600</v>
      </c>
    </row>
    <row r="20" spans="1:13" ht="25.5" customHeight="1" x14ac:dyDescent="0.2">
      <c r="B20" s="73" t="s">
        <v>71</v>
      </c>
      <c r="C20" s="74"/>
      <c r="D20" s="83">
        <v>5800</v>
      </c>
      <c r="E20" s="83">
        <v>3400</v>
      </c>
      <c r="F20" s="83">
        <v>2400</v>
      </c>
      <c r="G20" s="83">
        <v>100</v>
      </c>
      <c r="H20" s="83" t="s">
        <v>1</v>
      </c>
      <c r="I20" s="83">
        <v>2100</v>
      </c>
      <c r="J20" s="83">
        <v>500</v>
      </c>
      <c r="K20" s="83">
        <v>1600</v>
      </c>
      <c r="L20" s="84">
        <v>200</v>
      </c>
    </row>
    <row r="21" spans="1:13" ht="26.1" customHeight="1" x14ac:dyDescent="0.2">
      <c r="A21" s="75"/>
      <c r="B21" s="76" t="s">
        <v>21</v>
      </c>
      <c r="C21" s="77"/>
      <c r="D21" s="85">
        <v>48700</v>
      </c>
      <c r="E21" s="85">
        <v>14000</v>
      </c>
      <c r="F21" s="85">
        <v>11900</v>
      </c>
      <c r="G21" s="85">
        <v>300</v>
      </c>
      <c r="H21" s="85" t="s">
        <v>1</v>
      </c>
      <c r="I21" s="85">
        <v>11400</v>
      </c>
      <c r="J21" s="85">
        <v>4600</v>
      </c>
      <c r="K21" s="85">
        <v>6800</v>
      </c>
      <c r="L21" s="86">
        <v>200</v>
      </c>
    </row>
    <row r="22" spans="1:13" s="48" customFormat="1" ht="18.75" customHeight="1" x14ac:dyDescent="0.2">
      <c r="A22" s="50" t="s">
        <v>41</v>
      </c>
      <c r="F22" s="51"/>
      <c r="G22" s="51"/>
      <c r="H22" s="51"/>
      <c r="I22" s="52"/>
      <c r="L22" s="80" t="s">
        <v>74</v>
      </c>
    </row>
    <row r="23" spans="1:13" s="48" customFormat="1" ht="18.75" customHeight="1" x14ac:dyDescent="0.2">
      <c r="A23" s="50" t="s">
        <v>42</v>
      </c>
      <c r="B23" s="46"/>
      <c r="C23" s="46"/>
      <c r="D23" s="46"/>
      <c r="E23" s="46"/>
      <c r="F23" s="46"/>
      <c r="G23" s="46"/>
      <c r="H23" s="46"/>
      <c r="I23" s="46"/>
    </row>
    <row r="24" spans="1:13" ht="18.75" customHeight="1" x14ac:dyDescent="0.2">
      <c r="A24" s="50" t="s">
        <v>45</v>
      </c>
    </row>
    <row r="25" spans="1:13" x14ac:dyDescent="0.2">
      <c r="A25" s="50"/>
    </row>
    <row r="28" spans="1:13" x14ac:dyDescent="0.2">
      <c r="D28" s="78"/>
      <c r="E28" s="78"/>
      <c r="F28" s="78"/>
      <c r="G28" s="78"/>
      <c r="H28" s="78"/>
      <c r="I28" s="78"/>
      <c r="J28" s="78"/>
      <c r="K28" s="78"/>
      <c r="L28" s="78"/>
      <c r="M28" s="78"/>
    </row>
  </sheetData>
  <mergeCells count="6">
    <mergeCell ref="A6:B6"/>
    <mergeCell ref="D3:D5"/>
    <mergeCell ref="E3:E5"/>
    <mergeCell ref="L4:L5"/>
    <mergeCell ref="F4:F5"/>
    <mergeCell ref="H4:H5"/>
  </mergeCells>
  <phoneticPr fontId="2"/>
  <pageMargins left="0.78740157480314965" right="0.78740157480314965" top="0.78740157480314965" bottom="0.59055118110236227" header="0.39370078740157483" footer="0.31496062992125984"/>
  <pageSetup paperSize="9" scale="57" pageOrder="overThenDown" orientation="portrait" r:id="rId1"/>
  <headerFooter scaleWithDoc="0" alignWithMargins="0">
    <oddHeader>&amp;L&amp;"ＭＳ ゴシック,標準"建設・住宅&amp;R&amp;"ＭＳ ゴシック,標準"建設・住宅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#88(2)計算表（発注者別） </vt:lpstr>
      <vt:lpstr>88住宅の所有関係、建築の時期別住宅数</vt:lpstr>
      <vt:lpstr>'#88(2)計算表（発注者別）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