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01427F20-4166-4BF1-BCE8-E4514EE01C85}" xr6:coauthVersionLast="47" xr6:coauthVersionMax="47" xr10:uidLastSave="{00000000-0000-0000-0000-000000000000}"/>
  <bookViews>
    <workbookView xWindow="13965" yWindow="90" windowWidth="14085" windowHeight="15330" tabRatio="851" xr2:uid="{00000000-000D-0000-FFFF-FFFF00000000}"/>
  </bookViews>
  <sheets>
    <sheet name="8年次別出生、死亡、死産、婚姻及び離婚" sheetId="4" r:id="rId1"/>
    <sheet name="×#11年齢各歳別人口(不詳補完)" sheetId="12" state="hidden" r:id="rId2"/>
  </sheets>
  <definedNames>
    <definedName name="_xlnm.Print_Area" localSheetId="1">'×#11年齢各歳別人口(不詳補完)'!$A$1:$O$55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<sst xmlns="http://schemas.openxmlformats.org/spreadsheetml/2006/main" count="126" uniqueCount="73">
  <si>
    <t>男</t>
  </si>
  <si>
    <t>女</t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</si>
  <si>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</si>
  <si>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</si>
  <si>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</si>
  <si>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</si>
  <si>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</si>
  <si>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</si>
  <si>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</si>
  <si>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</si>
  <si>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95歳以上</t>
  </si>
  <si>
    <t>15歳未満</t>
  </si>
  <si>
    <t>15～64歳</t>
  </si>
  <si>
    <t>65歳以上</t>
  </si>
  <si>
    <t>平均年齢</t>
  </si>
  <si>
    <t>８. 年 次 別 出 生､ 死 亡､ 死 産､ 婚 姻 及 び 離 婚</t>
    <rPh sb="9" eb="12">
      <t>シュッショウ</t>
    </rPh>
    <rPh sb="14" eb="17">
      <t>シボウ</t>
    </rPh>
    <rPh sb="19" eb="22">
      <t>シザン</t>
    </rPh>
    <rPh sb="24" eb="27">
      <t>コンイン</t>
    </rPh>
    <rPh sb="28" eb="29">
      <t>オヨ</t>
    </rPh>
    <rPh sb="32" eb="35">
      <t>リコン</t>
    </rPh>
    <phoneticPr fontId="6"/>
  </si>
  <si>
    <t>総　数</t>
  </si>
  <si>
    <t xml:space="preserve"> 0～4歳</t>
  </si>
  <si>
    <t>(再掲)</t>
  </si>
  <si>
    <t>割合(％)</t>
  </si>
  <si>
    <t xml:space="preserve"> 14</t>
  </si>
  <si>
    <t xml:space="preserve"> 15</t>
  </si>
  <si>
    <t xml:space="preserve"> 13</t>
  </si>
  <si>
    <t>人</t>
    <rPh sb="0" eb="1">
      <t>ニン</t>
    </rPh>
    <phoneticPr fontId="1"/>
  </si>
  <si>
    <t>胎</t>
    <rPh sb="0" eb="1">
      <t>ハラ</t>
    </rPh>
    <phoneticPr fontId="1"/>
  </si>
  <si>
    <t xml:space="preserve"> 16</t>
  </si>
  <si>
    <t xml:space="preserve"> 17</t>
  </si>
  <si>
    <t xml:space="preserve"> 21</t>
  </si>
  <si>
    <t>１１. 年  齢 (各 歳) 、 男  女  別  人  口</t>
    <rPh sb="26" eb="27">
      <t>ジン</t>
    </rPh>
    <phoneticPr fontId="1"/>
  </si>
  <si>
    <t xml:space="preserve"> 18</t>
  </si>
  <si>
    <t xml:space="preserve"> 19</t>
  </si>
  <si>
    <t xml:space="preserve"> 20</t>
  </si>
  <si>
    <t xml:space="preserve"> 22</t>
  </si>
  <si>
    <t xml:space="preserve"> 23</t>
  </si>
  <si>
    <t xml:space="preserve"> 24</t>
  </si>
  <si>
    <t xml:space="preserve"> 25</t>
  </si>
  <si>
    <t xml:space="preserve"> 27</t>
  </si>
  <si>
    <t xml:space="preserve"> 28</t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</si>
  <si>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</si>
  <si>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</si>
  <si>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</si>
  <si>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</si>
  <si>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</si>
  <si>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</si>
  <si>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</si>
  <si>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</si>
  <si>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</si>
  <si>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</si>
  <si>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</si>
  <si>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</si>
  <si>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</si>
  <si>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</si>
  <si>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</si>
  <si>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</si>
  <si>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</si>
  <si>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</si>
  <si>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 xml:space="preserve">  ２ 率の算出には国勢調査の年はその結果、それ以外の年は総務省統計局の</t>
    <phoneticPr fontId="6"/>
  </si>
  <si>
    <t>総　　数</t>
    <phoneticPr fontId="1"/>
  </si>
  <si>
    <t xml:space="preserve"> 26</t>
  </si>
  <si>
    <t xml:space="preserve"> 29</t>
  </si>
  <si>
    <t xml:space="preserve"> 30</t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</si>
  <si>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</si>
  <si>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</si>
  <si>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</si>
  <si>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</si>
  <si>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>資料出所 厚生労働省｢人口動態調査｣</t>
    <rPh sb="7" eb="9">
      <t>ロウドウ</t>
    </rPh>
    <rPh sb="15" eb="17">
      <t>チョウサ</t>
    </rPh>
    <phoneticPr fontId="6"/>
  </si>
  <si>
    <t xml:space="preserve">   各年１０月１日現在の推計人口から日本人人口を分母として用いた。</t>
    <phoneticPr fontId="1"/>
  </si>
  <si>
    <t>‰</t>
  </si>
  <si>
    <t>‰</t>
    <phoneticPr fontId="1"/>
  </si>
  <si>
    <t>31/令和元</t>
    <rPh sb="3" eb="5">
      <t>レイワ</t>
    </rPh>
    <rPh sb="5" eb="6">
      <t>ガン</t>
    </rPh>
    <phoneticPr fontId="1"/>
  </si>
  <si>
    <t>平成12年</t>
    <rPh sb="0" eb="2">
      <t>ヘイセイ</t>
    </rPh>
    <rPh sb="4" eb="5">
      <t>ネン</t>
    </rPh>
    <phoneticPr fontId="1"/>
  </si>
  <si>
    <t>件</t>
    <rPh sb="0" eb="1">
      <t>ケン</t>
    </rPh>
    <phoneticPr fontId="1"/>
  </si>
  <si>
    <t>注１ 率は人口千人対､死産は出産千対。</t>
    <rPh sb="7" eb="8">
      <t>セン</t>
    </rPh>
    <rPh sb="8" eb="9">
      <t>ニン</t>
    </rPh>
    <rPh sb="16" eb="17">
      <t>セン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</si>
</sst>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 &quot;#,##0.00"/>
    <numFmt numFmtId="177" formatCode="#,##0.0;&quot;△ &quot;#,##0.0"/>
    <numFmt numFmtId="178" formatCode="#,##0;&quot;△ &quot;#,##0"/>
    <numFmt numFmtId="179" formatCode="#,##0;[Red]#,##0"/>
    <numFmt numFmtId="180" formatCode="#,##0.0;[Red]#,##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7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Continuous"/>
    </xf>
    <xf numFmtId="179" fontId="2" fillId="0" borderId="0" xfId="0" applyNumberFormat="1" applyFont="1" applyFill="1" applyBorder="1" applyProtection="1">
      <protection locked="0"/>
    </xf>
    <xf numFmtId="177" fontId="2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8" fillId="0" borderId="0" xfId="0" applyNumberFormat="1" applyFont="1" applyFill="1" applyBorder="1" applyAlignment="1" applyProtection="1"/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7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179" fontId="2" fillId="0" borderId="14" xfId="0" applyNumberFormat="1" applyFont="1" applyFill="1" applyBorder="1" applyProtection="1">
      <protection locked="0"/>
    </xf>
    <xf numFmtId="178" fontId="2" fillId="0" borderId="0" xfId="0" applyNumberFormat="1" applyFont="1" applyFill="1" applyBorder="1" applyProtection="1">
      <protection locked="0"/>
    </xf>
    <xf numFmtId="0" fontId="2" fillId="0" borderId="0" xfId="0" quotePrefix="1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176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/>
    <xf numFmtId="0" fontId="2" fillId="0" borderId="12" xfId="0" applyFont="1" applyFill="1" applyBorder="1" applyAlignment="1" applyProtection="1">
      <alignment horizontal="left"/>
    </xf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horizontal="right" vertical="top"/>
    </xf>
    <xf numFmtId="179" fontId="2" fillId="0" borderId="14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9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9" fontId="2" fillId="0" borderId="14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179" fontId="2" fillId="0" borderId="14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1" fillId="0" borderId="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/>
    <xf numFmtId="3" fontId="12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right"/>
    </xf>
    <xf numFmtId="3" fontId="15" fillId="0" borderId="13" xfId="0" applyNumberFormat="1" applyFont="1" applyFill="1" applyBorder="1" applyAlignment="1" applyProtection="1">
      <alignment horizontal="right" vertical="center"/>
    </xf>
    <xf numFmtId="3" fontId="15" fillId="0" borderId="12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3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80" fontId="16" fillId="0" borderId="0" xfId="0" applyNumberFormat="1" applyFont="1" applyFill="1" applyBorder="1" applyAlignment="1" applyProtection="1"/>
    <xf numFmtId="3" fontId="14" fillId="0" borderId="14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14" fillId="0" borderId="11" xfId="0" applyNumberFormat="1" applyFont="1" applyFill="1" applyBorder="1" applyAlignment="1" applyProtection="1">
      <alignment horizontal="right"/>
    </xf>
    <xf numFmtId="3" fontId="14" fillId="0" borderId="8" xfId="0" applyNumberFormat="1" applyFont="1" applyFill="1" applyBorder="1" applyAlignment="1" applyProtection="1">
      <alignment horizontal="right"/>
    </xf>
    <xf numFmtId="179" fontId="14" fillId="0" borderId="0" xfId="0" applyNumberFormat="1" applyFont="1" applyFill="1" applyBorder="1" applyAlignment="1" applyProtection="1">
      <alignment horizontal="right"/>
    </xf>
    <xf numFmtId="179" fontId="14" fillId="0" borderId="0" xfId="0" applyNumberFormat="1" applyFont="1" applyFill="1" applyBorder="1" applyAlignment="1" applyProtection="1"/>
    <xf numFmtId="180" fontId="14" fillId="0" borderId="0" xfId="0" applyNumberFormat="1" applyFont="1" applyFill="1" applyBorder="1" applyAlignment="1" applyProtection="1">
      <alignment horizontal="right"/>
    </xf>
    <xf numFmtId="180" fontId="14" fillId="0" borderId="8" xfId="0" applyNumberFormat="1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4" fillId="0" borderId="6" xfId="0" quotePrefix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179" fontId="3" fillId="0" borderId="11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_02_007_012人口・世帯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4"/>
  <sheetViews>
    <sheetView showGridLines="0" tabSelected="1" zoomScale="80" zoomScaleNormal="80" zoomScaleSheetLayoutView="75" workbookViewId="0"/>
  </sheetViews>
  <sheetFormatPr defaultColWidth="10.875" defaultRowHeight="17.25" x14ac:dyDescent="0.2"/>
  <cols>
    <col min="1" max="1" width="14" style="16" customWidth="1"/>
    <col min="2" max="2" width="13.125" style="16" customWidth="1"/>
    <col min="3" max="3" width="10.125" style="16" customWidth="1"/>
    <col min="4" max="4" width="13.125" style="16" customWidth="1"/>
    <col min="5" max="5" width="10.125" style="16" customWidth="1"/>
    <col min="6" max="6" width="13.125" style="16" customWidth="1"/>
    <col min="7" max="7" width="10.125" style="16" customWidth="1"/>
    <col min="8" max="8" width="13.125" style="16" customWidth="1"/>
    <col min="9" max="9" width="10.125" style="16" customWidth="1"/>
    <col min="10" max="10" width="13.125" style="16" customWidth="1"/>
    <col min="11" max="11" width="10.125" style="16" customWidth="1"/>
    <col min="12" max="12" width="13.125" style="16" customWidth="1"/>
    <col min="13" max="13" width="9.375" style="16" customWidth="1"/>
    <col min="14" max="16384" width="10.875" style="16"/>
  </cols>
  <sheetData>
    <row r="1" spans="1:13" s="22" customFormat="1" ht="27" customHeight="1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22" customFormat="1" ht="24.9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  <c r="M2" s="27"/>
    </row>
    <row r="3" spans="1:13" s="17" customFormat="1" ht="26.25" customHeight="1" thickTop="1" x14ac:dyDescent="0.15">
      <c r="B3" s="23" t="s">
        <v>2</v>
      </c>
      <c r="C3" s="24"/>
      <c r="D3" s="23" t="s">
        <v>3</v>
      </c>
      <c r="E3" s="24"/>
      <c r="F3" s="23" t="s">
        <v>4</v>
      </c>
      <c r="G3" s="24"/>
      <c r="H3" s="23" t="s">
        <v>5</v>
      </c>
      <c r="I3" s="24"/>
      <c r="J3" s="23" t="s">
        <v>6</v>
      </c>
      <c r="K3" s="24"/>
      <c r="L3" s="23" t="s">
        <v>7</v>
      </c>
      <c r="M3" s="24"/>
    </row>
    <row r="4" spans="1:13" s="17" customFormat="1" ht="26.25" customHeight="1" x14ac:dyDescent="0.15">
      <c r="A4" s="18"/>
      <c r="B4" s="19" t="s">
        <v>8</v>
      </c>
      <c r="C4" s="19" t="s">
        <v>9</v>
      </c>
      <c r="D4" s="19" t="s">
        <v>8</v>
      </c>
      <c r="E4" s="19" t="s">
        <v>9</v>
      </c>
      <c r="F4" s="19" t="s">
        <v>8</v>
      </c>
      <c r="G4" s="19" t="s">
        <v>9</v>
      </c>
      <c r="H4" s="19" t="s">
        <v>8</v>
      </c>
      <c r="I4" s="19" t="s">
        <v>9</v>
      </c>
      <c r="J4" s="19" t="s">
        <v>8</v>
      </c>
      <c r="K4" s="19" t="s">
        <v>9</v>
      </c>
      <c r="L4" s="19" t="s">
        <v>8</v>
      </c>
      <c r="M4" s="19" t="s">
        <v>9</v>
      </c>
    </row>
    <row r="5" spans="1:13" s="17" customFormat="1" ht="19.5" customHeight="1" x14ac:dyDescent="0.15">
      <c r="A5" s="94"/>
      <c r="B5" s="95" t="s">
        <v>23</v>
      </c>
      <c r="C5" s="96" t="s">
        <v>68</v>
      </c>
      <c r="D5" s="96" t="s">
        <v>23</v>
      </c>
      <c r="E5" s="96" t="s">
        <v>67</v>
      </c>
      <c r="F5" s="96" t="s">
        <v>24</v>
      </c>
      <c r="G5" s="96" t="s">
        <v>67</v>
      </c>
      <c r="H5" s="96" t="s">
        <v>71</v>
      </c>
      <c r="I5" s="96" t="s">
        <v>67</v>
      </c>
      <c r="J5" s="96" t="s">
        <v>71</v>
      </c>
      <c r="K5" s="96" t="s">
        <v>67</v>
      </c>
      <c r="L5" s="96" t="s">
        <v>23</v>
      </c>
      <c r="M5" s="96" t="s">
        <v>67</v>
      </c>
    </row>
    <row r="6" spans="1:13" ht="21.6" customHeight="1" x14ac:dyDescent="0.2">
      <c r="A6" s="30" t="s">
        <v>70</v>
      </c>
      <c r="B6" s="28">
        <v>17726</v>
      </c>
      <c r="C6" s="11">
        <v>9.6999999999999993</v>
      </c>
      <c r="D6" s="10">
        <v>15292</v>
      </c>
      <c r="E6" s="11">
        <v>8.3000000000000007</v>
      </c>
      <c r="F6" s="10">
        <v>496</v>
      </c>
      <c r="G6" s="11">
        <v>27.2</v>
      </c>
      <c r="H6" s="10">
        <v>11271</v>
      </c>
      <c r="I6" s="11">
        <v>6.0683590879209444</v>
      </c>
      <c r="J6" s="10">
        <v>3549</v>
      </c>
      <c r="K6" s="32">
        <v>1.94</v>
      </c>
      <c r="L6" s="29">
        <v>2434</v>
      </c>
      <c r="M6" s="11">
        <v>1.3104769780853145</v>
      </c>
    </row>
    <row r="7" spans="1:13" ht="21.6" customHeight="1" x14ac:dyDescent="0.2">
      <c r="A7" s="30" t="s">
        <v>22</v>
      </c>
      <c r="B7" s="28">
        <v>17094</v>
      </c>
      <c r="C7" s="11">
        <v>9.3000000000000007</v>
      </c>
      <c r="D7" s="10">
        <v>15052</v>
      </c>
      <c r="E7" s="11">
        <v>8.1999999999999993</v>
      </c>
      <c r="F7" s="10">
        <v>501</v>
      </c>
      <c r="G7" s="11">
        <v>28.5</v>
      </c>
      <c r="H7" s="10">
        <v>10946</v>
      </c>
      <c r="I7" s="11">
        <v>6</v>
      </c>
      <c r="J7" s="10">
        <v>3955</v>
      </c>
      <c r="K7" s="32">
        <v>2.16</v>
      </c>
      <c r="L7" s="29">
        <v>2042</v>
      </c>
      <c r="M7" s="11">
        <v>1.1000000000000001</v>
      </c>
    </row>
    <row r="8" spans="1:13" ht="21.6" customHeight="1" x14ac:dyDescent="0.2">
      <c r="A8" s="30" t="s">
        <v>20</v>
      </c>
      <c r="B8" s="28">
        <v>17190</v>
      </c>
      <c r="C8" s="11">
        <v>9.4</v>
      </c>
      <c r="D8" s="10">
        <v>15307</v>
      </c>
      <c r="E8" s="11">
        <v>8.4</v>
      </c>
      <c r="F8" s="10">
        <v>504</v>
      </c>
      <c r="G8" s="11">
        <v>28.5</v>
      </c>
      <c r="H8" s="10">
        <v>10511</v>
      </c>
      <c r="I8" s="11">
        <v>5.7</v>
      </c>
      <c r="J8" s="10">
        <v>4088</v>
      </c>
      <c r="K8" s="32">
        <v>2.23</v>
      </c>
      <c r="L8" s="29">
        <v>1883</v>
      </c>
      <c r="M8" s="11">
        <v>1</v>
      </c>
    </row>
    <row r="9" spans="1:13" s="42" customFormat="1" ht="21.6" customHeight="1" x14ac:dyDescent="0.2">
      <c r="A9" s="30" t="s">
        <v>21</v>
      </c>
      <c r="B9" s="37">
        <v>16497</v>
      </c>
      <c r="C9" s="38">
        <v>9</v>
      </c>
      <c r="D9" s="39">
        <v>15872</v>
      </c>
      <c r="E9" s="38">
        <v>8.6999999999999993</v>
      </c>
      <c r="F9" s="39">
        <v>441</v>
      </c>
      <c r="G9" s="38">
        <v>26</v>
      </c>
      <c r="H9" s="39">
        <v>10156</v>
      </c>
      <c r="I9" s="38">
        <v>5.5</v>
      </c>
      <c r="J9" s="39">
        <v>3895</v>
      </c>
      <c r="K9" s="40">
        <v>2.12</v>
      </c>
      <c r="L9" s="41">
        <v>625</v>
      </c>
      <c r="M9" s="38">
        <v>0.3</v>
      </c>
    </row>
    <row r="10" spans="1:13" s="42" customFormat="1" ht="21.6" customHeight="1" x14ac:dyDescent="0.2">
      <c r="A10" s="30" t="s">
        <v>25</v>
      </c>
      <c r="B10" s="37">
        <v>16287</v>
      </c>
      <c r="C10" s="38">
        <v>8.8854337152209499</v>
      </c>
      <c r="D10" s="39">
        <v>16030</v>
      </c>
      <c r="E10" s="38">
        <v>8.7452264048008725</v>
      </c>
      <c r="F10" s="39">
        <v>395</v>
      </c>
      <c r="G10" s="38">
        <v>23.678216041242056</v>
      </c>
      <c r="H10" s="39">
        <v>9600</v>
      </c>
      <c r="I10" s="38">
        <v>5.2373158756137483</v>
      </c>
      <c r="J10" s="39">
        <v>3595</v>
      </c>
      <c r="K10" s="40">
        <v>1.9612656846699399</v>
      </c>
      <c r="L10" s="41">
        <v>257</v>
      </c>
      <c r="M10" s="38">
        <v>0.14020731042007639</v>
      </c>
    </row>
    <row r="11" spans="1:13" s="42" customFormat="1" ht="21.6" customHeight="1" x14ac:dyDescent="0.2">
      <c r="A11" s="30" t="s">
        <v>26</v>
      </c>
      <c r="B11" s="37">
        <v>15345</v>
      </c>
      <c r="C11" s="38">
        <v>8.4</v>
      </c>
      <c r="D11" s="39">
        <v>17154</v>
      </c>
      <c r="E11" s="38">
        <v>9.4</v>
      </c>
      <c r="F11" s="39">
        <v>417</v>
      </c>
      <c r="G11" s="38">
        <v>26.5</v>
      </c>
      <c r="H11" s="39">
        <v>9640</v>
      </c>
      <c r="I11" s="38">
        <v>5.3</v>
      </c>
      <c r="J11" s="39">
        <v>3700</v>
      </c>
      <c r="K11" s="40">
        <v>2.02</v>
      </c>
      <c r="L11" s="41">
        <v>-1809</v>
      </c>
      <c r="M11" s="38">
        <v>-1</v>
      </c>
    </row>
    <row r="12" spans="1:13" s="42" customFormat="1" ht="21.6" customHeight="1" x14ac:dyDescent="0.2">
      <c r="A12" s="30" t="s">
        <v>29</v>
      </c>
      <c r="B12" s="37">
        <v>15816</v>
      </c>
      <c r="C12" s="38">
        <v>8.6</v>
      </c>
      <c r="D12" s="39">
        <v>17156</v>
      </c>
      <c r="E12" s="38">
        <v>9.4</v>
      </c>
      <c r="F12" s="39">
        <v>426</v>
      </c>
      <c r="G12" s="38">
        <v>26.2</v>
      </c>
      <c r="H12" s="39">
        <v>9889</v>
      </c>
      <c r="I12" s="38">
        <v>5.4</v>
      </c>
      <c r="J12" s="39">
        <v>3508</v>
      </c>
      <c r="K12" s="40">
        <v>1.91</v>
      </c>
      <c r="L12" s="41">
        <v>-1340</v>
      </c>
      <c r="M12" s="38">
        <v>-0.7</v>
      </c>
    </row>
    <row r="13" spans="1:13" s="42" customFormat="1" ht="21.6" customHeight="1" x14ac:dyDescent="0.2">
      <c r="A13" s="30" t="s">
        <v>30</v>
      </c>
      <c r="B13" s="37">
        <v>15716</v>
      </c>
      <c r="C13" s="38">
        <v>8.6</v>
      </c>
      <c r="D13" s="39">
        <v>17141</v>
      </c>
      <c r="E13" s="38">
        <v>9.4</v>
      </c>
      <c r="F13" s="39">
        <v>363</v>
      </c>
      <c r="G13" s="38">
        <v>22.6</v>
      </c>
      <c r="H13" s="39">
        <v>9919</v>
      </c>
      <c r="I13" s="38">
        <v>5.4</v>
      </c>
      <c r="J13" s="39">
        <v>3377</v>
      </c>
      <c r="K13" s="40">
        <v>1.84</v>
      </c>
      <c r="L13" s="41">
        <v>-1425</v>
      </c>
      <c r="M13" s="38">
        <v>-0.8</v>
      </c>
    </row>
    <row r="14" spans="1:13" s="42" customFormat="1" ht="21.6" customHeight="1" x14ac:dyDescent="0.2">
      <c r="A14" s="30" t="s">
        <v>31</v>
      </c>
      <c r="B14" s="37">
        <v>15633</v>
      </c>
      <c r="C14" s="38">
        <v>8.6</v>
      </c>
      <c r="D14" s="39">
        <v>17904</v>
      </c>
      <c r="E14" s="38">
        <v>9.8000000000000007</v>
      </c>
      <c r="F14" s="39">
        <v>349</v>
      </c>
      <c r="G14" s="38">
        <v>21.8</v>
      </c>
      <c r="H14" s="39">
        <v>9937</v>
      </c>
      <c r="I14" s="38">
        <v>5.4</v>
      </c>
      <c r="J14" s="39">
        <v>3402</v>
      </c>
      <c r="K14" s="40">
        <v>1.86</v>
      </c>
      <c r="L14" s="41">
        <v>-2271</v>
      </c>
      <c r="M14" s="38">
        <v>-1.2</v>
      </c>
    </row>
    <row r="15" spans="1:13" s="42" customFormat="1" ht="21.6" customHeight="1" x14ac:dyDescent="0.2">
      <c r="A15" s="30" t="s">
        <v>27</v>
      </c>
      <c r="B15" s="43">
        <v>15614</v>
      </c>
      <c r="C15" s="44">
        <v>8.6</v>
      </c>
      <c r="D15" s="45">
        <v>17590</v>
      </c>
      <c r="E15" s="44">
        <v>9.6</v>
      </c>
      <c r="F15" s="45">
        <v>339</v>
      </c>
      <c r="G15" s="44">
        <v>21.2</v>
      </c>
      <c r="H15" s="45">
        <v>9720</v>
      </c>
      <c r="I15" s="44">
        <v>5.3</v>
      </c>
      <c r="J15" s="45">
        <v>3438</v>
      </c>
      <c r="K15" s="46">
        <v>1.89</v>
      </c>
      <c r="L15" s="47">
        <v>-1976</v>
      </c>
      <c r="M15" s="44">
        <v>-1.1000000000000001</v>
      </c>
    </row>
    <row r="16" spans="1:13" s="42" customFormat="1" ht="21.6" customHeight="1" x14ac:dyDescent="0.2">
      <c r="A16" s="30" t="s">
        <v>32</v>
      </c>
      <c r="B16" s="43">
        <v>15262</v>
      </c>
      <c r="C16" s="44">
        <v>8.4</v>
      </c>
      <c r="D16" s="45">
        <v>18691</v>
      </c>
      <c r="E16" s="44">
        <v>10.3</v>
      </c>
      <c r="F16" s="45">
        <v>335</v>
      </c>
      <c r="G16" s="44">
        <v>21.5</v>
      </c>
      <c r="H16" s="45">
        <v>9396</v>
      </c>
      <c r="I16" s="44">
        <v>5.2</v>
      </c>
      <c r="J16" s="45">
        <v>3461</v>
      </c>
      <c r="K16" s="46">
        <v>1.9</v>
      </c>
      <c r="L16" s="47">
        <v>-3429</v>
      </c>
      <c r="M16" s="44">
        <v>-1.9</v>
      </c>
    </row>
    <row r="17" spans="1:13" s="42" customFormat="1" ht="21.6" customHeight="1" x14ac:dyDescent="0.2">
      <c r="A17" s="30" t="s">
        <v>33</v>
      </c>
      <c r="B17" s="43">
        <v>15080</v>
      </c>
      <c r="C17" s="44">
        <v>8.3000000000000007</v>
      </c>
      <c r="D17" s="45">
        <v>19271</v>
      </c>
      <c r="E17" s="44">
        <v>10.6</v>
      </c>
      <c r="F17" s="45">
        <v>333</v>
      </c>
      <c r="G17" s="44">
        <v>21.6</v>
      </c>
      <c r="H17" s="45">
        <v>8947</v>
      </c>
      <c r="I17" s="44">
        <v>4.9000000000000004</v>
      </c>
      <c r="J17" s="45">
        <v>3264</v>
      </c>
      <c r="K17" s="46">
        <v>1.8</v>
      </c>
      <c r="L17" s="47">
        <v>-4191</v>
      </c>
      <c r="M17" s="44">
        <v>-2.2677258405492799</v>
      </c>
    </row>
    <row r="18" spans="1:13" s="48" customFormat="1" ht="21.6" customHeight="1" x14ac:dyDescent="0.2">
      <c r="A18" s="30" t="s">
        <v>34</v>
      </c>
      <c r="B18" s="43">
        <v>14729</v>
      </c>
      <c r="C18" s="44">
        <v>8.1</v>
      </c>
      <c r="D18" s="45">
        <v>19210</v>
      </c>
      <c r="E18" s="44">
        <v>10.6</v>
      </c>
      <c r="F18" s="45">
        <v>319</v>
      </c>
      <c r="G18" s="44">
        <v>21.2</v>
      </c>
      <c r="H18" s="45">
        <v>9006</v>
      </c>
      <c r="I18" s="44">
        <v>5</v>
      </c>
      <c r="J18" s="45">
        <v>3237</v>
      </c>
      <c r="K18" s="46">
        <v>1.79</v>
      </c>
      <c r="L18" s="47">
        <v>-4481</v>
      </c>
      <c r="M18" s="44">
        <v>-2.5</v>
      </c>
    </row>
    <row r="19" spans="1:13" s="42" customFormat="1" ht="21.6" customHeight="1" x14ac:dyDescent="0.2">
      <c r="A19" s="30" t="s">
        <v>35</v>
      </c>
      <c r="B19" s="43">
        <v>14514</v>
      </c>
      <c r="C19" s="44">
        <v>8.1</v>
      </c>
      <c r="D19" s="45">
        <v>19690</v>
      </c>
      <c r="E19" s="44">
        <v>10.9</v>
      </c>
      <c r="F19" s="45">
        <v>304</v>
      </c>
      <c r="G19" s="44">
        <v>20.5</v>
      </c>
      <c r="H19" s="45">
        <v>8844</v>
      </c>
      <c r="I19" s="44">
        <v>4.9000000000000004</v>
      </c>
      <c r="J19" s="45">
        <v>3281</v>
      </c>
      <c r="K19" s="46">
        <v>1.82</v>
      </c>
      <c r="L19" s="47">
        <v>-5176</v>
      </c>
      <c r="M19" s="49">
        <v>-2.9</v>
      </c>
    </row>
    <row r="20" spans="1:13" s="42" customFormat="1" ht="21.6" customHeight="1" x14ac:dyDescent="0.2">
      <c r="A20" s="30" t="s">
        <v>58</v>
      </c>
      <c r="B20" s="43">
        <v>13727</v>
      </c>
      <c r="C20" s="44">
        <v>7.7</v>
      </c>
      <c r="D20" s="45">
        <v>19525</v>
      </c>
      <c r="E20" s="44">
        <v>10.9</v>
      </c>
      <c r="F20" s="45">
        <v>308</v>
      </c>
      <c r="G20" s="44">
        <v>21.9</v>
      </c>
      <c r="H20" s="45">
        <v>8555</v>
      </c>
      <c r="I20" s="44">
        <v>4.8</v>
      </c>
      <c r="J20" s="45">
        <v>3098</v>
      </c>
      <c r="K20" s="46">
        <v>1.73</v>
      </c>
      <c r="L20" s="47">
        <v>-5798</v>
      </c>
      <c r="M20" s="49">
        <v>-3.2</v>
      </c>
    </row>
    <row r="21" spans="1:13" s="56" customFormat="1" ht="21.6" customHeight="1" x14ac:dyDescent="0.2">
      <c r="A21" s="30" t="s">
        <v>36</v>
      </c>
      <c r="B21" s="50">
        <v>13950</v>
      </c>
      <c r="C21" s="51">
        <v>7.8</v>
      </c>
      <c r="D21" s="52">
        <v>20139</v>
      </c>
      <c r="E21" s="51">
        <v>11.3</v>
      </c>
      <c r="F21" s="52">
        <v>284</v>
      </c>
      <c r="G21" s="51">
        <v>20</v>
      </c>
      <c r="H21" s="52">
        <v>8504</v>
      </c>
      <c r="I21" s="51">
        <v>4.8</v>
      </c>
      <c r="J21" s="52">
        <v>3125</v>
      </c>
      <c r="K21" s="53">
        <v>1.75</v>
      </c>
      <c r="L21" s="54">
        <v>-6189</v>
      </c>
      <c r="M21" s="55">
        <v>-3.5</v>
      </c>
    </row>
    <row r="22" spans="1:13" s="56" customFormat="1" ht="21.6" customHeight="1" x14ac:dyDescent="0.2">
      <c r="A22" s="30" t="s">
        <v>37</v>
      </c>
      <c r="B22" s="50">
        <v>13202</v>
      </c>
      <c r="C22" s="51">
        <v>7.4</v>
      </c>
      <c r="D22" s="52">
        <v>19830</v>
      </c>
      <c r="E22" s="51">
        <v>11.2</v>
      </c>
      <c r="F22" s="52">
        <v>272</v>
      </c>
      <c r="G22" s="51">
        <v>20.2</v>
      </c>
      <c r="H22" s="52">
        <v>8174</v>
      </c>
      <c r="I22" s="51">
        <v>4.5999999999999996</v>
      </c>
      <c r="J22" s="52">
        <v>2923</v>
      </c>
      <c r="K22" s="53">
        <v>1.65</v>
      </c>
      <c r="L22" s="54">
        <v>-6628</v>
      </c>
      <c r="M22" s="55">
        <v>-3.7</v>
      </c>
    </row>
    <row r="23" spans="1:13" s="56" customFormat="1" ht="21.6" customHeight="1" x14ac:dyDescent="0.2">
      <c r="A23" s="30" t="s">
        <v>59</v>
      </c>
      <c r="B23" s="50">
        <v>12663</v>
      </c>
      <c r="C23" s="51">
        <v>7.2</v>
      </c>
      <c r="D23" s="52">
        <v>20531</v>
      </c>
      <c r="E23" s="51">
        <v>11.6</v>
      </c>
      <c r="F23" s="52">
        <v>268</v>
      </c>
      <c r="G23" s="51">
        <v>20.7</v>
      </c>
      <c r="H23" s="52">
        <v>7937</v>
      </c>
      <c r="I23" s="51">
        <v>4.5</v>
      </c>
      <c r="J23" s="52">
        <v>2784</v>
      </c>
      <c r="K23" s="53">
        <v>1.58</v>
      </c>
      <c r="L23" s="54">
        <v>-7868</v>
      </c>
      <c r="M23" s="55">
        <v>-4.5</v>
      </c>
    </row>
    <row r="24" spans="1:13" s="56" customFormat="1" ht="21.6" customHeight="1" x14ac:dyDescent="0.2">
      <c r="A24" s="30" t="s">
        <v>60</v>
      </c>
      <c r="B24" s="50">
        <v>12582</v>
      </c>
      <c r="C24" s="51">
        <v>7.2</v>
      </c>
      <c r="D24" s="52">
        <v>20900</v>
      </c>
      <c r="E24" s="51">
        <v>11.9</v>
      </c>
      <c r="F24" s="52">
        <v>251</v>
      </c>
      <c r="G24" s="51">
        <v>19.600000000000001</v>
      </c>
      <c r="H24" s="52">
        <v>7446</v>
      </c>
      <c r="I24" s="51">
        <v>4.3</v>
      </c>
      <c r="J24" s="52">
        <v>2929</v>
      </c>
      <c r="K24" s="53">
        <v>1.67</v>
      </c>
      <c r="L24" s="54">
        <v>-8318</v>
      </c>
      <c r="M24" s="55">
        <v>-4.8</v>
      </c>
    </row>
    <row r="25" spans="1:13" s="56" customFormat="1" ht="21.6" customHeight="1" x14ac:dyDescent="0.2">
      <c r="A25" s="30" t="s">
        <v>69</v>
      </c>
      <c r="B25" s="50">
        <v>11690</v>
      </c>
      <c r="C25" s="51">
        <v>6.7</v>
      </c>
      <c r="D25" s="52">
        <v>20811</v>
      </c>
      <c r="E25" s="51">
        <v>12</v>
      </c>
      <c r="F25" s="52">
        <v>238</v>
      </c>
      <c r="G25" s="51">
        <v>20</v>
      </c>
      <c r="H25" s="52">
        <v>7743</v>
      </c>
      <c r="I25" s="51">
        <v>4.5</v>
      </c>
      <c r="J25" s="52">
        <v>2864</v>
      </c>
      <c r="K25" s="53">
        <v>1.65</v>
      </c>
      <c r="L25" s="54">
        <v>-9121</v>
      </c>
      <c r="M25" s="55">
        <v>-5.3</v>
      </c>
    </row>
    <row r="26" spans="1:13" s="56" customFormat="1" ht="21.6" customHeight="1" x14ac:dyDescent="0.15">
      <c r="A26" s="93">
        <v>2</v>
      </c>
      <c r="B26" s="50">
        <v>11141</v>
      </c>
      <c r="C26" s="51">
        <v>6.5</v>
      </c>
      <c r="D26" s="52">
        <v>20716</v>
      </c>
      <c r="E26" s="51">
        <v>12.1</v>
      </c>
      <c r="F26" s="52">
        <v>211</v>
      </c>
      <c r="G26" s="51">
        <v>18.600000000000001</v>
      </c>
      <c r="H26" s="52">
        <v>6855</v>
      </c>
      <c r="I26" s="51">
        <v>4</v>
      </c>
      <c r="J26" s="52">
        <v>2759</v>
      </c>
      <c r="K26" s="53">
        <v>1.61</v>
      </c>
      <c r="L26" s="54">
        <v>-9575</v>
      </c>
      <c r="M26" s="55">
        <v>-5.6</v>
      </c>
    </row>
    <row r="27" spans="1:13" s="42" customFormat="1" ht="21.6" customHeight="1" x14ac:dyDescent="0.15">
      <c r="A27" s="91">
        <v>3</v>
      </c>
      <c r="B27" s="43">
        <v>10980</v>
      </c>
      <c r="C27" s="49">
        <v>6.4</v>
      </c>
      <c r="D27" s="45">
        <v>21639</v>
      </c>
      <c r="E27" s="49">
        <v>12.7</v>
      </c>
      <c r="F27" s="45">
        <v>216</v>
      </c>
      <c r="G27" s="49">
        <v>19.3</v>
      </c>
      <c r="H27" s="45">
        <v>6474</v>
      </c>
      <c r="I27" s="49">
        <v>3.8</v>
      </c>
      <c r="J27" s="45">
        <v>2508</v>
      </c>
      <c r="K27" s="92">
        <v>1.47</v>
      </c>
      <c r="L27" s="47">
        <v>-10659</v>
      </c>
      <c r="M27" s="49">
        <v>-6.3</v>
      </c>
    </row>
    <row r="28" spans="1:13" s="42" customFormat="1" ht="21.6" customHeight="1" x14ac:dyDescent="0.15">
      <c r="A28" s="91">
        <v>4</v>
      </c>
      <c r="B28" s="43">
        <v>10489</v>
      </c>
      <c r="C28" s="49">
        <v>6.2</v>
      </c>
      <c r="D28" s="45">
        <v>23341</v>
      </c>
      <c r="E28" s="49">
        <v>13.8</v>
      </c>
      <c r="F28" s="45">
        <v>184</v>
      </c>
      <c r="G28" s="49">
        <v>17.2</v>
      </c>
      <c r="H28" s="45">
        <v>6443</v>
      </c>
      <c r="I28" s="49">
        <v>3.8</v>
      </c>
      <c r="J28" s="45">
        <v>2481</v>
      </c>
      <c r="K28" s="92">
        <v>1.47</v>
      </c>
      <c r="L28" s="47">
        <v>-12852</v>
      </c>
      <c r="M28" s="49">
        <v>-7.6</v>
      </c>
    </row>
    <row r="29" spans="1:13" s="57" customFormat="1" ht="21.6" customHeight="1" x14ac:dyDescent="0.15">
      <c r="A29" s="97">
        <v>5</v>
      </c>
      <c r="B29" s="98">
        <v>9524</v>
      </c>
      <c r="C29" s="99">
        <v>5.7</v>
      </c>
      <c r="D29" s="100">
        <v>23744</v>
      </c>
      <c r="E29" s="99">
        <v>14.2</v>
      </c>
      <c r="F29" s="100">
        <v>185</v>
      </c>
      <c r="G29" s="99">
        <v>19.100000000000001</v>
      </c>
      <c r="H29" s="100">
        <v>6039</v>
      </c>
      <c r="I29" s="99">
        <v>3.6</v>
      </c>
      <c r="J29" s="100">
        <v>2515</v>
      </c>
      <c r="K29" s="101">
        <v>1.51</v>
      </c>
      <c r="L29" s="47">
        <v>-14220</v>
      </c>
      <c r="M29" s="99">
        <v>-8.5</v>
      </c>
    </row>
    <row r="30" spans="1:13" ht="18" customHeight="1" x14ac:dyDescent="0.2">
      <c r="A30" s="34" t="s">
        <v>72</v>
      </c>
      <c r="B30" s="35"/>
      <c r="C30" s="35"/>
      <c r="D30" s="35"/>
      <c r="E30" s="35"/>
      <c r="F30" s="35"/>
      <c r="G30" s="35"/>
      <c r="H30" s="35"/>
      <c r="I30" s="34"/>
      <c r="J30" s="35"/>
      <c r="K30" s="35"/>
      <c r="L30" s="35"/>
      <c r="M30" s="36" t="s">
        <v>65</v>
      </c>
    </row>
    <row r="31" spans="1:13" s="20" customFormat="1" ht="18" customHeight="1" x14ac:dyDescent="0.2">
      <c r="A31" s="31" t="s">
        <v>56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8" customHeight="1" x14ac:dyDescent="0.2">
      <c r="A32" s="31" t="s">
        <v>66</v>
      </c>
    </row>
    <row r="33" spans="1:1" ht="18" customHeight="1" x14ac:dyDescent="0.2">
      <c r="A33" s="31"/>
    </row>
    <row r="34" spans="1:1" ht="18" customHeight="1" x14ac:dyDescent="0.2">
      <c r="A34" s="31"/>
    </row>
  </sheetData>
  <phoneticPr fontId="1"/>
  <printOptions verticalCentered="1"/>
  <pageMargins left="0.78740157480314965" right="0.78740157480314965" top="0.78740157480314965" bottom="0.59055118110236227" header="0.39370078740157483" footer="0.31496062992125984"/>
  <pageSetup paperSize="9" scale="78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A7: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28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64"/>
      <c r="O4" s="73" t="s">
        <v>61</v>
      </c>
    </row>
    <row r="5" spans="1:21" s="5" customFormat="1" ht="35.1" customHeight="1" thickTop="1" x14ac:dyDescent="0.15">
      <c r="D5" s="58"/>
      <c r="E5" s="12" t="s">
        <v>16</v>
      </c>
      <c r="F5" s="59" t="s">
        <v>0</v>
      </c>
      <c r="G5" s="60" t="s">
        <v>1</v>
      </c>
      <c r="H5" s="61"/>
      <c r="I5" s="12" t="s">
        <v>16</v>
      </c>
      <c r="J5" s="59" t="s">
        <v>0</v>
      </c>
      <c r="K5" s="60" t="s">
        <v>1</v>
      </c>
      <c r="L5" s="61"/>
      <c r="M5" s="12" t="s">
        <v>16</v>
      </c>
      <c r="N5" s="59" t="s">
        <v>0</v>
      </c>
      <c r="O5" s="60" t="s">
        <v>1</v>
      </c>
    </row>
    <row r="6" spans="1:21" s="6" customFormat="1" ht="19.5" customHeight="1" x14ac:dyDescent="0.15">
      <c r="A6" s="65"/>
      <c r="B6" s="65"/>
      <c r="C6" s="65"/>
      <c r="D6" s="72" t="s">
        <v>57</v>
      </c>
      <c r="E6" s="74">
        <f>SUM(F6+G6)</f>
        <v>1770254</v>
      </c>
      <c r="F6" s="75">
        <f>F7+F13+F19+F25+F31+F37+F43+J7+J13+J19+J25+J31+J37+J43+N7+N13+N19+N25+N31+N37+N38</f>
        <v>864475</v>
      </c>
      <c r="G6" s="75">
        <f>G7+G13+G19+G25+G31+G37+G43+K7+K13+K19+K25+K31+K37+K43+O7+O13+O19+O25+O31+O37+O38</f>
        <v>905779</v>
      </c>
      <c r="H6" s="68"/>
      <c r="I6" s="66"/>
      <c r="J6" s="67"/>
      <c r="K6" s="67"/>
      <c r="L6" s="68"/>
      <c r="M6" s="67"/>
      <c r="N6" s="67"/>
      <c r="O6" s="67"/>
      <c r="P6" s="65"/>
      <c r="Q6" s="65"/>
      <c r="R6" s="65"/>
      <c r="S6" s="65"/>
      <c r="T6" s="65"/>
    </row>
    <row r="7" spans="1:21" ht="24.75" customHeight="1" x14ac:dyDescent="0.2">
      <c r="A7" s="69"/>
      <c r="B7" s="69"/>
      <c r="C7" s="69"/>
      <c r="D7" s="13" t="s">
        <v>17</v>
      </c>
      <c r="E7" s="83">
        <v>61916</v>
      </c>
      <c r="F7" s="84">
        <v>31784</v>
      </c>
      <c r="G7" s="84">
        <v>30132</v>
      </c>
      <c r="H7" s="14" t="s">
        <v>50</v>
      </c>
      <c r="I7" s="83">
        <v>98455</v>
      </c>
      <c r="J7" s="84">
        <v>50722</v>
      </c>
      <c r="K7" s="84">
        <v>47733</v>
      </c>
      <c r="L7" s="14" t="s">
        <v>51</v>
      </c>
      <c r="M7" s="83">
        <v>134084</v>
      </c>
      <c r="N7" s="84">
        <v>63537</v>
      </c>
      <c r="O7" s="84">
        <v>70547</v>
      </c>
      <c r="P7" s="70"/>
      <c r="Q7" s="70"/>
      <c r="R7" s="70"/>
      <c r="S7" s="70"/>
      <c r="T7" s="70"/>
      <c r="U7" s="15"/>
    </row>
    <row r="8" spans="1:21" s="7" customFormat="1" ht="19.5" customHeight="1" x14ac:dyDescent="0.2">
      <c r="A8" s="69"/>
      <c r="B8" s="69"/>
      <c r="C8" s="69"/>
      <c r="D8" s="13">
        <v>0</v>
      </c>
      <c r="E8" s="83">
        <v>11295</v>
      </c>
      <c r="F8" s="84">
        <v>5805</v>
      </c>
      <c r="G8" s="84">
        <v>5490</v>
      </c>
      <c r="H8" s="14">
        <v>35</v>
      </c>
      <c r="I8" s="83">
        <v>18804</v>
      </c>
      <c r="J8" s="84">
        <v>9696</v>
      </c>
      <c r="K8" s="84">
        <v>9108</v>
      </c>
      <c r="L8" s="14">
        <v>70</v>
      </c>
      <c r="M8" s="83">
        <v>27791</v>
      </c>
      <c r="N8" s="84">
        <v>13255</v>
      </c>
      <c r="O8" s="84">
        <v>14536</v>
      </c>
      <c r="P8" s="69"/>
      <c r="Q8" s="69"/>
      <c r="R8" s="69"/>
      <c r="S8" s="69"/>
      <c r="T8" s="69"/>
    </row>
    <row r="9" spans="1:21" s="7" customFormat="1" ht="19.5" customHeight="1" x14ac:dyDescent="0.2">
      <c r="A9" s="69"/>
      <c r="B9" s="69"/>
      <c r="C9" s="69"/>
      <c r="D9" s="13">
        <v>1</v>
      </c>
      <c r="E9" s="83">
        <v>11768</v>
      </c>
      <c r="F9" s="84">
        <v>6032</v>
      </c>
      <c r="G9" s="84">
        <v>5736</v>
      </c>
      <c r="H9" s="14">
        <v>36</v>
      </c>
      <c r="I9" s="83">
        <v>19938</v>
      </c>
      <c r="J9" s="84">
        <v>10400</v>
      </c>
      <c r="K9" s="84">
        <v>9538</v>
      </c>
      <c r="L9" s="14">
        <v>71</v>
      </c>
      <c r="M9" s="83">
        <v>30633</v>
      </c>
      <c r="N9" s="84">
        <v>14570</v>
      </c>
      <c r="O9" s="84">
        <v>16063</v>
      </c>
      <c r="P9" s="69"/>
      <c r="Q9" s="69"/>
      <c r="R9" s="69"/>
      <c r="S9" s="69"/>
      <c r="T9" s="69"/>
    </row>
    <row r="10" spans="1:21" s="7" customFormat="1" ht="19.5" customHeight="1" x14ac:dyDescent="0.2">
      <c r="A10" s="69"/>
      <c r="B10" s="69"/>
      <c r="C10" s="69"/>
      <c r="D10" s="13">
        <v>2</v>
      </c>
      <c r="E10" s="83">
        <v>12536</v>
      </c>
      <c r="F10" s="84">
        <v>6443</v>
      </c>
      <c r="G10" s="84">
        <v>6093</v>
      </c>
      <c r="H10" s="14">
        <v>37</v>
      </c>
      <c r="I10" s="83">
        <v>19867</v>
      </c>
      <c r="J10" s="84">
        <v>10191</v>
      </c>
      <c r="K10" s="84">
        <v>9676</v>
      </c>
      <c r="L10" s="14">
        <v>72</v>
      </c>
      <c r="M10" s="83">
        <v>31271</v>
      </c>
      <c r="N10" s="84">
        <v>14679</v>
      </c>
      <c r="O10" s="84">
        <v>16592</v>
      </c>
      <c r="P10" s="69"/>
      <c r="Q10" s="69"/>
      <c r="R10" s="69"/>
      <c r="S10" s="69"/>
      <c r="T10" s="69"/>
    </row>
    <row r="11" spans="1:21" s="7" customFormat="1" ht="19.5" customHeight="1" x14ac:dyDescent="0.2">
      <c r="A11" s="69"/>
      <c r="B11" s="69"/>
      <c r="C11" s="69"/>
      <c r="D11" s="13">
        <v>3</v>
      </c>
      <c r="E11" s="83">
        <v>12731</v>
      </c>
      <c r="F11" s="84">
        <v>6534</v>
      </c>
      <c r="G11" s="84">
        <v>6197</v>
      </c>
      <c r="H11" s="14">
        <v>38</v>
      </c>
      <c r="I11" s="83">
        <v>19812</v>
      </c>
      <c r="J11" s="84">
        <v>10202</v>
      </c>
      <c r="K11" s="84">
        <v>9610</v>
      </c>
      <c r="L11" s="14">
        <v>73</v>
      </c>
      <c r="M11" s="83">
        <v>27808</v>
      </c>
      <c r="N11" s="84">
        <v>13225</v>
      </c>
      <c r="O11" s="84">
        <v>14583</v>
      </c>
      <c r="P11" s="69"/>
      <c r="Q11" s="69"/>
      <c r="R11" s="69"/>
      <c r="S11" s="69"/>
      <c r="T11" s="69"/>
    </row>
    <row r="12" spans="1:21" s="7" customFormat="1" ht="19.5" customHeight="1" x14ac:dyDescent="0.2">
      <c r="A12" s="69"/>
      <c r="B12" s="69"/>
      <c r="C12" s="69"/>
      <c r="D12" s="13">
        <v>4</v>
      </c>
      <c r="E12" s="83">
        <v>13586</v>
      </c>
      <c r="F12" s="84">
        <v>6970</v>
      </c>
      <c r="G12" s="84">
        <v>6616</v>
      </c>
      <c r="H12" s="14">
        <v>39</v>
      </c>
      <c r="I12" s="83">
        <v>20034</v>
      </c>
      <c r="J12" s="84">
        <v>10233</v>
      </c>
      <c r="K12" s="84">
        <v>9801</v>
      </c>
      <c r="L12" s="14">
        <v>74</v>
      </c>
      <c r="M12" s="83">
        <v>16581</v>
      </c>
      <c r="N12" s="84">
        <v>7808</v>
      </c>
      <c r="O12" s="84">
        <v>8773</v>
      </c>
      <c r="P12" s="69"/>
      <c r="Q12" s="69"/>
      <c r="R12" s="69"/>
      <c r="S12" s="69"/>
      <c r="T12" s="69"/>
    </row>
    <row r="13" spans="1:21" ht="24.75" customHeight="1" x14ac:dyDescent="0.2">
      <c r="A13" s="69"/>
      <c r="B13" s="69"/>
      <c r="C13" s="69"/>
      <c r="D13" s="13" t="s">
        <v>38</v>
      </c>
      <c r="E13" s="83">
        <v>72525</v>
      </c>
      <c r="F13" s="84">
        <v>37135</v>
      </c>
      <c r="G13" s="84">
        <v>35390</v>
      </c>
      <c r="H13" s="14" t="s">
        <v>48</v>
      </c>
      <c r="I13" s="83">
        <v>113861</v>
      </c>
      <c r="J13" s="84">
        <v>58309</v>
      </c>
      <c r="K13" s="84">
        <v>55552</v>
      </c>
      <c r="L13" s="14" t="s">
        <v>52</v>
      </c>
      <c r="M13" s="83">
        <v>104862</v>
      </c>
      <c r="N13" s="84">
        <v>47553</v>
      </c>
      <c r="O13" s="84">
        <v>57309</v>
      </c>
      <c r="P13" s="69"/>
      <c r="Q13" s="69"/>
      <c r="R13" s="69"/>
      <c r="S13" s="69"/>
      <c r="T13" s="69"/>
    </row>
    <row r="14" spans="1:21" s="7" customFormat="1" ht="19.5" customHeight="1" x14ac:dyDescent="0.2">
      <c r="A14" s="69"/>
      <c r="B14" s="69"/>
      <c r="C14" s="69"/>
      <c r="D14" s="13">
        <v>5</v>
      </c>
      <c r="E14" s="83">
        <v>13946</v>
      </c>
      <c r="F14" s="84">
        <v>7088</v>
      </c>
      <c r="G14" s="84">
        <v>6858</v>
      </c>
      <c r="H14" s="14">
        <v>40</v>
      </c>
      <c r="I14" s="83">
        <v>20909</v>
      </c>
      <c r="J14" s="84">
        <v>10633</v>
      </c>
      <c r="K14" s="84">
        <v>10276</v>
      </c>
      <c r="L14" s="14">
        <v>75</v>
      </c>
      <c r="M14" s="83">
        <v>18599</v>
      </c>
      <c r="N14" s="84">
        <v>8601</v>
      </c>
      <c r="O14" s="84">
        <v>9998</v>
      </c>
      <c r="P14" s="69"/>
      <c r="Q14" s="69"/>
      <c r="R14" s="69"/>
      <c r="S14" s="69"/>
      <c r="T14" s="69"/>
    </row>
    <row r="15" spans="1:21" s="7" customFormat="1" ht="19.5" customHeight="1" x14ac:dyDescent="0.2">
      <c r="A15" s="69"/>
      <c r="B15" s="69"/>
      <c r="C15" s="69"/>
      <c r="D15" s="13">
        <v>6</v>
      </c>
      <c r="E15" s="83">
        <v>13800</v>
      </c>
      <c r="F15" s="84">
        <v>7098</v>
      </c>
      <c r="G15" s="84">
        <v>6702</v>
      </c>
      <c r="H15" s="14">
        <v>41</v>
      </c>
      <c r="I15" s="83">
        <v>21642</v>
      </c>
      <c r="J15" s="84">
        <v>11233</v>
      </c>
      <c r="K15" s="84">
        <v>10409</v>
      </c>
      <c r="L15" s="14">
        <v>76</v>
      </c>
      <c r="M15" s="83">
        <v>23258</v>
      </c>
      <c r="N15" s="84">
        <v>10446</v>
      </c>
      <c r="O15" s="84">
        <v>12812</v>
      </c>
      <c r="P15" s="69"/>
      <c r="Q15" s="69"/>
      <c r="R15" s="69"/>
      <c r="S15" s="69"/>
      <c r="T15" s="69"/>
    </row>
    <row r="16" spans="1:21" s="7" customFormat="1" ht="19.5" customHeight="1" x14ac:dyDescent="0.2">
      <c r="A16" s="69"/>
      <c r="B16" s="69"/>
      <c r="C16" s="69"/>
      <c r="D16" s="13">
        <v>7</v>
      </c>
      <c r="E16" s="83">
        <v>14553</v>
      </c>
      <c r="F16" s="84">
        <v>7392</v>
      </c>
      <c r="G16" s="84">
        <v>7161</v>
      </c>
      <c r="H16" s="14">
        <v>42</v>
      </c>
      <c r="I16" s="83">
        <v>22745</v>
      </c>
      <c r="J16" s="84">
        <v>11656</v>
      </c>
      <c r="K16" s="84">
        <v>11089</v>
      </c>
      <c r="L16" s="14">
        <v>77</v>
      </c>
      <c r="M16" s="83">
        <v>21649</v>
      </c>
      <c r="N16" s="84">
        <v>9922</v>
      </c>
      <c r="O16" s="84">
        <v>11727</v>
      </c>
      <c r="P16" s="69"/>
      <c r="Q16" s="69"/>
      <c r="R16" s="69"/>
      <c r="S16" s="69"/>
      <c r="T16" s="69"/>
    </row>
    <row r="17" spans="1:20" s="7" customFormat="1" ht="19.5" customHeight="1" x14ac:dyDescent="0.2">
      <c r="A17" s="69"/>
      <c r="B17" s="69"/>
      <c r="C17" s="69"/>
      <c r="D17" s="13">
        <v>8</v>
      </c>
      <c r="E17" s="83">
        <v>14862</v>
      </c>
      <c r="F17" s="84">
        <v>7653</v>
      </c>
      <c r="G17" s="84">
        <v>7209</v>
      </c>
      <c r="H17" s="14">
        <v>43</v>
      </c>
      <c r="I17" s="83">
        <v>23610</v>
      </c>
      <c r="J17" s="84">
        <v>12015</v>
      </c>
      <c r="K17" s="84">
        <v>11595</v>
      </c>
      <c r="L17" s="14">
        <v>78</v>
      </c>
      <c r="M17" s="83">
        <v>21135</v>
      </c>
      <c r="N17" s="84">
        <v>9638</v>
      </c>
      <c r="O17" s="84">
        <v>11497</v>
      </c>
      <c r="P17" s="69"/>
      <c r="Q17" s="69"/>
      <c r="R17" s="69"/>
      <c r="S17" s="69"/>
      <c r="T17" s="69"/>
    </row>
    <row r="18" spans="1:20" s="7" customFormat="1" ht="19.5" customHeight="1" x14ac:dyDescent="0.2">
      <c r="A18" s="69"/>
      <c r="B18" s="69"/>
      <c r="C18" s="69"/>
      <c r="D18" s="13">
        <v>9</v>
      </c>
      <c r="E18" s="83">
        <v>15364</v>
      </c>
      <c r="F18" s="84">
        <v>7904</v>
      </c>
      <c r="G18" s="84">
        <v>7460</v>
      </c>
      <c r="H18" s="14">
        <v>44</v>
      </c>
      <c r="I18" s="83">
        <v>24955</v>
      </c>
      <c r="J18" s="84">
        <v>12772</v>
      </c>
      <c r="K18" s="84">
        <v>12183</v>
      </c>
      <c r="L18" s="14">
        <v>79</v>
      </c>
      <c r="M18" s="83">
        <v>20221</v>
      </c>
      <c r="N18" s="84">
        <v>8946</v>
      </c>
      <c r="O18" s="84">
        <v>11275</v>
      </c>
      <c r="P18" s="69"/>
      <c r="Q18" s="69"/>
      <c r="R18" s="69"/>
      <c r="S18" s="69"/>
      <c r="T18" s="69"/>
    </row>
    <row r="19" spans="1:20" ht="24.75" customHeight="1" x14ac:dyDescent="0.2">
      <c r="A19" s="69"/>
      <c r="B19" s="69"/>
      <c r="C19" s="69"/>
      <c r="D19" s="13" t="s">
        <v>39</v>
      </c>
      <c r="E19" s="83">
        <v>78932</v>
      </c>
      <c r="F19" s="84">
        <v>40317</v>
      </c>
      <c r="G19" s="84">
        <v>38615</v>
      </c>
      <c r="H19" s="14" t="s">
        <v>49</v>
      </c>
      <c r="I19" s="83">
        <v>137336</v>
      </c>
      <c r="J19" s="84">
        <v>70090</v>
      </c>
      <c r="K19" s="84">
        <v>67246</v>
      </c>
      <c r="L19" s="14" t="s">
        <v>53</v>
      </c>
      <c r="M19" s="83">
        <v>80274</v>
      </c>
      <c r="N19" s="84">
        <v>33818</v>
      </c>
      <c r="O19" s="84">
        <v>46456</v>
      </c>
      <c r="P19" s="69"/>
      <c r="Q19" s="69"/>
      <c r="R19" s="69"/>
      <c r="S19" s="69"/>
      <c r="T19" s="69"/>
    </row>
    <row r="20" spans="1:20" s="7" customFormat="1" ht="19.5" customHeight="1" x14ac:dyDescent="0.2">
      <c r="A20" s="69"/>
      <c r="B20" s="69"/>
      <c r="C20" s="69"/>
      <c r="D20" s="13">
        <v>10</v>
      </c>
      <c r="E20" s="83">
        <v>15341</v>
      </c>
      <c r="F20" s="84">
        <v>7893</v>
      </c>
      <c r="G20" s="84">
        <v>7448</v>
      </c>
      <c r="H20" s="14">
        <v>45</v>
      </c>
      <c r="I20" s="83">
        <v>26302</v>
      </c>
      <c r="J20" s="84">
        <v>13360</v>
      </c>
      <c r="K20" s="84">
        <v>12942</v>
      </c>
      <c r="L20" s="14">
        <v>80</v>
      </c>
      <c r="M20" s="83">
        <v>18758</v>
      </c>
      <c r="N20" s="84">
        <v>8117</v>
      </c>
      <c r="O20" s="84">
        <v>10641</v>
      </c>
      <c r="P20" s="69"/>
      <c r="Q20" s="69"/>
      <c r="R20" s="69"/>
      <c r="S20" s="69"/>
      <c r="T20" s="69"/>
    </row>
    <row r="21" spans="1:20" s="7" customFormat="1" ht="19.5" customHeight="1" x14ac:dyDescent="0.2">
      <c r="A21" s="69"/>
      <c r="B21" s="69"/>
      <c r="C21" s="69"/>
      <c r="D21" s="13">
        <v>11</v>
      </c>
      <c r="E21" s="83">
        <v>15621</v>
      </c>
      <c r="F21" s="84">
        <v>7942</v>
      </c>
      <c r="G21" s="84">
        <v>7679</v>
      </c>
      <c r="H21" s="14">
        <v>46</v>
      </c>
      <c r="I21" s="83">
        <v>27719</v>
      </c>
      <c r="J21" s="84">
        <v>14111</v>
      </c>
      <c r="K21" s="84">
        <v>13608</v>
      </c>
      <c r="L21" s="14">
        <v>81</v>
      </c>
      <c r="M21" s="83">
        <v>14973</v>
      </c>
      <c r="N21" s="84">
        <v>6469</v>
      </c>
      <c r="O21" s="84">
        <v>8504</v>
      </c>
      <c r="P21" s="69"/>
      <c r="Q21" s="69"/>
      <c r="R21" s="69"/>
      <c r="S21" s="69"/>
      <c r="T21" s="69"/>
    </row>
    <row r="22" spans="1:20" s="7" customFormat="1" ht="19.5" customHeight="1" x14ac:dyDescent="0.2">
      <c r="A22" s="69"/>
      <c r="B22" s="69"/>
      <c r="C22" s="69"/>
      <c r="D22" s="13">
        <v>12</v>
      </c>
      <c r="E22" s="83">
        <v>15944</v>
      </c>
      <c r="F22" s="84">
        <v>8088</v>
      </c>
      <c r="G22" s="84">
        <v>7856</v>
      </c>
      <c r="H22" s="14">
        <v>47</v>
      </c>
      <c r="I22" s="83">
        <v>28533</v>
      </c>
      <c r="J22" s="84">
        <v>14539</v>
      </c>
      <c r="K22" s="84">
        <v>13994</v>
      </c>
      <c r="L22" s="14">
        <v>82</v>
      </c>
      <c r="M22" s="83">
        <v>15677</v>
      </c>
      <c r="N22" s="84">
        <v>6681</v>
      </c>
      <c r="O22" s="84">
        <v>8996</v>
      </c>
      <c r="P22" s="69"/>
      <c r="Q22" s="69"/>
      <c r="R22" s="69"/>
      <c r="S22" s="69"/>
      <c r="T22" s="69"/>
    </row>
    <row r="23" spans="1:20" s="7" customFormat="1" ht="19.5" customHeight="1" x14ac:dyDescent="0.2">
      <c r="A23" s="69"/>
      <c r="B23" s="69"/>
      <c r="C23" s="69"/>
      <c r="D23" s="13">
        <v>13</v>
      </c>
      <c r="E23" s="83">
        <v>15944</v>
      </c>
      <c r="F23" s="84">
        <v>8188</v>
      </c>
      <c r="G23" s="84">
        <v>7756</v>
      </c>
      <c r="H23" s="14">
        <v>48</v>
      </c>
      <c r="I23" s="83">
        <v>28000</v>
      </c>
      <c r="J23" s="84">
        <v>14326</v>
      </c>
      <c r="K23" s="84">
        <v>13674</v>
      </c>
      <c r="L23" s="14">
        <v>83</v>
      </c>
      <c r="M23" s="83">
        <v>15542</v>
      </c>
      <c r="N23" s="84">
        <v>6447</v>
      </c>
      <c r="O23" s="84">
        <v>9095</v>
      </c>
      <c r="P23" s="69"/>
      <c r="Q23" s="69"/>
      <c r="R23" s="69"/>
      <c r="S23" s="69"/>
      <c r="T23" s="69"/>
    </row>
    <row r="24" spans="1:20" s="7" customFormat="1" ht="19.5" customHeight="1" x14ac:dyDescent="0.2">
      <c r="A24" s="69"/>
      <c r="B24" s="69"/>
      <c r="C24" s="69"/>
      <c r="D24" s="13">
        <v>14</v>
      </c>
      <c r="E24" s="83">
        <v>16082</v>
      </c>
      <c r="F24" s="84">
        <v>8206</v>
      </c>
      <c r="G24" s="84">
        <v>7876</v>
      </c>
      <c r="H24" s="14">
        <v>49</v>
      </c>
      <c r="I24" s="83">
        <v>26782</v>
      </c>
      <c r="J24" s="84">
        <v>13754</v>
      </c>
      <c r="K24" s="84">
        <v>13028</v>
      </c>
      <c r="L24" s="14">
        <v>84</v>
      </c>
      <c r="M24" s="83">
        <v>15324</v>
      </c>
      <c r="N24" s="84">
        <v>6104</v>
      </c>
      <c r="O24" s="84">
        <v>9220</v>
      </c>
      <c r="P24" s="69"/>
      <c r="Q24" s="69"/>
      <c r="R24" s="69"/>
      <c r="S24" s="69"/>
      <c r="T24" s="69"/>
    </row>
    <row r="25" spans="1:20" ht="24.75" customHeight="1" x14ac:dyDescent="0.2">
      <c r="A25" s="69"/>
      <c r="B25" s="69"/>
      <c r="C25" s="69"/>
      <c r="D25" s="13" t="s">
        <v>40</v>
      </c>
      <c r="E25" s="83">
        <v>82421</v>
      </c>
      <c r="F25" s="84">
        <v>42168</v>
      </c>
      <c r="G25" s="84">
        <v>40253</v>
      </c>
      <c r="H25" s="14" t="s">
        <v>47</v>
      </c>
      <c r="I25" s="83">
        <v>120296</v>
      </c>
      <c r="J25" s="84">
        <v>60615</v>
      </c>
      <c r="K25" s="84">
        <v>59681</v>
      </c>
      <c r="L25" s="14" t="s">
        <v>54</v>
      </c>
      <c r="M25" s="83">
        <v>56181</v>
      </c>
      <c r="N25" s="84">
        <v>20340</v>
      </c>
      <c r="O25" s="84">
        <v>35841</v>
      </c>
      <c r="P25" s="69"/>
      <c r="Q25" s="69"/>
      <c r="R25" s="69"/>
      <c r="S25" s="69"/>
      <c r="T25" s="69"/>
    </row>
    <row r="26" spans="1:20" s="7" customFormat="1" ht="19.5" customHeight="1" x14ac:dyDescent="0.2">
      <c r="A26" s="69"/>
      <c r="B26" s="69"/>
      <c r="C26" s="69"/>
      <c r="D26" s="13">
        <v>15</v>
      </c>
      <c r="E26" s="83">
        <v>15958</v>
      </c>
      <c r="F26" s="84">
        <v>8192</v>
      </c>
      <c r="G26" s="84">
        <v>7766</v>
      </c>
      <c r="H26" s="14">
        <v>50</v>
      </c>
      <c r="I26" s="83">
        <v>26041</v>
      </c>
      <c r="J26" s="84">
        <v>13281</v>
      </c>
      <c r="K26" s="84">
        <v>12760</v>
      </c>
      <c r="L26" s="14">
        <v>85</v>
      </c>
      <c r="M26" s="83">
        <v>13453</v>
      </c>
      <c r="N26" s="84">
        <v>5170</v>
      </c>
      <c r="O26" s="84">
        <v>8283</v>
      </c>
      <c r="P26" s="69"/>
      <c r="Q26" s="69"/>
      <c r="R26" s="69"/>
      <c r="S26" s="69"/>
      <c r="T26" s="69"/>
    </row>
    <row r="27" spans="1:20" s="7" customFormat="1" ht="19.5" customHeight="1" x14ac:dyDescent="0.2">
      <c r="A27" s="69"/>
      <c r="B27" s="69"/>
      <c r="C27" s="69"/>
      <c r="D27" s="13">
        <v>16</v>
      </c>
      <c r="E27" s="83">
        <v>16984</v>
      </c>
      <c r="F27" s="84">
        <v>8671</v>
      </c>
      <c r="G27" s="84">
        <v>8313</v>
      </c>
      <c r="H27" s="14">
        <v>51</v>
      </c>
      <c r="I27" s="83">
        <v>25239</v>
      </c>
      <c r="J27" s="84">
        <v>12620</v>
      </c>
      <c r="K27" s="84">
        <v>12619</v>
      </c>
      <c r="L27" s="14">
        <v>86</v>
      </c>
      <c r="M27" s="83">
        <v>12290</v>
      </c>
      <c r="N27" s="84">
        <v>4613</v>
      </c>
      <c r="O27" s="84">
        <v>7677</v>
      </c>
      <c r="P27" s="69"/>
      <c r="Q27" s="69"/>
      <c r="R27" s="69"/>
      <c r="S27" s="69"/>
      <c r="T27" s="69"/>
    </row>
    <row r="28" spans="1:20" s="7" customFormat="1" ht="19.5" customHeight="1" x14ac:dyDescent="0.2">
      <c r="A28" s="69"/>
      <c r="B28" s="69"/>
      <c r="C28" s="69"/>
      <c r="D28" s="13">
        <v>17</v>
      </c>
      <c r="E28" s="83">
        <v>17122</v>
      </c>
      <c r="F28" s="84">
        <v>8927</v>
      </c>
      <c r="G28" s="84">
        <v>8195</v>
      </c>
      <c r="H28" s="14">
        <v>52</v>
      </c>
      <c r="I28" s="83">
        <v>25452</v>
      </c>
      <c r="J28" s="84">
        <v>12770</v>
      </c>
      <c r="K28" s="84">
        <v>12682</v>
      </c>
      <c r="L28" s="14">
        <v>87</v>
      </c>
      <c r="M28" s="83">
        <v>11299</v>
      </c>
      <c r="N28" s="84">
        <v>4000</v>
      </c>
      <c r="O28" s="84">
        <v>7299</v>
      </c>
      <c r="P28" s="69"/>
      <c r="Q28" s="69"/>
      <c r="R28" s="69"/>
      <c r="S28" s="69"/>
      <c r="T28" s="69"/>
    </row>
    <row r="29" spans="1:20" s="7" customFormat="1" ht="19.5" customHeight="1" x14ac:dyDescent="0.2">
      <c r="A29" s="69"/>
      <c r="B29" s="69"/>
      <c r="C29" s="69"/>
      <c r="D29" s="13">
        <v>18</v>
      </c>
      <c r="E29" s="83">
        <v>16531</v>
      </c>
      <c r="F29" s="84">
        <v>8423</v>
      </c>
      <c r="G29" s="84">
        <v>8108</v>
      </c>
      <c r="H29" s="14">
        <v>53</v>
      </c>
      <c r="I29" s="83">
        <v>24839</v>
      </c>
      <c r="J29" s="84">
        <v>12595</v>
      </c>
      <c r="K29" s="84">
        <v>12244</v>
      </c>
      <c r="L29" s="14">
        <v>88</v>
      </c>
      <c r="M29" s="83">
        <v>10161</v>
      </c>
      <c r="N29" s="84">
        <v>3584</v>
      </c>
      <c r="O29" s="84">
        <v>6577</v>
      </c>
      <c r="P29" s="69"/>
      <c r="Q29" s="69"/>
      <c r="R29" s="69"/>
      <c r="S29" s="69"/>
      <c r="T29" s="69"/>
    </row>
    <row r="30" spans="1:20" s="7" customFormat="1" ht="19.5" customHeight="1" x14ac:dyDescent="0.2">
      <c r="A30" s="69"/>
      <c r="B30" s="69"/>
      <c r="C30" s="69"/>
      <c r="D30" s="13">
        <v>19</v>
      </c>
      <c r="E30" s="83">
        <v>15826</v>
      </c>
      <c r="F30" s="84">
        <v>7955</v>
      </c>
      <c r="G30" s="84">
        <v>7871</v>
      </c>
      <c r="H30" s="14">
        <v>54</v>
      </c>
      <c r="I30" s="83">
        <v>18725</v>
      </c>
      <c r="J30" s="84">
        <v>9349</v>
      </c>
      <c r="K30" s="84">
        <v>9376</v>
      </c>
      <c r="L30" s="14">
        <v>89</v>
      </c>
      <c r="M30" s="83">
        <v>8978</v>
      </c>
      <c r="N30" s="84">
        <v>2973</v>
      </c>
      <c r="O30" s="84">
        <v>6005</v>
      </c>
      <c r="P30" s="69"/>
      <c r="Q30" s="69"/>
      <c r="R30" s="69"/>
      <c r="S30" s="69"/>
      <c r="T30" s="69"/>
    </row>
    <row r="31" spans="1:20" ht="24.75" customHeight="1" x14ac:dyDescent="0.2">
      <c r="A31" s="69"/>
      <c r="B31" s="69"/>
      <c r="C31" s="69"/>
      <c r="D31" s="13" t="s">
        <v>41</v>
      </c>
      <c r="E31" s="83">
        <v>81469</v>
      </c>
      <c r="F31" s="84">
        <v>42093</v>
      </c>
      <c r="G31" s="84">
        <v>39376</v>
      </c>
      <c r="H31" s="14" t="s">
        <v>46</v>
      </c>
      <c r="I31" s="83">
        <v>114838</v>
      </c>
      <c r="J31" s="84">
        <v>56926</v>
      </c>
      <c r="K31" s="84">
        <v>57912</v>
      </c>
      <c r="L31" s="14" t="s">
        <v>55</v>
      </c>
      <c r="M31" s="83">
        <v>27349</v>
      </c>
      <c r="N31" s="84">
        <v>8001</v>
      </c>
      <c r="O31" s="84">
        <v>19348</v>
      </c>
      <c r="P31" s="69"/>
      <c r="Q31" s="69"/>
      <c r="R31" s="69"/>
      <c r="S31" s="69"/>
      <c r="T31" s="69"/>
    </row>
    <row r="32" spans="1:20" s="7" customFormat="1" ht="19.5" customHeight="1" x14ac:dyDescent="0.2">
      <c r="A32" s="69"/>
      <c r="B32" s="69"/>
      <c r="C32" s="69"/>
      <c r="D32" s="13">
        <v>20</v>
      </c>
      <c r="E32" s="83">
        <v>16157</v>
      </c>
      <c r="F32" s="84">
        <v>8134</v>
      </c>
      <c r="G32" s="84">
        <v>8023</v>
      </c>
      <c r="H32" s="14">
        <v>55</v>
      </c>
      <c r="I32" s="83">
        <v>24879</v>
      </c>
      <c r="J32" s="84">
        <v>12400</v>
      </c>
      <c r="K32" s="84">
        <v>12479</v>
      </c>
      <c r="L32" s="14">
        <v>90</v>
      </c>
      <c r="M32" s="83">
        <v>7735</v>
      </c>
      <c r="N32" s="84">
        <v>2470</v>
      </c>
      <c r="O32" s="84">
        <v>5265</v>
      </c>
      <c r="P32" s="69"/>
      <c r="Q32" s="69"/>
      <c r="R32" s="69"/>
      <c r="S32" s="69"/>
      <c r="T32" s="69"/>
    </row>
    <row r="33" spans="1:20" s="7" customFormat="1" ht="19.5" customHeight="1" x14ac:dyDescent="0.2">
      <c r="A33" s="69"/>
      <c r="B33" s="69"/>
      <c r="C33" s="69"/>
      <c r="D33" s="13">
        <v>21</v>
      </c>
      <c r="E33" s="83">
        <v>16101</v>
      </c>
      <c r="F33" s="84">
        <v>8165</v>
      </c>
      <c r="G33" s="84">
        <v>7936</v>
      </c>
      <c r="H33" s="14">
        <v>56</v>
      </c>
      <c r="I33" s="83">
        <v>23301</v>
      </c>
      <c r="J33" s="84">
        <v>11689</v>
      </c>
      <c r="K33" s="84">
        <v>11612</v>
      </c>
      <c r="L33" s="14">
        <v>91</v>
      </c>
      <c r="M33" s="83">
        <v>6505</v>
      </c>
      <c r="N33" s="84">
        <v>1989</v>
      </c>
      <c r="O33" s="84">
        <v>4516</v>
      </c>
      <c r="P33" s="69"/>
      <c r="Q33" s="69"/>
      <c r="R33" s="69"/>
      <c r="S33" s="69"/>
      <c r="T33" s="69"/>
    </row>
    <row r="34" spans="1:20" s="7" customFormat="1" ht="19.5" customHeight="1" x14ac:dyDescent="0.2">
      <c r="A34" s="69"/>
      <c r="B34" s="69"/>
      <c r="C34" s="69"/>
      <c r="D34" s="13">
        <v>22</v>
      </c>
      <c r="E34" s="83">
        <v>16461</v>
      </c>
      <c r="F34" s="84">
        <v>8429</v>
      </c>
      <c r="G34" s="84">
        <v>8032</v>
      </c>
      <c r="H34" s="14">
        <v>57</v>
      </c>
      <c r="I34" s="83">
        <v>23012</v>
      </c>
      <c r="J34" s="84">
        <v>11420</v>
      </c>
      <c r="K34" s="84">
        <v>11592</v>
      </c>
      <c r="L34" s="14">
        <v>92</v>
      </c>
      <c r="M34" s="83">
        <v>5436</v>
      </c>
      <c r="N34" s="84">
        <v>1555</v>
      </c>
      <c r="O34" s="84">
        <v>3881</v>
      </c>
      <c r="P34" s="69"/>
      <c r="Q34" s="69"/>
      <c r="R34" s="69"/>
      <c r="S34" s="69"/>
      <c r="T34" s="69"/>
    </row>
    <row r="35" spans="1:20" s="7" customFormat="1" ht="19.5" customHeight="1" x14ac:dyDescent="0.2">
      <c r="A35" s="69"/>
      <c r="B35" s="69"/>
      <c r="C35" s="69"/>
      <c r="D35" s="13">
        <v>23</v>
      </c>
      <c r="E35" s="83">
        <v>16477</v>
      </c>
      <c r="F35" s="84">
        <v>8670</v>
      </c>
      <c r="G35" s="84">
        <v>7807</v>
      </c>
      <c r="H35" s="14">
        <v>58</v>
      </c>
      <c r="I35" s="83">
        <v>22126</v>
      </c>
      <c r="J35" s="84">
        <v>10845</v>
      </c>
      <c r="K35" s="84">
        <v>11281</v>
      </c>
      <c r="L35" s="14">
        <v>93</v>
      </c>
      <c r="M35" s="83">
        <v>4257</v>
      </c>
      <c r="N35" s="84">
        <v>1145</v>
      </c>
      <c r="O35" s="84">
        <v>3112</v>
      </c>
      <c r="P35" s="69"/>
      <c r="Q35" s="69"/>
      <c r="R35" s="69"/>
      <c r="S35" s="69"/>
      <c r="T35" s="69"/>
    </row>
    <row r="36" spans="1:20" s="7" customFormat="1" ht="19.5" customHeight="1" x14ac:dyDescent="0.2">
      <c r="A36" s="69"/>
      <c r="B36" s="69"/>
      <c r="C36" s="69"/>
      <c r="D36" s="13">
        <v>24</v>
      </c>
      <c r="E36" s="83">
        <v>16273</v>
      </c>
      <c r="F36" s="84">
        <v>8695</v>
      </c>
      <c r="G36" s="84">
        <v>7578</v>
      </c>
      <c r="H36" s="14">
        <v>59</v>
      </c>
      <c r="I36" s="83">
        <v>21520</v>
      </c>
      <c r="J36" s="84">
        <v>10572</v>
      </c>
      <c r="K36" s="84">
        <v>10948</v>
      </c>
      <c r="L36" s="14">
        <v>94</v>
      </c>
      <c r="M36" s="87">
        <v>3416</v>
      </c>
      <c r="N36" s="87">
        <v>842</v>
      </c>
      <c r="O36" s="87">
        <v>2574</v>
      </c>
      <c r="P36" s="69"/>
      <c r="Q36" s="69"/>
      <c r="R36" s="69"/>
      <c r="S36" s="69"/>
      <c r="T36" s="69"/>
    </row>
    <row r="37" spans="1:20" s="7" customFormat="1" ht="24.75" customHeight="1" x14ac:dyDescent="0.2">
      <c r="A37" s="69"/>
      <c r="B37" s="69"/>
      <c r="C37" s="69"/>
      <c r="D37" s="13" t="s">
        <v>42</v>
      </c>
      <c r="E37" s="83">
        <v>82616</v>
      </c>
      <c r="F37" s="84">
        <v>44079</v>
      </c>
      <c r="G37" s="84">
        <v>38537</v>
      </c>
      <c r="H37" s="14" t="s">
        <v>45</v>
      </c>
      <c r="I37" s="83">
        <v>107316</v>
      </c>
      <c r="J37" s="84">
        <v>52334</v>
      </c>
      <c r="K37" s="84">
        <v>54982</v>
      </c>
      <c r="L37" s="14" t="s">
        <v>10</v>
      </c>
      <c r="M37" s="87">
        <v>8450</v>
      </c>
      <c r="N37" s="87">
        <v>1446</v>
      </c>
      <c r="O37" s="87">
        <v>7004</v>
      </c>
      <c r="P37" s="69"/>
      <c r="Q37" s="69"/>
      <c r="R37" s="69"/>
      <c r="S37" s="69"/>
      <c r="T37" s="69"/>
    </row>
    <row r="38" spans="1:20" s="7" customFormat="1" ht="19.5" customHeight="1" x14ac:dyDescent="0.2">
      <c r="A38" s="69"/>
      <c r="B38" s="69"/>
      <c r="C38" s="69"/>
      <c r="D38" s="13">
        <v>25</v>
      </c>
      <c r="E38" s="83">
        <v>16825</v>
      </c>
      <c r="F38" s="84">
        <v>9078</v>
      </c>
      <c r="G38" s="84">
        <v>7747</v>
      </c>
      <c r="H38" s="14">
        <v>60</v>
      </c>
      <c r="I38" s="83">
        <v>21385</v>
      </c>
      <c r="J38" s="84">
        <v>10585</v>
      </c>
      <c r="K38" s="84">
        <v>10800</v>
      </c>
      <c r="L38" s="14"/>
      <c r="M38" s="87"/>
      <c r="N38" s="87"/>
      <c r="O38" s="87"/>
      <c r="P38" s="69"/>
      <c r="Q38" s="69"/>
      <c r="R38" s="69"/>
      <c r="S38" s="69"/>
      <c r="T38" s="69"/>
    </row>
    <row r="39" spans="1:20" s="7" customFormat="1" ht="19.5" customHeight="1" x14ac:dyDescent="0.2">
      <c r="A39" s="69"/>
      <c r="B39" s="69"/>
      <c r="C39" s="69"/>
      <c r="D39" s="13">
        <v>26</v>
      </c>
      <c r="E39" s="83">
        <v>16828</v>
      </c>
      <c r="F39" s="84">
        <v>9056</v>
      </c>
      <c r="G39" s="84">
        <v>7772</v>
      </c>
      <c r="H39" s="14">
        <v>61</v>
      </c>
      <c r="I39" s="83">
        <v>22138</v>
      </c>
      <c r="J39" s="84">
        <v>10806</v>
      </c>
      <c r="K39" s="84">
        <v>11332</v>
      </c>
      <c r="L39" s="71" t="s">
        <v>18</v>
      </c>
      <c r="M39" s="87"/>
      <c r="N39" s="88"/>
      <c r="O39" s="88"/>
      <c r="P39" s="69"/>
      <c r="Q39" s="69"/>
      <c r="R39" s="69"/>
      <c r="S39" s="69"/>
      <c r="T39" s="69"/>
    </row>
    <row r="40" spans="1:20" s="7" customFormat="1" ht="19.5" customHeight="1" x14ac:dyDescent="0.2">
      <c r="A40" s="69"/>
      <c r="B40" s="69"/>
      <c r="C40" s="69"/>
      <c r="D40" s="13">
        <v>27</v>
      </c>
      <c r="E40" s="83">
        <v>16200</v>
      </c>
      <c r="F40" s="84">
        <v>8658</v>
      </c>
      <c r="G40" s="84">
        <v>7542</v>
      </c>
      <c r="H40" s="14">
        <v>62</v>
      </c>
      <c r="I40" s="83">
        <v>21512</v>
      </c>
      <c r="J40" s="84">
        <v>10508</v>
      </c>
      <c r="K40" s="84">
        <v>11004</v>
      </c>
      <c r="L40" s="14" t="s">
        <v>11</v>
      </c>
      <c r="M40" s="83">
        <v>213373</v>
      </c>
      <c r="N40" s="84">
        <v>109236</v>
      </c>
      <c r="O40" s="84">
        <v>104137</v>
      </c>
      <c r="P40" s="69"/>
      <c r="Q40" s="69"/>
      <c r="R40" s="69"/>
      <c r="S40" s="69"/>
      <c r="T40" s="69"/>
    </row>
    <row r="41" spans="1:20" s="7" customFormat="1" ht="19.5" customHeight="1" x14ac:dyDescent="0.2">
      <c r="A41" s="69"/>
      <c r="B41" s="69"/>
      <c r="C41" s="69"/>
      <c r="D41" s="13">
        <v>28</v>
      </c>
      <c r="E41" s="83">
        <v>16286</v>
      </c>
      <c r="F41" s="84">
        <v>8569</v>
      </c>
      <c r="G41" s="84">
        <v>7717</v>
      </c>
      <c r="H41" s="14">
        <v>63</v>
      </c>
      <c r="I41" s="83">
        <v>20572</v>
      </c>
      <c r="J41" s="84">
        <v>9900</v>
      </c>
      <c r="K41" s="84">
        <v>10672</v>
      </c>
      <c r="L41" s="14" t="s">
        <v>12</v>
      </c>
      <c r="M41" s="83">
        <v>1027332</v>
      </c>
      <c r="N41" s="84">
        <v>523670</v>
      </c>
      <c r="O41" s="84">
        <v>503662</v>
      </c>
      <c r="P41" s="69"/>
      <c r="Q41" s="69"/>
      <c r="R41" s="69"/>
      <c r="S41" s="69"/>
      <c r="T41" s="69"/>
    </row>
    <row r="42" spans="1:20" s="7" customFormat="1" ht="19.5" customHeight="1" x14ac:dyDescent="0.2">
      <c r="A42" s="69"/>
      <c r="B42" s="69"/>
      <c r="C42" s="69"/>
      <c r="D42" s="13">
        <v>29</v>
      </c>
      <c r="E42" s="83">
        <v>16477</v>
      </c>
      <c r="F42" s="84">
        <v>8718</v>
      </c>
      <c r="G42" s="84">
        <v>7759</v>
      </c>
      <c r="H42" s="14">
        <v>64</v>
      </c>
      <c r="I42" s="83">
        <v>21709</v>
      </c>
      <c r="J42" s="84">
        <v>10535</v>
      </c>
      <c r="K42" s="84">
        <v>11174</v>
      </c>
      <c r="L42" s="14" t="s">
        <v>13</v>
      </c>
      <c r="M42" s="87">
        <v>529549</v>
      </c>
      <c r="N42" s="87">
        <v>231569</v>
      </c>
      <c r="O42" s="87">
        <v>297980</v>
      </c>
      <c r="P42" s="69"/>
      <c r="Q42" s="69"/>
      <c r="R42" s="69"/>
      <c r="S42" s="69"/>
      <c r="T42" s="69"/>
    </row>
    <row r="43" spans="1:20" s="7" customFormat="1" ht="24.75" customHeight="1" x14ac:dyDescent="0.2">
      <c r="A43" s="69"/>
      <c r="B43" s="69"/>
      <c r="C43" s="69"/>
      <c r="D43" s="13" t="s">
        <v>43</v>
      </c>
      <c r="E43" s="83">
        <v>88724</v>
      </c>
      <c r="F43" s="84">
        <v>46334</v>
      </c>
      <c r="G43" s="84">
        <v>42390</v>
      </c>
      <c r="H43" s="14" t="s">
        <v>44</v>
      </c>
      <c r="I43" s="83">
        <v>118349</v>
      </c>
      <c r="J43" s="84">
        <v>56874</v>
      </c>
      <c r="K43" s="84">
        <v>61475</v>
      </c>
      <c r="L43" s="71" t="s">
        <v>19</v>
      </c>
      <c r="M43" s="87"/>
      <c r="N43" s="87"/>
      <c r="O43" s="87"/>
      <c r="P43" s="69"/>
      <c r="Q43" s="69"/>
      <c r="R43" s="69"/>
      <c r="S43" s="69"/>
      <c r="T43" s="69"/>
    </row>
    <row r="44" spans="1:20" s="7" customFormat="1" ht="19.5" customHeight="1" x14ac:dyDescent="0.2">
      <c r="A44" s="69"/>
      <c r="B44" s="69"/>
      <c r="C44" s="69"/>
      <c r="D44" s="13">
        <v>30</v>
      </c>
      <c r="E44" s="83">
        <v>17035</v>
      </c>
      <c r="F44" s="84">
        <v>8848</v>
      </c>
      <c r="G44" s="84">
        <v>8187</v>
      </c>
      <c r="H44" s="14">
        <v>65</v>
      </c>
      <c r="I44" s="83">
        <v>22335</v>
      </c>
      <c r="J44" s="84">
        <v>10912</v>
      </c>
      <c r="K44" s="84">
        <v>11423</v>
      </c>
      <c r="L44" s="14" t="s">
        <v>11</v>
      </c>
      <c r="M44" s="89">
        <v>12.053242077125656</v>
      </c>
      <c r="N44" s="89">
        <v>12.636108620839238</v>
      </c>
      <c r="O44" s="89">
        <v>11.49695455513983</v>
      </c>
      <c r="P44" s="69"/>
      <c r="Q44" s="69"/>
      <c r="R44" s="69"/>
      <c r="S44" s="69"/>
      <c r="T44" s="69"/>
    </row>
    <row r="45" spans="1:20" s="7" customFormat="1" ht="19.5" customHeight="1" x14ac:dyDescent="0.2">
      <c r="A45" s="69"/>
      <c r="B45" s="69"/>
      <c r="C45" s="69"/>
      <c r="D45" s="13">
        <v>31</v>
      </c>
      <c r="E45" s="83">
        <v>17416</v>
      </c>
      <c r="F45" s="84">
        <v>9100</v>
      </c>
      <c r="G45" s="84">
        <v>8316</v>
      </c>
      <c r="H45" s="14">
        <v>66</v>
      </c>
      <c r="I45" s="83">
        <v>22048</v>
      </c>
      <c r="J45" s="84">
        <v>10660</v>
      </c>
      <c r="K45" s="84">
        <v>11388</v>
      </c>
      <c r="L45" s="14" t="s">
        <v>12</v>
      </c>
      <c r="M45" s="89">
        <v>58.033028028746159</v>
      </c>
      <c r="N45" s="89">
        <v>60.576650568263979</v>
      </c>
      <c r="O45" s="89">
        <v>55.605396018234032</v>
      </c>
      <c r="P45" s="69"/>
      <c r="Q45" s="69"/>
      <c r="R45" s="69"/>
      <c r="S45" s="69"/>
      <c r="T45" s="69"/>
    </row>
    <row r="46" spans="1:20" s="7" customFormat="1" ht="19.5" customHeight="1" x14ac:dyDescent="0.2">
      <c r="A46" s="69"/>
      <c r="B46" s="69"/>
      <c r="C46" s="69"/>
      <c r="D46" s="13">
        <v>32</v>
      </c>
      <c r="E46" s="83">
        <v>17894</v>
      </c>
      <c r="F46" s="84">
        <v>9394</v>
      </c>
      <c r="G46" s="84">
        <v>8500</v>
      </c>
      <c r="H46" s="14">
        <v>67</v>
      </c>
      <c r="I46" s="83">
        <v>23712</v>
      </c>
      <c r="J46" s="84">
        <v>11281</v>
      </c>
      <c r="K46" s="84">
        <v>12431</v>
      </c>
      <c r="L46" s="14" t="s">
        <v>13</v>
      </c>
      <c r="M46" s="89">
        <v>29.913729894128188</v>
      </c>
      <c r="N46" s="89">
        <v>26.78724081089679</v>
      </c>
      <c r="O46" s="89">
        <v>32.897649426626138</v>
      </c>
      <c r="P46" s="69"/>
      <c r="Q46" s="69"/>
      <c r="R46" s="69"/>
      <c r="S46" s="69"/>
      <c r="T46" s="69"/>
    </row>
    <row r="47" spans="1:20" s="7" customFormat="1" ht="19.5" customHeight="1" x14ac:dyDescent="0.2">
      <c r="A47" s="69"/>
      <c r="B47" s="69"/>
      <c r="C47" s="69"/>
      <c r="D47" s="13">
        <v>33</v>
      </c>
      <c r="E47" s="83">
        <v>18018</v>
      </c>
      <c r="F47" s="84">
        <v>9483</v>
      </c>
      <c r="G47" s="84">
        <v>8535</v>
      </c>
      <c r="H47" s="14">
        <v>68</v>
      </c>
      <c r="I47" s="83">
        <v>24551</v>
      </c>
      <c r="J47" s="84">
        <v>11748</v>
      </c>
      <c r="K47" s="84">
        <v>12803</v>
      </c>
      <c r="L47" s="14"/>
      <c r="M47" s="89"/>
      <c r="N47" s="89"/>
      <c r="O47" s="89"/>
      <c r="P47" s="69"/>
      <c r="Q47" s="69"/>
      <c r="R47" s="69"/>
      <c r="S47" s="69"/>
      <c r="T47" s="69"/>
    </row>
    <row r="48" spans="1:20" s="7" customFormat="1" ht="19.5" customHeight="1" x14ac:dyDescent="0.2">
      <c r="A48" s="69"/>
      <c r="B48" s="69"/>
      <c r="C48" s="69"/>
      <c r="D48" s="62">
        <v>34</v>
      </c>
      <c r="E48" s="85">
        <v>18361</v>
      </c>
      <c r="F48" s="86">
        <v>9509</v>
      </c>
      <c r="G48" s="86">
        <v>8852</v>
      </c>
      <c r="H48" s="63">
        <v>69</v>
      </c>
      <c r="I48" s="85">
        <v>25703</v>
      </c>
      <c r="J48" s="86">
        <v>12273</v>
      </c>
      <c r="K48" s="86">
        <v>13430</v>
      </c>
      <c r="L48" s="63" t="s">
        <v>14</v>
      </c>
      <c r="M48" s="90">
        <v>48.28998</v>
      </c>
      <c r="N48" s="90">
        <v>46.572299999999998</v>
      </c>
      <c r="O48" s="90">
        <v>49.929340000000003</v>
      </c>
      <c r="P48" s="69"/>
      <c r="Q48" s="69"/>
      <c r="R48" s="69"/>
      <c r="S48" s="69"/>
      <c r="T48" s="69"/>
    </row>
    <row r="49" spans="4:15" s="4" customFormat="1" ht="18.2" customHeight="1" x14ac:dyDescent="0.2">
      <c r="D49" s="76" t="s">
        <v>64</v>
      </c>
      <c r="O49" s="25" t="s">
        <v>62</v>
      </c>
    </row>
    <row r="50" spans="4:15" s="33" customFormat="1" ht="18.2" customHeight="1" x14ac:dyDescent="0.2">
      <c r="D50" s="4"/>
      <c r="H50" s="4"/>
      <c r="L50" s="4"/>
    </row>
    <row r="51" spans="4:15" s="33" customFormat="1" ht="18.2" customHeight="1" x14ac:dyDescent="0.2">
      <c r="D51" s="4"/>
      <c r="H51" s="4"/>
      <c r="L51" s="76"/>
    </row>
    <row r="52" spans="4:15" s="33" customFormat="1" ht="18.2" customHeight="1" x14ac:dyDescent="0.2">
      <c r="D52" s="4"/>
      <c r="H52" s="4"/>
      <c r="L52" s="4"/>
    </row>
    <row r="53" spans="4:15" s="33" customFormat="1" ht="18.2" customHeight="1" x14ac:dyDescent="0.2">
      <c r="D53" s="4"/>
      <c r="H53" s="4"/>
      <c r="L53" s="4"/>
    </row>
    <row r="54" spans="4:15" ht="12" customHeight="1" x14ac:dyDescent="0.2">
      <c r="E54" s="33"/>
      <c r="F54" s="33"/>
      <c r="G54" s="33"/>
      <c r="I54" s="33"/>
      <c r="J54" s="33"/>
      <c r="K54" s="33"/>
      <c r="M54" s="33"/>
      <c r="N54" s="33"/>
      <c r="O54" s="33"/>
    </row>
    <row r="55" spans="4:15" ht="12" customHeight="1" x14ac:dyDescent="0.2">
      <c r="E55" s="33"/>
      <c r="F55" s="33"/>
      <c r="G55" s="33"/>
      <c r="I55" s="33"/>
      <c r="J55" s="33"/>
      <c r="K55" s="33"/>
      <c r="M55" s="33"/>
      <c r="N55" s="33"/>
      <c r="O55" s="33"/>
    </row>
    <row r="56" spans="4:15" ht="12" customHeight="1" x14ac:dyDescent="0.2">
      <c r="E56" s="33"/>
      <c r="F56" s="33"/>
      <c r="G56" s="33"/>
      <c r="I56" s="33"/>
      <c r="J56" s="33"/>
      <c r="K56" s="33"/>
      <c r="M56" s="33"/>
      <c r="N56" s="33"/>
      <c r="O56" s="33"/>
    </row>
    <row r="57" spans="4:15" ht="17.100000000000001" customHeight="1" x14ac:dyDescent="0.2">
      <c r="E57" s="33"/>
      <c r="F57" s="33"/>
      <c r="G57" s="33"/>
      <c r="I57" s="33"/>
      <c r="J57" s="33"/>
      <c r="K57" s="33"/>
      <c r="M57" s="33"/>
      <c r="N57" s="33"/>
      <c r="O57" s="33"/>
    </row>
    <row r="58" spans="4:15" ht="17.100000000000001" customHeight="1" x14ac:dyDescent="0.2">
      <c r="E58" s="33"/>
      <c r="F58" s="33"/>
      <c r="G58" s="33"/>
      <c r="I58" s="33"/>
      <c r="J58" s="33"/>
      <c r="K58" s="33"/>
      <c r="M58" s="33"/>
      <c r="N58" s="33"/>
      <c r="O58" s="33"/>
    </row>
    <row r="59" spans="4:15" ht="17.100000000000001" customHeight="1" x14ac:dyDescent="0.2">
      <c r="D59" s="76" t="s">
        <v>63</v>
      </c>
    </row>
    <row r="60" spans="4:15" ht="17.100000000000001" customHeight="1" x14ac:dyDescent="0.2">
      <c r="D60" s="76"/>
    </row>
    <row r="61" spans="4:15" ht="17.100000000000001" customHeight="1" x14ac:dyDescent="0.2">
      <c r="D61" s="77" t="s">
        <v>57</v>
      </c>
      <c r="E61" s="80">
        <f>SUM(E7,E13,E19,E25,E31,E37,E43,I7,I13,I19,I25,I31,I37,I43,M7,M13,M19,M25,M31,M37,M38)-E6</f>
        <v>0</v>
      </c>
      <c r="F61" s="81"/>
      <c r="G61" s="81"/>
      <c r="L61" s="76"/>
    </row>
    <row r="62" spans="4:15" ht="17.100000000000001" customHeight="1" x14ac:dyDescent="0.2">
      <c r="D62" s="78" t="s">
        <v>17</v>
      </c>
      <c r="E62" s="80">
        <f>SUM(E8:E12)-E7</f>
        <v>0</v>
      </c>
      <c r="F62" s="81">
        <f>SUM(F8:F12)-F7</f>
        <v>0</v>
      </c>
      <c r="G62" s="81">
        <f>SUM(G8:G12)-G7</f>
        <v>0</v>
      </c>
      <c r="H62" s="79" t="s">
        <v>50</v>
      </c>
      <c r="I62" s="81">
        <f>SUM(I8:I12)-I7</f>
        <v>0</v>
      </c>
      <c r="J62" s="81">
        <f>SUM(J8:J12)-J7</f>
        <v>0</v>
      </c>
      <c r="K62" s="81">
        <f>SUM(K8:K12)-K7</f>
        <v>0</v>
      </c>
      <c r="L62" s="79" t="s">
        <v>51</v>
      </c>
      <c r="M62" s="81">
        <f>SUM(M8:M12)-M7</f>
        <v>0</v>
      </c>
      <c r="N62" s="81">
        <f>SUM(N8:N12)-N7</f>
        <v>0</v>
      </c>
      <c r="O62" s="81">
        <f>SUM(O8:O12)-O7</f>
        <v>0</v>
      </c>
    </row>
    <row r="63" spans="4:15" ht="17.100000000000001" customHeight="1" x14ac:dyDescent="0.2">
      <c r="D63" s="78" t="s">
        <v>38</v>
      </c>
      <c r="E63" s="80">
        <f>SUM(E14:E18)-E13</f>
        <v>0</v>
      </c>
      <c r="F63" s="81">
        <f>SUM(F14:F18)-F13</f>
        <v>0</v>
      </c>
      <c r="G63" s="81">
        <f>SUM(G14:G18)-G13</f>
        <v>0</v>
      </c>
      <c r="H63" s="79" t="s">
        <v>48</v>
      </c>
      <c r="I63" s="81">
        <f>SUM(I14:I18)-I13</f>
        <v>0</v>
      </c>
      <c r="J63" s="81">
        <f>SUM(J14:J18)-J13</f>
        <v>0</v>
      </c>
      <c r="K63" s="81">
        <f>SUM(K14:K18)-K13</f>
        <v>0</v>
      </c>
      <c r="L63" s="79" t="s">
        <v>52</v>
      </c>
      <c r="M63" s="81">
        <f>SUM(M14:M18)-M13</f>
        <v>0</v>
      </c>
      <c r="N63" s="81">
        <f>SUM(N14:N18)-N13</f>
        <v>0</v>
      </c>
      <c r="O63" s="81">
        <f>SUM(O14:O18)-O13</f>
        <v>0</v>
      </c>
    </row>
    <row r="64" spans="4:15" ht="17.100000000000001" customHeight="1" x14ac:dyDescent="0.2">
      <c r="D64" s="78" t="s">
        <v>39</v>
      </c>
      <c r="E64" s="80">
        <f>SUM(E20:E24)-E19</f>
        <v>0</v>
      </c>
      <c r="F64" s="81">
        <f>SUM(F20:F24)-F19</f>
        <v>0</v>
      </c>
      <c r="G64" s="81">
        <f>SUM(G20:G24)-G19</f>
        <v>0</v>
      </c>
      <c r="H64" s="79" t="s">
        <v>49</v>
      </c>
      <c r="I64" s="81">
        <f>SUM(I20:I24)-I19</f>
        <v>0</v>
      </c>
      <c r="J64" s="81">
        <f>SUM(J20:J24)-J19</f>
        <v>0</v>
      </c>
      <c r="K64" s="81">
        <f>SUM(K20:K24)-K19</f>
        <v>0</v>
      </c>
      <c r="L64" s="79" t="s">
        <v>53</v>
      </c>
      <c r="M64" s="81">
        <f>SUM(M20:M24)-M19</f>
        <v>0</v>
      </c>
      <c r="N64" s="81">
        <f>SUM(N20:N24)-N19</f>
        <v>0</v>
      </c>
      <c r="O64" s="81">
        <f>SUM(O20:O24)-O19</f>
        <v>0</v>
      </c>
    </row>
    <row r="65" spans="4:15" ht="17.100000000000001" customHeight="1" x14ac:dyDescent="0.2">
      <c r="D65" s="78" t="s">
        <v>40</v>
      </c>
      <c r="E65" s="80">
        <f>SUM(E26:E30)-E25</f>
        <v>0</v>
      </c>
      <c r="F65" s="81">
        <f>SUM(F26:F30)-F25</f>
        <v>0</v>
      </c>
      <c r="G65" s="81">
        <f>SUM(G26:G30)-G25</f>
        <v>0</v>
      </c>
      <c r="H65" s="79" t="s">
        <v>47</v>
      </c>
      <c r="I65" s="81">
        <f>SUM(I26:I30)-I25</f>
        <v>0</v>
      </c>
      <c r="J65" s="81">
        <f>SUM(J26:J30)-J25</f>
        <v>0</v>
      </c>
      <c r="K65" s="81">
        <f>SUM(K26:K30)-K25</f>
        <v>0</v>
      </c>
      <c r="L65" s="79" t="s">
        <v>54</v>
      </c>
      <c r="M65" s="81">
        <f>SUM(M26:M30)-M25</f>
        <v>0</v>
      </c>
      <c r="N65" s="81">
        <f>SUM(N26:N30)-N25</f>
        <v>0</v>
      </c>
      <c r="O65" s="81">
        <f>SUM(O26:O30)-O25</f>
        <v>0</v>
      </c>
    </row>
    <row r="66" spans="4:15" ht="17.100000000000001" customHeight="1" x14ac:dyDescent="0.2">
      <c r="D66" s="78" t="s">
        <v>41</v>
      </c>
      <c r="E66" s="80">
        <f>SUM(E32:E36)-E31</f>
        <v>0</v>
      </c>
      <c r="F66" s="81">
        <f>SUM(F32:F36)-F31</f>
        <v>0</v>
      </c>
      <c r="G66" s="81">
        <f>SUM(G32:G36)-G31</f>
        <v>0</v>
      </c>
      <c r="H66" s="79" t="s">
        <v>46</v>
      </c>
      <c r="I66" s="81">
        <f>SUM(I32:I36)-I31</f>
        <v>0</v>
      </c>
      <c r="J66" s="81">
        <f>SUM(J32:J36)-J31</f>
        <v>0</v>
      </c>
      <c r="K66" s="81">
        <f>SUM(K32:K36)-K31</f>
        <v>0</v>
      </c>
      <c r="L66" s="79" t="s">
        <v>55</v>
      </c>
      <c r="M66" s="81">
        <f>SUM(M32:M36)-M31</f>
        <v>0</v>
      </c>
      <c r="N66" s="81">
        <f>SUM(N32:N36)-N31</f>
        <v>0</v>
      </c>
      <c r="O66" s="81">
        <f>SUM(O32:O36)-O31</f>
        <v>0</v>
      </c>
    </row>
    <row r="67" spans="4:15" ht="17.100000000000001" customHeight="1" x14ac:dyDescent="0.2">
      <c r="D67" s="78" t="s">
        <v>42</v>
      </c>
      <c r="E67" s="80">
        <f>SUM(E38:E42)-E37</f>
        <v>0</v>
      </c>
      <c r="F67" s="81">
        <f>SUM(F38:F42)-F37</f>
        <v>0</v>
      </c>
      <c r="G67" s="81">
        <f>SUM(G38:G42)-G37</f>
        <v>0</v>
      </c>
      <c r="H67" s="79" t="s">
        <v>45</v>
      </c>
      <c r="I67" s="81">
        <f>SUM(I38:I42)-I37</f>
        <v>0</v>
      </c>
      <c r="J67" s="81">
        <f>SUM(J38:J42)-J37</f>
        <v>0</v>
      </c>
      <c r="K67" s="81">
        <f>SUM(K38:K42)-K37</f>
        <v>0</v>
      </c>
      <c r="L67" s="76"/>
      <c r="M67" s="81"/>
      <c r="N67" s="81"/>
      <c r="O67" s="81"/>
    </row>
    <row r="68" spans="4:15" ht="17.100000000000001" customHeight="1" x14ac:dyDescent="0.2">
      <c r="D68" s="78" t="s">
        <v>43</v>
      </c>
      <c r="E68" s="80">
        <f>SUM(E44:E48)-E43</f>
        <v>0</v>
      </c>
      <c r="F68" s="81">
        <f>SUM(F44:F48)-F43</f>
        <v>0</v>
      </c>
      <c r="G68" s="81">
        <f>SUM(G44:G48)-G43</f>
        <v>0</v>
      </c>
      <c r="H68" s="79" t="s">
        <v>44</v>
      </c>
      <c r="I68" s="81">
        <f>SUM(I44:I48)-I43</f>
        <v>0</v>
      </c>
      <c r="J68" s="81">
        <f>SUM(J44:J48)-J43</f>
        <v>0</v>
      </c>
      <c r="K68" s="81">
        <f>SUM(K44:K48)-K43</f>
        <v>0</v>
      </c>
      <c r="L68" s="76"/>
      <c r="M68" s="81"/>
      <c r="N68" s="81"/>
      <c r="O68" s="81"/>
    </row>
    <row r="69" spans="4:15" ht="17.100000000000001" customHeight="1" x14ac:dyDescent="0.2">
      <c r="L69" s="76" t="s">
        <v>11</v>
      </c>
      <c r="M69" s="80">
        <f>SUM(E8:E12,E14:E18,E20:E24)-M40</f>
        <v>0</v>
      </c>
      <c r="N69" s="80">
        <f>SUM(F8:F12,F14:F18,F20:F24)-N40</f>
        <v>0</v>
      </c>
      <c r="O69" s="80">
        <f>SUM(G8:G12,G14:G18,G20:G24)-O40</f>
        <v>0</v>
      </c>
    </row>
    <row r="70" spans="4:15" ht="17.100000000000001" customHeight="1" x14ac:dyDescent="0.2">
      <c r="L70" s="76" t="s">
        <v>12</v>
      </c>
      <c r="M70" s="80">
        <f>SUM(E26:E30,E32:E36,E38:E42,E44:E48,I8:I12,I14:I18,I20:I24,I26:I30,I32:I36,I38:I42)-M41</f>
        <v>0</v>
      </c>
      <c r="N70" s="80">
        <f>SUM(F26:F30,F32:F36,F38:F42,F44:F48,J8:J12,J14:J18,J20:J24,J26:J30,J32:J36,J38:J42)-N41</f>
        <v>0</v>
      </c>
      <c r="O70" s="80">
        <f>SUM(G26:G30,G32:G36,G38:G42,G44:G48,K8:K12,K14:K18,K20:K24,K26:K30,K32:K36,K38:K42)-O41</f>
        <v>0</v>
      </c>
    </row>
    <row r="71" spans="4:15" ht="17.100000000000001" customHeight="1" x14ac:dyDescent="0.2">
      <c r="L71" s="76" t="s">
        <v>13</v>
      </c>
      <c r="M71" s="80">
        <f>SUM(I44:I48,M8:M12,M14:M18,M20:M24,M26:M30,M32:M36,M37)-M42</f>
        <v>0</v>
      </c>
      <c r="N71" s="80">
        <f>SUM(J44:J48,N8:N12,N14:N18,N20:N24,N26:N30,N32:N36,N37)-N42</f>
        <v>0</v>
      </c>
      <c r="O71" s="80">
        <f>SUM(K44:K48,O8:O12,O14:O18,O20:O24,O26:O30,O32:O36,O37)-O42</f>
        <v>0</v>
      </c>
    </row>
    <row r="72" spans="4:15" ht="17.100000000000001" customHeight="1" x14ac:dyDescent="0.2">
      <c r="L72" s="76" t="s">
        <v>19</v>
      </c>
      <c r="M72" s="81"/>
      <c r="N72" s="81"/>
      <c r="O72" s="81"/>
    </row>
    <row r="73" spans="4:15" ht="17.100000000000001" customHeight="1" x14ac:dyDescent="0.2">
      <c r="L73" s="76" t="s">
        <v>11</v>
      </c>
      <c r="M73" s="82">
        <f>ROUND(M40/(E6)*100,1)-M44</f>
        <v>4.6757922874343549E-2</v>
      </c>
      <c r="N73" s="82">
        <f t="shared" ref="N73:O73" si="0">ROUND(N40/(F6)*100,1)-N44</f>
        <v>-3.610862083923827E-2</v>
      </c>
      <c r="O73" s="82">
        <f t="shared" si="0"/>
        <v>3.0454448601702211E-3</v>
      </c>
    </row>
    <row r="74" spans="4:15" ht="17.100000000000001" customHeight="1" x14ac:dyDescent="0.2">
      <c r="L74" s="76" t="s">
        <v>12</v>
      </c>
      <c r="M74" s="82">
        <f>ROUND(M41/(E$6)*100,1)-M45</f>
        <v>-3.3028028746159066E-2</v>
      </c>
      <c r="N74" s="82">
        <f t="shared" ref="N74:O74" si="1">ROUND(N41/(F$6)*100,1)-N45</f>
        <v>2.3349431736022552E-2</v>
      </c>
      <c r="O74" s="82">
        <f t="shared" si="1"/>
        <v>-5.3960182340304641E-3</v>
      </c>
    </row>
    <row r="75" spans="4:15" ht="17.100000000000001" customHeight="1" x14ac:dyDescent="0.2">
      <c r="L75" s="76" t="s">
        <v>13</v>
      </c>
      <c r="M75" s="82">
        <f>ROUND(M42/(E$6)*100,1)-M46</f>
        <v>-1.3729894128189812E-2</v>
      </c>
      <c r="N75" s="82">
        <f t="shared" ref="N75" si="2">ROUND(N42/(F$6)*100,1)-N46</f>
        <v>1.2759189103210389E-2</v>
      </c>
      <c r="O75" s="82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8年次別出生、死亡、死産、婚姻及び離婚</vt:lpstr>
      <vt:lpstr>×#11年齢各歳別人口(不詳補完)</vt:lpstr>
      <vt:lpstr>'×#11年齢各歳別人口(不詳補完)'!Print_Area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